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4.xml" ContentType="application/vnd.openxmlformats-officedocument.drawingml.chart+xml"/>
  <Override PartName="/xl/drawings/drawing4.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drawings/drawing5.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5600" windowHeight="8700" activeTab="1"/>
  </bookViews>
  <sheets>
    <sheet name="Outline" sheetId="5" r:id="rId1"/>
    <sheet name="Review" sheetId="3" r:id="rId2"/>
    <sheet name="BasicsCalc" sheetId="2" r:id="rId3"/>
    <sheet name="BootStrap" sheetId="1" r:id="rId4"/>
    <sheet name="TypicalCI" sheetId="6" r:id="rId5"/>
    <sheet name="BrownianDynamics" sheetId="4" r:id="rId6"/>
    <sheet name="Example" sheetId="7" r:id="rId7"/>
    <sheet name="Python" sheetId="8" r:id="rId8"/>
    <sheet name="Sheet1" sheetId="9" r:id="rId9"/>
  </sheets>
  <definedNames>
    <definedName name="alpha">BootStrap!$B$5</definedName>
    <definedName name="Chart_Title">Review!$B$7</definedName>
    <definedName name="CI">TypicalCI!$A$6:$A$202</definedName>
    <definedName name="CIdata">TypicalCI!$A$6:$A$20</definedName>
    <definedName name="confidenceLevel">BootStrap!$B$6</definedName>
    <definedName name="diff">BrownianDynamics!$B$6</definedName>
    <definedName name="eta">BrownianDynamics!$B$3</definedName>
    <definedName name="Formula">BasicsCalc!$B$3</definedName>
    <definedName name="kb">BrownianDynamics!$B$2</definedName>
    <definedName name="lowerBound">TypicalCI!$D$7</definedName>
    <definedName name="maxOriginal">BootStrap!$B$12</definedName>
    <definedName name="MeanCI">TypicalCI!$D$4</definedName>
    <definedName name="numberBoot">BootStrap!$B$4</definedName>
    <definedName name="original">BootStrap!$M$5:$AA$5</definedName>
    <definedName name="rad">BrownianDynamics!$B$5</definedName>
    <definedName name="RevFormula" localSheetId="1">Review!$B$1</definedName>
    <definedName name="sig">BrownianDynamics!$B$8</definedName>
    <definedName name="SigmaCI">TypicalCI!$D$5</definedName>
    <definedName name="Temp">BrownianDynamics!$B$4</definedName>
    <definedName name="totalSampleSize">BootStrap!$B$3</definedName>
    <definedName name="tstep">BrownianDynamics!$B$7</definedName>
    <definedName name="upperBound">TypicalCI!$D$8</definedName>
    <definedName name="x" localSheetId="1">xStart+xRange/(xNumberOfPoints-1)*(ROW(OFFSET(Review!$A$1,0,0,xNumberOfPoints,1))-1)</definedName>
    <definedName name="xEnd">Review!$B$4</definedName>
    <definedName name="xNumberOfPoints">Review!$B$5</definedName>
    <definedName name="xRange">xEnd-xStart</definedName>
    <definedName name="xStart">Review!$B$3</definedName>
  </definedNames>
  <calcPr calcId="145621"/>
</workbook>
</file>

<file path=xl/calcChain.xml><?xml version="1.0" encoding="utf-8"?>
<calcChain xmlns="http://schemas.openxmlformats.org/spreadsheetml/2006/main">
  <c r="B3" i="9" l="1"/>
  <c r="B4" i="9"/>
  <c r="B5" i="9"/>
  <c r="B6" i="9"/>
  <c r="B7" i="9"/>
  <c r="B8" i="9"/>
  <c r="B9" i="9"/>
  <c r="B10" i="9"/>
  <c r="B11" i="9"/>
  <c r="B2" i="9"/>
  <c r="T5" i="6" l="1"/>
  <c r="T6" i="6"/>
  <c r="T7" i="6"/>
  <c r="T8" i="6"/>
  <c r="T9" i="6"/>
  <c r="T10" i="6"/>
  <c r="T11" i="6"/>
  <c r="T12" i="6"/>
  <c r="T13" i="6"/>
  <c r="T14" i="6"/>
  <c r="T15" i="6"/>
  <c r="T16" i="6"/>
  <c r="T17" i="6"/>
  <c r="T18" i="6"/>
  <c r="T19" i="6"/>
  <c r="T20" i="6"/>
  <c r="T21" i="6"/>
  <c r="T22" i="6"/>
  <c r="T23" i="6"/>
  <c r="T24" i="6"/>
  <c r="T25" i="6"/>
  <c r="T26" i="6"/>
  <c r="T27" i="6"/>
  <c r="T28" i="6"/>
  <c r="T29" i="6"/>
  <c r="T30" i="6"/>
  <c r="T31" i="6"/>
  <c r="T32" i="6"/>
  <c r="T33" i="6"/>
  <c r="T34" i="6"/>
  <c r="T35" i="6"/>
  <c r="T36" i="6"/>
  <c r="T37" i="6"/>
  <c r="T38" i="6"/>
  <c r="T39" i="6"/>
  <c r="T40" i="6"/>
  <c r="T41" i="6"/>
  <c r="T42" i="6"/>
  <c r="T43" i="6"/>
  <c r="T44" i="6"/>
  <c r="T45" i="6"/>
  <c r="T46" i="6"/>
  <c r="T47" i="6"/>
  <c r="T48" i="6"/>
  <c r="T49" i="6"/>
  <c r="T50" i="6"/>
  <c r="T51" i="6"/>
  <c r="T52" i="6"/>
  <c r="T53" i="6"/>
  <c r="T54" i="6"/>
  <c r="T55" i="6"/>
  <c r="T56" i="6"/>
  <c r="T57" i="6"/>
  <c r="T58" i="6"/>
  <c r="T59" i="6"/>
  <c r="T60" i="6"/>
  <c r="T61" i="6"/>
  <c r="T62" i="6"/>
  <c r="T63" i="6"/>
  <c r="T64" i="6"/>
  <c r="T65" i="6"/>
  <c r="T66" i="6"/>
  <c r="T67" i="6"/>
  <c r="T68" i="6"/>
  <c r="T69" i="6"/>
  <c r="T70" i="6"/>
  <c r="T71" i="6"/>
  <c r="T72" i="6"/>
  <c r="T73" i="6"/>
  <c r="T74" i="6"/>
  <c r="T75" i="6"/>
  <c r="T76" i="6"/>
  <c r="T77" i="6"/>
  <c r="T78" i="6"/>
  <c r="T79" i="6"/>
  <c r="T80" i="6"/>
  <c r="T81" i="6"/>
  <c r="T82" i="6"/>
  <c r="T83" i="6"/>
  <c r="T84" i="6"/>
  <c r="T85" i="6"/>
  <c r="T86" i="6"/>
  <c r="T87" i="6"/>
  <c r="T88" i="6"/>
  <c r="T89" i="6"/>
  <c r="T90" i="6"/>
  <c r="T91" i="6"/>
  <c r="T92" i="6"/>
  <c r="T93" i="6"/>
  <c r="T94" i="6"/>
  <c r="T95" i="6"/>
  <c r="T96" i="6"/>
  <c r="T97" i="6"/>
  <c r="T98" i="6"/>
  <c r="T99" i="6"/>
  <c r="T100" i="6"/>
  <c r="T101" i="6"/>
  <c r="T102" i="6"/>
  <c r="T103" i="6"/>
  <c r="T104" i="6"/>
  <c r="T105" i="6"/>
  <c r="V5" i="6"/>
  <c r="V6" i="6"/>
  <c r="V7" i="6"/>
  <c r="V8" i="6"/>
  <c r="V9" i="6"/>
  <c r="V10" i="6"/>
  <c r="V11" i="6"/>
  <c r="V12" i="6"/>
  <c r="V13" i="6"/>
  <c r="V14" i="6"/>
  <c r="V15" i="6"/>
  <c r="V16" i="6"/>
  <c r="V17" i="6"/>
  <c r="V18" i="6"/>
  <c r="V19" i="6"/>
  <c r="V20" i="6"/>
  <c r="V21" i="6"/>
  <c r="V22" i="6"/>
  <c r="V23" i="6"/>
  <c r="V24" i="6"/>
  <c r="V25" i="6"/>
  <c r="V26" i="6"/>
  <c r="V27" i="6"/>
  <c r="V28" i="6"/>
  <c r="V29" i="6"/>
  <c r="V30" i="6"/>
  <c r="V31" i="6"/>
  <c r="V32" i="6"/>
  <c r="V33" i="6"/>
  <c r="V34" i="6"/>
  <c r="V35" i="6"/>
  <c r="V36" i="6"/>
  <c r="V37" i="6"/>
  <c r="V38" i="6"/>
  <c r="V39" i="6"/>
  <c r="V40" i="6"/>
  <c r="V41" i="6"/>
  <c r="V42" i="6"/>
  <c r="V43" i="6"/>
  <c r="V44" i="6"/>
  <c r="V45" i="6"/>
  <c r="V46" i="6"/>
  <c r="V47" i="6"/>
  <c r="V48" i="6"/>
  <c r="V49" i="6"/>
  <c r="V50" i="6"/>
  <c r="V51" i="6"/>
  <c r="V52" i="6"/>
  <c r="V53" i="6"/>
  <c r="V54" i="6"/>
  <c r="V55" i="6"/>
  <c r="V56" i="6"/>
  <c r="V57" i="6"/>
  <c r="V58" i="6"/>
  <c r="V59" i="6"/>
  <c r="V60" i="6"/>
  <c r="V61" i="6"/>
  <c r="V62" i="6"/>
  <c r="V63" i="6"/>
  <c r="V64" i="6"/>
  <c r="V65" i="6"/>
  <c r="V66" i="6"/>
  <c r="V67" i="6"/>
  <c r="V68" i="6"/>
  <c r="V69" i="6"/>
  <c r="V70" i="6"/>
  <c r="V71" i="6"/>
  <c r="V72" i="6"/>
  <c r="V73" i="6"/>
  <c r="V74" i="6"/>
  <c r="V75" i="6"/>
  <c r="V76" i="6"/>
  <c r="V77" i="6"/>
  <c r="V78" i="6"/>
  <c r="V79" i="6"/>
  <c r="V80" i="6"/>
  <c r="V81" i="6"/>
  <c r="V82" i="6"/>
  <c r="V83" i="6"/>
  <c r="V84" i="6"/>
  <c r="V85" i="6"/>
  <c r="V86" i="6"/>
  <c r="V87" i="6"/>
  <c r="V88" i="6"/>
  <c r="V89" i="6"/>
  <c r="V90" i="6"/>
  <c r="V91" i="6"/>
  <c r="V92" i="6"/>
  <c r="V93" i="6"/>
  <c r="V94" i="6"/>
  <c r="V95" i="6"/>
  <c r="V96" i="6"/>
  <c r="V97" i="6"/>
  <c r="V98" i="6"/>
  <c r="V99" i="6"/>
  <c r="V100" i="6"/>
  <c r="V101" i="6"/>
  <c r="V102" i="6"/>
  <c r="V103" i="6"/>
  <c r="V104" i="6"/>
  <c r="V105" i="6"/>
  <c r="S5" i="6"/>
  <c r="D5" i="6"/>
  <c r="N6" i="6" l="1"/>
  <c r="N9" i="6"/>
  <c r="L10" i="6"/>
  <c r="L13" i="6"/>
  <c r="N14" i="6"/>
  <c r="N17" i="6"/>
  <c r="L18" i="6"/>
  <c r="L21" i="6"/>
  <c r="N22" i="6"/>
  <c r="N25" i="6"/>
  <c r="L26" i="6"/>
  <c r="L29" i="6"/>
  <c r="N30" i="6"/>
  <c r="N33" i="6"/>
  <c r="L34" i="6"/>
  <c r="L37" i="6"/>
  <c r="N38" i="6"/>
  <c r="N41" i="6"/>
  <c r="L42" i="6"/>
  <c r="L45" i="6"/>
  <c r="N46" i="6"/>
  <c r="D6" i="6"/>
  <c r="N7" i="6"/>
  <c r="L8" i="6"/>
  <c r="L11" i="6"/>
  <c r="N12" i="6"/>
  <c r="N15" i="6"/>
  <c r="L16" i="6"/>
  <c r="L19" i="6"/>
  <c r="N20" i="6"/>
  <c r="N23" i="6"/>
  <c r="L24" i="6"/>
  <c r="L27" i="6"/>
  <c r="N28" i="6"/>
  <c r="N31" i="6"/>
  <c r="L32" i="6"/>
  <c r="L35" i="6"/>
  <c r="N36" i="6"/>
  <c r="N39" i="6"/>
  <c r="L40" i="6"/>
  <c r="L43" i="6"/>
  <c r="N44" i="6"/>
  <c r="N47" i="6"/>
  <c r="L48" i="6"/>
  <c r="L51" i="6"/>
  <c r="N52" i="6"/>
  <c r="N55" i="6"/>
  <c r="L56" i="6"/>
  <c r="L59" i="6"/>
  <c r="N60" i="6"/>
  <c r="N63" i="6"/>
  <c r="L64" i="6"/>
  <c r="L67" i="6"/>
  <c r="N68" i="6"/>
  <c r="N71" i="6"/>
  <c r="L72" i="6"/>
  <c r="N10" i="6"/>
  <c r="L14" i="6"/>
  <c r="N16" i="6"/>
  <c r="N21" i="6"/>
  <c r="N26" i="6"/>
  <c r="L30" i="6"/>
  <c r="N32" i="6"/>
  <c r="N37" i="6"/>
  <c r="N42" i="6"/>
  <c r="L46" i="6"/>
  <c r="L50" i="6"/>
  <c r="L6" i="6"/>
  <c r="N8" i="6"/>
  <c r="N13" i="6"/>
  <c r="N18" i="6"/>
  <c r="L22" i="6"/>
  <c r="N24" i="6"/>
  <c r="N29" i="6"/>
  <c r="N34" i="6"/>
  <c r="L38" i="6"/>
  <c r="N40" i="6"/>
  <c r="N45" i="6"/>
  <c r="N50" i="6"/>
  <c r="N51" i="6"/>
  <c r="L54" i="6"/>
  <c r="L55" i="6"/>
  <c r="L57" i="6"/>
  <c r="N61" i="6"/>
  <c r="L66" i="6"/>
  <c r="N70" i="6"/>
  <c r="N72" i="6"/>
  <c r="N75" i="6"/>
  <c r="L76" i="6"/>
  <c r="L79" i="6"/>
  <c r="N80" i="6"/>
  <c r="N83" i="6"/>
  <c r="L84" i="6"/>
  <c r="L87" i="6"/>
  <c r="N88" i="6"/>
  <c r="N91" i="6"/>
  <c r="L92" i="6"/>
  <c r="L95" i="6"/>
  <c r="N96" i="6"/>
  <c r="N99" i="6"/>
  <c r="L100" i="6"/>
  <c r="N11" i="6"/>
  <c r="L23" i="6"/>
  <c r="L25" i="6"/>
  <c r="L36" i="6"/>
  <c r="N43" i="6"/>
  <c r="N48" i="6"/>
  <c r="N57" i="6"/>
  <c r="N58" i="6"/>
  <c r="L61" i="6"/>
  <c r="L62" i="6"/>
  <c r="L63" i="6"/>
  <c r="L65" i="6"/>
  <c r="N69" i="6"/>
  <c r="L73" i="6"/>
  <c r="N78" i="6"/>
  <c r="N79" i="6"/>
  <c r="L82" i="6"/>
  <c r="L83" i="6"/>
  <c r="L85" i="6"/>
  <c r="N89" i="6"/>
  <c r="L94" i="6"/>
  <c r="N98" i="6"/>
  <c r="N100" i="6"/>
  <c r="N101" i="6"/>
  <c r="L103" i="6"/>
  <c r="N104" i="6"/>
  <c r="L15" i="6"/>
  <c r="L17" i="6"/>
  <c r="L28" i="6"/>
  <c r="N35" i="6"/>
  <c r="L47" i="6"/>
  <c r="N49" i="6"/>
  <c r="N53" i="6"/>
  <c r="N54" i="6"/>
  <c r="N59" i="6"/>
  <c r="L68" i="6"/>
  <c r="N74" i="6"/>
  <c r="N76" i="6"/>
  <c r="N77" i="6"/>
  <c r="L80" i="6"/>
  <c r="L81" i="6"/>
  <c r="N86" i="6"/>
  <c r="N87" i="6"/>
  <c r="L90" i="6"/>
  <c r="L91" i="6"/>
  <c r="L93" i="6"/>
  <c r="N97" i="6"/>
  <c r="L102" i="6"/>
  <c r="L105" i="6"/>
  <c r="L9" i="6"/>
  <c r="L49" i="6"/>
  <c r="L70" i="6"/>
  <c r="L74" i="6"/>
  <c r="N81" i="6"/>
  <c r="N93" i="6"/>
  <c r="L97" i="6"/>
  <c r="L101" i="6"/>
  <c r="N103" i="6"/>
  <c r="L5" i="6"/>
  <c r="L7" i="6"/>
  <c r="L12" i="6"/>
  <c r="N19" i="6"/>
  <c r="L52" i="6"/>
  <c r="N65" i="6"/>
  <c r="N67" i="6"/>
  <c r="L69" i="6"/>
  <c r="L20" i="6"/>
  <c r="N27" i="6"/>
  <c r="L33" i="6"/>
  <c r="L41" i="6"/>
  <c r="N56" i="6"/>
  <c r="L58" i="6"/>
  <c r="L60" i="6"/>
  <c r="L71" i="6"/>
  <c r="L75" i="6"/>
  <c r="L77" i="6"/>
  <c r="L86" i="6"/>
  <c r="L89" i="6"/>
  <c r="L96" i="6"/>
  <c r="L99" i="6"/>
  <c r="L104" i="6"/>
  <c r="L31" i="6"/>
  <c r="L39" i="6"/>
  <c r="L44" i="6"/>
  <c r="L53" i="6"/>
  <c r="N62" i="6"/>
  <c r="N64" i="6"/>
  <c r="N66" i="6"/>
  <c r="N73" i="6"/>
  <c r="L78" i="6"/>
  <c r="N85" i="6"/>
  <c r="N102" i="6"/>
  <c r="N90" i="6"/>
  <c r="N92" i="6"/>
  <c r="N94" i="6"/>
  <c r="N5" i="6"/>
  <c r="N82" i="6"/>
  <c r="N84" i="6"/>
  <c r="L98" i="6"/>
  <c r="N105" i="6"/>
  <c r="L88" i="6"/>
  <c r="N95" i="6"/>
  <c r="E6" i="6"/>
  <c r="D3" i="6" l="1"/>
  <c r="D4" i="6"/>
  <c r="A4" i="6"/>
  <c r="B7" i="4"/>
  <c r="B6" i="4"/>
  <c r="B8" i="4" s="1"/>
  <c r="B2" i="4"/>
  <c r="B3" i="4"/>
  <c r="B5" i="4"/>
  <c r="B7" i="3"/>
  <c r="F6" i="2"/>
  <c r="F7" i="2" s="1"/>
  <c r="F8" i="2" s="1"/>
  <c r="F9" i="2" s="1"/>
  <c r="F10" i="2" s="1"/>
  <c r="F11" i="2" s="1"/>
  <c r="F12" i="2" s="1"/>
  <c r="F13" i="2" s="1"/>
  <c r="F14" i="2" s="1"/>
  <c r="F15" i="2" s="1"/>
  <c r="F16" i="2" s="1"/>
  <c r="F17" i="2" s="1"/>
  <c r="F18" i="2" s="1"/>
  <c r="F19" i="2" s="1"/>
  <c r="F20" i="2" s="1"/>
  <c r="F21" i="2" s="1"/>
  <c r="F22" i="2" s="1"/>
  <c r="F23" i="2" s="1"/>
  <c r="F24" i="2" s="1"/>
  <c r="F25" i="2" s="1"/>
  <c r="F26" i="2" s="1"/>
  <c r="F27" i="2" s="1"/>
  <c r="F28" i="2" s="1"/>
  <c r="F29" i="2" s="1"/>
  <c r="F30" i="2" s="1"/>
  <c r="F31" i="2" s="1"/>
  <c r="F32" i="2" s="1"/>
  <c r="F33" i="2" s="1"/>
  <c r="F34" i="2" s="1"/>
  <c r="F35" i="2" s="1"/>
  <c r="F36" i="2" s="1"/>
  <c r="F37" i="2" s="1"/>
  <c r="F38" i="2" s="1"/>
  <c r="F39" i="2" s="1"/>
  <c r="F40" i="2" s="1"/>
  <c r="F41" i="2" s="1"/>
  <c r="F42" i="2" s="1"/>
  <c r="F43" i="2" s="1"/>
  <c r="F44" i="2" s="1"/>
  <c r="F45" i="2" s="1"/>
  <c r="F46" i="2" s="1"/>
  <c r="F47" i="2" s="1"/>
  <c r="F48" i="2" s="1"/>
  <c r="F49" i="2" s="1"/>
  <c r="F50" i="2" s="1"/>
  <c r="F51" i="2" s="1"/>
  <c r="F52" i="2" s="1"/>
  <c r="F53" i="2" s="1"/>
  <c r="F54" i="2" s="1"/>
  <c r="F55" i="2" s="1"/>
  <c r="F56" i="2" s="1"/>
  <c r="F57" i="2" s="1"/>
  <c r="F58" i="2" s="1"/>
  <c r="F59" i="2" s="1"/>
  <c r="F60" i="2" s="1"/>
  <c r="F61" i="2" s="1"/>
  <c r="F62" i="2" s="1"/>
  <c r="F63" i="2" s="1"/>
  <c r="F64" i="2" s="1"/>
  <c r="F65" i="2" s="1"/>
  <c r="F66" i="2" s="1"/>
  <c r="F67" i="2" s="1"/>
  <c r="F68" i="2" s="1"/>
  <c r="F69" i="2" s="1"/>
  <c r="F70" i="2" s="1"/>
  <c r="F71" i="2" s="1"/>
  <c r="F72" i="2" s="1"/>
  <c r="F73" i="2" s="1"/>
  <c r="F74" i="2" s="1"/>
  <c r="F75" i="2" s="1"/>
  <c r="F76" i="2" s="1"/>
  <c r="F77" i="2" s="1"/>
  <c r="F78" i="2" s="1"/>
  <c r="F79" i="2" s="1"/>
  <c r="F80" i="2" s="1"/>
  <c r="F81" i="2" s="1"/>
  <c r="F82" i="2" s="1"/>
  <c r="F83" i="2" s="1"/>
  <c r="F84" i="2" s="1"/>
  <c r="F85" i="2" s="1"/>
  <c r="F86" i="2" s="1"/>
  <c r="F87" i="2" s="1"/>
  <c r="F88" i="2" s="1"/>
  <c r="F89" i="2" s="1"/>
  <c r="F90" i="2" s="1"/>
  <c r="F91" i="2" s="1"/>
  <c r="F92" i="2" s="1"/>
  <c r="F93" i="2" s="1"/>
  <c r="F94" i="2" s="1"/>
  <c r="F95" i="2" s="1"/>
  <c r="F96" i="2" s="1"/>
  <c r="F97" i="2" s="1"/>
  <c r="F98" i="2" s="1"/>
  <c r="F99" i="2" s="1"/>
  <c r="F100" i="2" s="1"/>
  <c r="F101" i="2" s="1"/>
  <c r="F102" i="2" s="1"/>
  <c r="F103" i="2" s="1"/>
  <c r="F104" i="2" s="1"/>
  <c r="F105" i="2" s="1"/>
  <c r="F106" i="2" s="1"/>
  <c r="F107" i="2" s="1"/>
  <c r="F108" i="2" s="1"/>
  <c r="F109" i="2" s="1"/>
  <c r="F110" i="2" s="1"/>
  <c r="F111" i="2" s="1"/>
  <c r="F112" i="2" s="1"/>
  <c r="F113" i="2" s="1"/>
  <c r="F114" i="2" s="1"/>
  <c r="F115" i="2" s="1"/>
  <c r="F116" i="2" s="1"/>
  <c r="F117" i="2" s="1"/>
  <c r="F118" i="2" s="1"/>
  <c r="F119" i="2" s="1"/>
  <c r="F120" i="2" s="1"/>
  <c r="F121" i="2" s="1"/>
  <c r="F122" i="2" s="1"/>
  <c r="F4" i="2"/>
  <c r="F5" i="2" s="1"/>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4" i="2"/>
  <c r="B122" i="2"/>
  <c r="D122" i="2"/>
  <c r="B121" i="2"/>
  <c r="D121" i="2"/>
  <c r="B119" i="2"/>
  <c r="D119" i="2"/>
  <c r="B120" i="2"/>
  <c r="C120" i="2" s="1"/>
  <c r="D120" i="2"/>
  <c r="B115" i="2"/>
  <c r="D115" i="2"/>
  <c r="B116" i="2"/>
  <c r="C116" i="2" s="1"/>
  <c r="D116" i="2"/>
  <c r="B117" i="2"/>
  <c r="C117" i="2" s="1"/>
  <c r="D117" i="2"/>
  <c r="B118" i="2"/>
  <c r="D118" i="2"/>
  <c r="B107" i="2"/>
  <c r="D107" i="2"/>
  <c r="B108" i="2"/>
  <c r="C108" i="2" s="1"/>
  <c r="D108" i="2"/>
  <c r="B109" i="2"/>
  <c r="D109" i="2"/>
  <c r="B110" i="2"/>
  <c r="C110" i="2" s="1"/>
  <c r="D110" i="2"/>
  <c r="B111" i="2"/>
  <c r="C111" i="2" s="1"/>
  <c r="D111" i="2"/>
  <c r="B112" i="2"/>
  <c r="D112" i="2"/>
  <c r="B113" i="2"/>
  <c r="C113" i="2" s="1"/>
  <c r="D113" i="2"/>
  <c r="B114" i="2"/>
  <c r="C114" i="2"/>
  <c r="D114" i="2"/>
  <c r="B87" i="2"/>
  <c r="D87" i="2"/>
  <c r="B88" i="2"/>
  <c r="C88" i="2" s="1"/>
  <c r="D88" i="2"/>
  <c r="B89" i="2"/>
  <c r="D89" i="2"/>
  <c r="B90" i="2"/>
  <c r="C90" i="2" s="1"/>
  <c r="D90" i="2"/>
  <c r="B91" i="2"/>
  <c r="C91" i="2" s="1"/>
  <c r="D91" i="2"/>
  <c r="B92" i="2"/>
  <c r="D92" i="2"/>
  <c r="B93" i="2"/>
  <c r="C93" i="2" s="1"/>
  <c r="D93" i="2"/>
  <c r="B94" i="2"/>
  <c r="C94" i="2"/>
  <c r="D94" i="2"/>
  <c r="B95" i="2"/>
  <c r="D95" i="2"/>
  <c r="B96" i="2"/>
  <c r="C96" i="2" s="1"/>
  <c r="D96" i="2"/>
  <c r="B97" i="2"/>
  <c r="D97" i="2"/>
  <c r="B98" i="2"/>
  <c r="C98" i="2" s="1"/>
  <c r="D98" i="2"/>
  <c r="B99" i="2"/>
  <c r="C99" i="2" s="1"/>
  <c r="D99" i="2"/>
  <c r="B100" i="2"/>
  <c r="D100" i="2"/>
  <c r="B101" i="2"/>
  <c r="C102" i="2" s="1"/>
  <c r="D101" i="2"/>
  <c r="B102" i="2"/>
  <c r="D102" i="2"/>
  <c r="B103" i="2"/>
  <c r="C103" i="2" s="1"/>
  <c r="D103" i="2"/>
  <c r="B104" i="2"/>
  <c r="C104" i="2" s="1"/>
  <c r="D104" i="2"/>
  <c r="B105" i="2"/>
  <c r="C105" i="2" s="1"/>
  <c r="D105" i="2"/>
  <c r="B106" i="2"/>
  <c r="C106" i="2" s="1"/>
  <c r="D106" i="2"/>
  <c r="B25" i="2"/>
  <c r="C25" i="2" s="1"/>
  <c r="D25" i="2"/>
  <c r="B26" i="2"/>
  <c r="D26" i="2"/>
  <c r="B27" i="2"/>
  <c r="C27" i="2"/>
  <c r="D27" i="2"/>
  <c r="B28" i="2"/>
  <c r="C28" i="2"/>
  <c r="D28" i="2"/>
  <c r="B29" i="2"/>
  <c r="C29" i="2" s="1"/>
  <c r="D29" i="2"/>
  <c r="B30" i="2"/>
  <c r="C30" i="2" s="1"/>
  <c r="D30" i="2"/>
  <c r="B31" i="2"/>
  <c r="C31" i="2" s="1"/>
  <c r="D31" i="2"/>
  <c r="B32" i="2"/>
  <c r="C32" i="2" s="1"/>
  <c r="D32" i="2"/>
  <c r="B33" i="2"/>
  <c r="D33" i="2"/>
  <c r="B34" i="2"/>
  <c r="D34" i="2"/>
  <c r="B35" i="2"/>
  <c r="C35" i="2"/>
  <c r="D35" i="2"/>
  <c r="B36" i="2"/>
  <c r="C36" i="2"/>
  <c r="D36" i="2"/>
  <c r="B37" i="2"/>
  <c r="C37" i="2" s="1"/>
  <c r="D37" i="2"/>
  <c r="B38" i="2"/>
  <c r="C38" i="2" s="1"/>
  <c r="D38" i="2"/>
  <c r="B39" i="2"/>
  <c r="C39" i="2" s="1"/>
  <c r="D39" i="2"/>
  <c r="B40" i="2"/>
  <c r="C40" i="2" s="1"/>
  <c r="D40" i="2"/>
  <c r="B41" i="2"/>
  <c r="D41" i="2"/>
  <c r="B42" i="2"/>
  <c r="D42" i="2"/>
  <c r="B43" i="2"/>
  <c r="D43" i="2"/>
  <c r="B44" i="2"/>
  <c r="C44" i="2" s="1"/>
  <c r="D44" i="2"/>
  <c r="B45" i="2"/>
  <c r="C45" i="2" s="1"/>
  <c r="D45" i="2"/>
  <c r="B46" i="2"/>
  <c r="D46" i="2"/>
  <c r="B47" i="2"/>
  <c r="C48" i="2" s="1"/>
  <c r="D47" i="2"/>
  <c r="B48" i="2"/>
  <c r="D48" i="2"/>
  <c r="B49" i="2"/>
  <c r="C49" i="2" s="1"/>
  <c r="D49" i="2"/>
  <c r="B50" i="2"/>
  <c r="C50" i="2" s="1"/>
  <c r="D50" i="2"/>
  <c r="B51" i="2"/>
  <c r="D51" i="2"/>
  <c r="B52" i="2"/>
  <c r="C52" i="2"/>
  <c r="D52" i="2"/>
  <c r="B53" i="2"/>
  <c r="D53" i="2"/>
  <c r="B54" i="2"/>
  <c r="C54" i="2" s="1"/>
  <c r="D54" i="2"/>
  <c r="B55" i="2"/>
  <c r="D55" i="2"/>
  <c r="B56" i="2"/>
  <c r="C56" i="2" s="1"/>
  <c r="D56" i="2"/>
  <c r="B57" i="2"/>
  <c r="C57" i="2" s="1"/>
  <c r="D57" i="2"/>
  <c r="B58" i="2"/>
  <c r="D58" i="2"/>
  <c r="B59" i="2"/>
  <c r="C59" i="2" s="1"/>
  <c r="D59" i="2"/>
  <c r="B60" i="2"/>
  <c r="C60" i="2"/>
  <c r="D60" i="2"/>
  <c r="B61" i="2"/>
  <c r="D61" i="2"/>
  <c r="B62" i="2"/>
  <c r="C62" i="2" s="1"/>
  <c r="D62" i="2"/>
  <c r="B63" i="2"/>
  <c r="D63" i="2"/>
  <c r="B64" i="2"/>
  <c r="C64" i="2" s="1"/>
  <c r="D64" i="2"/>
  <c r="B65" i="2"/>
  <c r="D65" i="2"/>
  <c r="B66" i="2"/>
  <c r="D66" i="2"/>
  <c r="B67" i="2"/>
  <c r="C67" i="2"/>
  <c r="D67" i="2"/>
  <c r="B68" i="2"/>
  <c r="C68" i="2"/>
  <c r="D68" i="2"/>
  <c r="B69" i="2"/>
  <c r="C69" i="2" s="1"/>
  <c r="D69" i="2"/>
  <c r="B70" i="2"/>
  <c r="C70" i="2" s="1"/>
  <c r="D70" i="2"/>
  <c r="B71" i="2"/>
  <c r="C71" i="2" s="1"/>
  <c r="D71" i="2"/>
  <c r="B72" i="2"/>
  <c r="C72" i="2" s="1"/>
  <c r="D72" i="2"/>
  <c r="B73" i="2"/>
  <c r="D73" i="2"/>
  <c r="B74" i="2"/>
  <c r="D74" i="2"/>
  <c r="B75" i="2"/>
  <c r="D75" i="2"/>
  <c r="B76" i="2"/>
  <c r="C76" i="2" s="1"/>
  <c r="D76" i="2"/>
  <c r="B77" i="2"/>
  <c r="C77" i="2" s="1"/>
  <c r="D77" i="2"/>
  <c r="B78" i="2"/>
  <c r="D78" i="2"/>
  <c r="B79" i="2"/>
  <c r="C79" i="2" s="1"/>
  <c r="D79" i="2"/>
  <c r="B80" i="2"/>
  <c r="C80" i="2"/>
  <c r="D80" i="2"/>
  <c r="B81" i="2"/>
  <c r="D81" i="2"/>
  <c r="B82" i="2"/>
  <c r="C82" i="2" s="1"/>
  <c r="D82" i="2"/>
  <c r="B83" i="2"/>
  <c r="D83" i="2"/>
  <c r="B84" i="2"/>
  <c r="D84" i="2"/>
  <c r="B85" i="2"/>
  <c r="D85" i="2"/>
  <c r="B86" i="2"/>
  <c r="C86" i="2" s="1"/>
  <c r="D86" i="2"/>
  <c r="D5" i="2"/>
  <c r="D6" i="2"/>
  <c r="D7" i="2"/>
  <c r="D8" i="2"/>
  <c r="D9" i="2"/>
  <c r="D10" i="2"/>
  <c r="D11" i="2"/>
  <c r="D12" i="2"/>
  <c r="D13" i="2"/>
  <c r="D14" i="2"/>
  <c r="D15" i="2"/>
  <c r="D16" i="2"/>
  <c r="D17" i="2"/>
  <c r="D18" i="2"/>
  <c r="D19" i="2"/>
  <c r="D20" i="2"/>
  <c r="D21" i="2"/>
  <c r="D22" i="2"/>
  <c r="D23" i="2"/>
  <c r="D24" i="2"/>
  <c r="D4" i="2"/>
  <c r="C24" i="2"/>
  <c r="C6" i="2"/>
  <c r="C7" i="2"/>
  <c r="C8" i="2"/>
  <c r="C9" i="2"/>
  <c r="C10" i="2"/>
  <c r="C11" i="2"/>
  <c r="C12" i="2"/>
  <c r="C13" i="2"/>
  <c r="C14" i="2"/>
  <c r="C15" i="2"/>
  <c r="C16" i="2"/>
  <c r="C17" i="2"/>
  <c r="C18" i="2"/>
  <c r="C19" i="2"/>
  <c r="C20" i="2"/>
  <c r="C21" i="2"/>
  <c r="C22" i="2"/>
  <c r="C23" i="2"/>
  <c r="C5" i="2"/>
  <c r="B5" i="2"/>
  <c r="B6" i="2"/>
  <c r="B7" i="2"/>
  <c r="B8" i="2"/>
  <c r="B9" i="2"/>
  <c r="B10" i="2"/>
  <c r="B11" i="2"/>
  <c r="B12" i="2"/>
  <c r="B13" i="2"/>
  <c r="B14" i="2"/>
  <c r="B15" i="2"/>
  <c r="B16" i="2"/>
  <c r="B17" i="2"/>
  <c r="B18" i="2"/>
  <c r="B19" i="2"/>
  <c r="B20" i="2"/>
  <c r="B21" i="2"/>
  <c r="B22" i="2"/>
  <c r="B23" i="2"/>
  <c r="B24" i="2"/>
  <c r="B4" i="2"/>
  <c r="B12" i="1"/>
  <c r="B4" i="1"/>
  <c r="B6" i="1"/>
  <c r="B3" i="1"/>
  <c r="K5" i="1"/>
  <c r="M7" i="1"/>
  <c r="N7" i="1"/>
  <c r="O7" i="1"/>
  <c r="P7" i="1"/>
  <c r="Q7" i="1"/>
  <c r="R7" i="1"/>
  <c r="S7" i="1"/>
  <c r="T7" i="1"/>
  <c r="U7" i="1"/>
  <c r="V7" i="1"/>
  <c r="W7" i="1"/>
  <c r="X7" i="1"/>
  <c r="Y7" i="1"/>
  <c r="Z7" i="1"/>
  <c r="AA7" i="1"/>
  <c r="M8" i="1"/>
  <c r="N8" i="1"/>
  <c r="O8" i="1"/>
  <c r="P8" i="1"/>
  <c r="Q8" i="1"/>
  <c r="R8" i="1"/>
  <c r="S8" i="1"/>
  <c r="T8" i="1"/>
  <c r="U8" i="1"/>
  <c r="V8" i="1"/>
  <c r="W8" i="1"/>
  <c r="X8" i="1"/>
  <c r="Y8" i="1"/>
  <c r="Z8" i="1"/>
  <c r="AA8" i="1"/>
  <c r="M9" i="1"/>
  <c r="N9" i="1"/>
  <c r="O9" i="1"/>
  <c r="P9" i="1"/>
  <c r="Q9" i="1"/>
  <c r="R9" i="1"/>
  <c r="S9" i="1"/>
  <c r="T9" i="1"/>
  <c r="U9" i="1"/>
  <c r="V9" i="1"/>
  <c r="W9" i="1"/>
  <c r="X9" i="1"/>
  <c r="Y9" i="1"/>
  <c r="Z9" i="1"/>
  <c r="AA9" i="1"/>
  <c r="M10" i="1"/>
  <c r="N10" i="1"/>
  <c r="O10" i="1"/>
  <c r="P10" i="1"/>
  <c r="Q10" i="1"/>
  <c r="R10" i="1"/>
  <c r="S10" i="1"/>
  <c r="T10" i="1"/>
  <c r="U10" i="1"/>
  <c r="V10" i="1"/>
  <c r="W10" i="1"/>
  <c r="X10" i="1"/>
  <c r="Y10" i="1"/>
  <c r="Z10" i="1"/>
  <c r="AA10" i="1"/>
  <c r="M11" i="1"/>
  <c r="N11" i="1"/>
  <c r="O11" i="1"/>
  <c r="P11" i="1"/>
  <c r="Q11" i="1"/>
  <c r="R11" i="1"/>
  <c r="S11" i="1"/>
  <c r="T11" i="1"/>
  <c r="U11" i="1"/>
  <c r="V11" i="1"/>
  <c r="W11" i="1"/>
  <c r="X11" i="1"/>
  <c r="Y11" i="1"/>
  <c r="Z11" i="1"/>
  <c r="AA11" i="1"/>
  <c r="M12" i="1"/>
  <c r="N12" i="1"/>
  <c r="O12" i="1"/>
  <c r="P12" i="1"/>
  <c r="Q12" i="1"/>
  <c r="R12" i="1"/>
  <c r="S12" i="1"/>
  <c r="T12" i="1"/>
  <c r="U12" i="1"/>
  <c r="V12" i="1"/>
  <c r="W12" i="1"/>
  <c r="X12" i="1"/>
  <c r="Y12" i="1"/>
  <c r="Z12" i="1"/>
  <c r="AA12" i="1"/>
  <c r="M13" i="1"/>
  <c r="N13" i="1"/>
  <c r="O13" i="1"/>
  <c r="P13" i="1"/>
  <c r="Q13" i="1"/>
  <c r="R13" i="1"/>
  <c r="S13" i="1"/>
  <c r="T13" i="1"/>
  <c r="U13" i="1"/>
  <c r="V13" i="1"/>
  <c r="W13" i="1"/>
  <c r="X13" i="1"/>
  <c r="Y13" i="1"/>
  <c r="Z13" i="1"/>
  <c r="AA13" i="1"/>
  <c r="M14" i="1"/>
  <c r="N14" i="1"/>
  <c r="O14" i="1"/>
  <c r="P14" i="1"/>
  <c r="Q14" i="1"/>
  <c r="R14" i="1"/>
  <c r="S14" i="1"/>
  <c r="T14" i="1"/>
  <c r="U14" i="1"/>
  <c r="V14" i="1"/>
  <c r="W14" i="1"/>
  <c r="X14" i="1"/>
  <c r="Y14" i="1"/>
  <c r="Z14" i="1"/>
  <c r="AA14" i="1"/>
  <c r="M15" i="1"/>
  <c r="N15" i="1"/>
  <c r="O15" i="1"/>
  <c r="P15" i="1"/>
  <c r="Q15" i="1"/>
  <c r="R15" i="1"/>
  <c r="S15" i="1"/>
  <c r="T15" i="1"/>
  <c r="U15" i="1"/>
  <c r="V15" i="1"/>
  <c r="W15" i="1"/>
  <c r="X15" i="1"/>
  <c r="Y15" i="1"/>
  <c r="Z15" i="1"/>
  <c r="AA15" i="1"/>
  <c r="M16" i="1"/>
  <c r="N16" i="1"/>
  <c r="O16" i="1"/>
  <c r="P16" i="1"/>
  <c r="Q16" i="1"/>
  <c r="R16" i="1"/>
  <c r="S16" i="1"/>
  <c r="T16" i="1"/>
  <c r="U16" i="1"/>
  <c r="V16" i="1"/>
  <c r="W16" i="1"/>
  <c r="X16" i="1"/>
  <c r="Y16" i="1"/>
  <c r="Z16" i="1"/>
  <c r="AA16" i="1"/>
  <c r="M17" i="1"/>
  <c r="N17" i="1"/>
  <c r="O17" i="1"/>
  <c r="P17" i="1"/>
  <c r="Q17" i="1"/>
  <c r="R17" i="1"/>
  <c r="S17" i="1"/>
  <c r="T17" i="1"/>
  <c r="U17" i="1"/>
  <c r="V17" i="1"/>
  <c r="W17" i="1"/>
  <c r="X17" i="1"/>
  <c r="Y17" i="1"/>
  <c r="Z17" i="1"/>
  <c r="AA17" i="1"/>
  <c r="M18" i="1"/>
  <c r="N18" i="1"/>
  <c r="O18" i="1"/>
  <c r="P18" i="1"/>
  <c r="Q18" i="1"/>
  <c r="R18" i="1"/>
  <c r="S18" i="1"/>
  <c r="T18" i="1"/>
  <c r="U18" i="1"/>
  <c r="V18" i="1"/>
  <c r="W18" i="1"/>
  <c r="X18" i="1"/>
  <c r="Y18" i="1"/>
  <c r="Z18" i="1"/>
  <c r="AA18" i="1"/>
  <c r="M19" i="1"/>
  <c r="N19" i="1"/>
  <c r="O19" i="1"/>
  <c r="P19" i="1"/>
  <c r="Q19" i="1"/>
  <c r="R19" i="1"/>
  <c r="S19" i="1"/>
  <c r="T19" i="1"/>
  <c r="U19" i="1"/>
  <c r="V19" i="1"/>
  <c r="W19" i="1"/>
  <c r="X19" i="1"/>
  <c r="Y19" i="1"/>
  <c r="Z19" i="1"/>
  <c r="AA19" i="1"/>
  <c r="M20" i="1"/>
  <c r="N20" i="1"/>
  <c r="O20" i="1"/>
  <c r="P20" i="1"/>
  <c r="Q20" i="1"/>
  <c r="R20" i="1"/>
  <c r="S20" i="1"/>
  <c r="T20" i="1"/>
  <c r="U20" i="1"/>
  <c r="V20" i="1"/>
  <c r="W20" i="1"/>
  <c r="X20" i="1"/>
  <c r="Y20" i="1"/>
  <c r="Z20" i="1"/>
  <c r="AA20" i="1"/>
  <c r="M21" i="1"/>
  <c r="N21" i="1"/>
  <c r="O21" i="1"/>
  <c r="P21" i="1"/>
  <c r="Q21" i="1"/>
  <c r="R21" i="1"/>
  <c r="S21" i="1"/>
  <c r="T21" i="1"/>
  <c r="U21" i="1"/>
  <c r="V21" i="1"/>
  <c r="W21" i="1"/>
  <c r="X21" i="1"/>
  <c r="Y21" i="1"/>
  <c r="Z21" i="1"/>
  <c r="AA21" i="1"/>
  <c r="M22" i="1"/>
  <c r="N22" i="1"/>
  <c r="O22" i="1"/>
  <c r="P22" i="1"/>
  <c r="Q22" i="1"/>
  <c r="R22" i="1"/>
  <c r="S22" i="1"/>
  <c r="T22" i="1"/>
  <c r="U22" i="1"/>
  <c r="V22" i="1"/>
  <c r="W22" i="1"/>
  <c r="X22" i="1"/>
  <c r="Y22" i="1"/>
  <c r="Z22" i="1"/>
  <c r="AA22" i="1"/>
  <c r="M23" i="1"/>
  <c r="N23" i="1"/>
  <c r="O23" i="1"/>
  <c r="P23" i="1"/>
  <c r="Q23" i="1"/>
  <c r="R23" i="1"/>
  <c r="S23" i="1"/>
  <c r="T23" i="1"/>
  <c r="U23" i="1"/>
  <c r="V23" i="1"/>
  <c r="W23" i="1"/>
  <c r="X23" i="1"/>
  <c r="Y23" i="1"/>
  <c r="Z23" i="1"/>
  <c r="AA23" i="1"/>
  <c r="M24" i="1"/>
  <c r="N24" i="1"/>
  <c r="O24" i="1"/>
  <c r="P24" i="1"/>
  <c r="Q24" i="1"/>
  <c r="R24" i="1"/>
  <c r="S24" i="1"/>
  <c r="T24" i="1"/>
  <c r="U24" i="1"/>
  <c r="V24" i="1"/>
  <c r="W24" i="1"/>
  <c r="X24" i="1"/>
  <c r="Y24" i="1"/>
  <c r="Z24" i="1"/>
  <c r="AA24" i="1"/>
  <c r="M25" i="1"/>
  <c r="N25" i="1"/>
  <c r="O25" i="1"/>
  <c r="P25" i="1"/>
  <c r="Q25" i="1"/>
  <c r="R25" i="1"/>
  <c r="S25" i="1"/>
  <c r="T25" i="1"/>
  <c r="U25" i="1"/>
  <c r="V25" i="1"/>
  <c r="W25" i="1"/>
  <c r="X25" i="1"/>
  <c r="Y25" i="1"/>
  <c r="Z25" i="1"/>
  <c r="AA25" i="1"/>
  <c r="M26" i="1"/>
  <c r="N26" i="1"/>
  <c r="O26" i="1"/>
  <c r="P26" i="1"/>
  <c r="Q26" i="1"/>
  <c r="R26" i="1"/>
  <c r="S26" i="1"/>
  <c r="T26" i="1"/>
  <c r="U26" i="1"/>
  <c r="V26" i="1"/>
  <c r="W26" i="1"/>
  <c r="X26" i="1"/>
  <c r="Y26" i="1"/>
  <c r="Z26" i="1"/>
  <c r="AA26" i="1"/>
  <c r="M27" i="1"/>
  <c r="N27" i="1"/>
  <c r="O27" i="1"/>
  <c r="P27" i="1"/>
  <c r="Q27" i="1"/>
  <c r="R27" i="1"/>
  <c r="S27" i="1"/>
  <c r="T27" i="1"/>
  <c r="U27" i="1"/>
  <c r="V27" i="1"/>
  <c r="W27" i="1"/>
  <c r="X27" i="1"/>
  <c r="Y27" i="1"/>
  <c r="Z27" i="1"/>
  <c r="AA27" i="1"/>
  <c r="M28" i="1"/>
  <c r="N28" i="1"/>
  <c r="O28" i="1"/>
  <c r="P28" i="1"/>
  <c r="Q28" i="1"/>
  <c r="R28" i="1"/>
  <c r="S28" i="1"/>
  <c r="T28" i="1"/>
  <c r="U28" i="1"/>
  <c r="V28" i="1"/>
  <c r="W28" i="1"/>
  <c r="X28" i="1"/>
  <c r="Y28" i="1"/>
  <c r="Z28" i="1"/>
  <c r="AA28" i="1"/>
  <c r="M29" i="1"/>
  <c r="N29" i="1"/>
  <c r="O29" i="1"/>
  <c r="P29" i="1"/>
  <c r="Q29" i="1"/>
  <c r="R29" i="1"/>
  <c r="S29" i="1"/>
  <c r="T29" i="1"/>
  <c r="U29" i="1"/>
  <c r="V29" i="1"/>
  <c r="W29" i="1"/>
  <c r="X29" i="1"/>
  <c r="Y29" i="1"/>
  <c r="Z29" i="1"/>
  <c r="AA29" i="1"/>
  <c r="M30" i="1"/>
  <c r="N30" i="1"/>
  <c r="O30" i="1"/>
  <c r="P30" i="1"/>
  <c r="Q30" i="1"/>
  <c r="R30" i="1"/>
  <c r="S30" i="1"/>
  <c r="T30" i="1"/>
  <c r="U30" i="1"/>
  <c r="V30" i="1"/>
  <c r="W30" i="1"/>
  <c r="X30" i="1"/>
  <c r="Y30" i="1"/>
  <c r="Z30" i="1"/>
  <c r="AA30" i="1"/>
  <c r="M31" i="1"/>
  <c r="N31" i="1"/>
  <c r="O31" i="1"/>
  <c r="P31" i="1"/>
  <c r="Q31" i="1"/>
  <c r="R31" i="1"/>
  <c r="S31" i="1"/>
  <c r="T31" i="1"/>
  <c r="U31" i="1"/>
  <c r="V31" i="1"/>
  <c r="W31" i="1"/>
  <c r="X31" i="1"/>
  <c r="Y31" i="1"/>
  <c r="Z31" i="1"/>
  <c r="AA31" i="1"/>
  <c r="M32" i="1"/>
  <c r="N32" i="1"/>
  <c r="O32" i="1"/>
  <c r="P32" i="1"/>
  <c r="Q32" i="1"/>
  <c r="R32" i="1"/>
  <c r="S32" i="1"/>
  <c r="T32" i="1"/>
  <c r="U32" i="1"/>
  <c r="V32" i="1"/>
  <c r="W32" i="1"/>
  <c r="X32" i="1"/>
  <c r="Y32" i="1"/>
  <c r="Z32" i="1"/>
  <c r="AA32" i="1"/>
  <c r="M33" i="1"/>
  <c r="N33" i="1"/>
  <c r="O33" i="1"/>
  <c r="P33" i="1"/>
  <c r="Q33" i="1"/>
  <c r="R33" i="1"/>
  <c r="S33" i="1"/>
  <c r="T33" i="1"/>
  <c r="U33" i="1"/>
  <c r="V33" i="1"/>
  <c r="W33" i="1"/>
  <c r="X33" i="1"/>
  <c r="Y33" i="1"/>
  <c r="Z33" i="1"/>
  <c r="AA33" i="1"/>
  <c r="M34" i="1"/>
  <c r="N34" i="1"/>
  <c r="O34" i="1"/>
  <c r="P34" i="1"/>
  <c r="Q34" i="1"/>
  <c r="R34" i="1"/>
  <c r="S34" i="1"/>
  <c r="T34" i="1"/>
  <c r="U34" i="1"/>
  <c r="V34" i="1"/>
  <c r="W34" i="1"/>
  <c r="X34" i="1"/>
  <c r="Y34" i="1"/>
  <c r="Z34" i="1"/>
  <c r="AA34" i="1"/>
  <c r="M35" i="1"/>
  <c r="N35" i="1"/>
  <c r="O35" i="1"/>
  <c r="P35" i="1"/>
  <c r="Q35" i="1"/>
  <c r="R35" i="1"/>
  <c r="S35" i="1"/>
  <c r="T35" i="1"/>
  <c r="U35" i="1"/>
  <c r="V35" i="1"/>
  <c r="W35" i="1"/>
  <c r="X35" i="1"/>
  <c r="Y35" i="1"/>
  <c r="Z35" i="1"/>
  <c r="AA35" i="1"/>
  <c r="M36" i="1"/>
  <c r="N36" i="1"/>
  <c r="O36" i="1"/>
  <c r="P36" i="1"/>
  <c r="Q36" i="1"/>
  <c r="R36" i="1"/>
  <c r="S36" i="1"/>
  <c r="T36" i="1"/>
  <c r="U36" i="1"/>
  <c r="V36" i="1"/>
  <c r="W36" i="1"/>
  <c r="X36" i="1"/>
  <c r="Y36" i="1"/>
  <c r="Z36" i="1"/>
  <c r="AA36" i="1"/>
  <c r="M37" i="1"/>
  <c r="N37" i="1"/>
  <c r="O37" i="1"/>
  <c r="P37" i="1"/>
  <c r="Q37" i="1"/>
  <c r="R37" i="1"/>
  <c r="S37" i="1"/>
  <c r="T37" i="1"/>
  <c r="U37" i="1"/>
  <c r="V37" i="1"/>
  <c r="W37" i="1"/>
  <c r="X37" i="1"/>
  <c r="Y37" i="1"/>
  <c r="Z37" i="1"/>
  <c r="AA37" i="1"/>
  <c r="M38" i="1"/>
  <c r="N38" i="1"/>
  <c r="O38" i="1"/>
  <c r="P38" i="1"/>
  <c r="Q38" i="1"/>
  <c r="R38" i="1"/>
  <c r="S38" i="1"/>
  <c r="T38" i="1"/>
  <c r="U38" i="1"/>
  <c r="V38" i="1"/>
  <c r="W38" i="1"/>
  <c r="X38" i="1"/>
  <c r="Y38" i="1"/>
  <c r="Z38" i="1"/>
  <c r="AA38" i="1"/>
  <c r="M39" i="1"/>
  <c r="N39" i="1"/>
  <c r="O39" i="1"/>
  <c r="P39" i="1"/>
  <c r="Q39" i="1"/>
  <c r="R39" i="1"/>
  <c r="S39" i="1"/>
  <c r="T39" i="1"/>
  <c r="U39" i="1"/>
  <c r="V39" i="1"/>
  <c r="W39" i="1"/>
  <c r="X39" i="1"/>
  <c r="Y39" i="1"/>
  <c r="Z39" i="1"/>
  <c r="AA39" i="1"/>
  <c r="M40" i="1"/>
  <c r="N40" i="1"/>
  <c r="O40" i="1"/>
  <c r="P40" i="1"/>
  <c r="Q40" i="1"/>
  <c r="R40" i="1"/>
  <c r="S40" i="1"/>
  <c r="T40" i="1"/>
  <c r="U40" i="1"/>
  <c r="V40" i="1"/>
  <c r="W40" i="1"/>
  <c r="X40" i="1"/>
  <c r="Y40" i="1"/>
  <c r="Z40" i="1"/>
  <c r="AA40" i="1"/>
  <c r="M41" i="1"/>
  <c r="N41" i="1"/>
  <c r="O41" i="1"/>
  <c r="P41" i="1"/>
  <c r="Q41" i="1"/>
  <c r="R41" i="1"/>
  <c r="S41" i="1"/>
  <c r="T41" i="1"/>
  <c r="U41" i="1"/>
  <c r="V41" i="1"/>
  <c r="W41" i="1"/>
  <c r="X41" i="1"/>
  <c r="Y41" i="1"/>
  <c r="Z41" i="1"/>
  <c r="AA41" i="1"/>
  <c r="M42" i="1"/>
  <c r="N42" i="1"/>
  <c r="O42" i="1"/>
  <c r="P42" i="1"/>
  <c r="Q42" i="1"/>
  <c r="R42" i="1"/>
  <c r="S42" i="1"/>
  <c r="T42" i="1"/>
  <c r="U42" i="1"/>
  <c r="V42" i="1"/>
  <c r="W42" i="1"/>
  <c r="X42" i="1"/>
  <c r="Y42" i="1"/>
  <c r="Z42" i="1"/>
  <c r="AA42" i="1"/>
  <c r="M43" i="1"/>
  <c r="N43" i="1"/>
  <c r="O43" i="1"/>
  <c r="P43" i="1"/>
  <c r="Q43" i="1"/>
  <c r="R43" i="1"/>
  <c r="S43" i="1"/>
  <c r="T43" i="1"/>
  <c r="U43" i="1"/>
  <c r="V43" i="1"/>
  <c r="W43" i="1"/>
  <c r="X43" i="1"/>
  <c r="Y43" i="1"/>
  <c r="Z43" i="1"/>
  <c r="AA43" i="1"/>
  <c r="M44" i="1"/>
  <c r="N44" i="1"/>
  <c r="O44" i="1"/>
  <c r="P44" i="1"/>
  <c r="Q44" i="1"/>
  <c r="R44" i="1"/>
  <c r="S44" i="1"/>
  <c r="T44" i="1"/>
  <c r="U44" i="1"/>
  <c r="V44" i="1"/>
  <c r="W44" i="1"/>
  <c r="X44" i="1"/>
  <c r="Y44" i="1"/>
  <c r="Z44" i="1"/>
  <c r="AA44" i="1"/>
  <c r="M45" i="1"/>
  <c r="N45" i="1"/>
  <c r="O45" i="1"/>
  <c r="P45" i="1"/>
  <c r="Q45" i="1"/>
  <c r="R45" i="1"/>
  <c r="S45" i="1"/>
  <c r="T45" i="1"/>
  <c r="U45" i="1"/>
  <c r="V45" i="1"/>
  <c r="W45" i="1"/>
  <c r="X45" i="1"/>
  <c r="Y45" i="1"/>
  <c r="Z45" i="1"/>
  <c r="AA45" i="1"/>
  <c r="M46" i="1"/>
  <c r="N46" i="1"/>
  <c r="O46" i="1"/>
  <c r="P46" i="1"/>
  <c r="Q46" i="1"/>
  <c r="R46" i="1"/>
  <c r="S46" i="1"/>
  <c r="T46" i="1"/>
  <c r="U46" i="1"/>
  <c r="V46" i="1"/>
  <c r="W46" i="1"/>
  <c r="X46" i="1"/>
  <c r="Y46" i="1"/>
  <c r="Z46" i="1"/>
  <c r="AA46" i="1"/>
  <c r="M47" i="1"/>
  <c r="N47" i="1"/>
  <c r="O47" i="1"/>
  <c r="P47" i="1"/>
  <c r="Q47" i="1"/>
  <c r="R47" i="1"/>
  <c r="S47" i="1"/>
  <c r="T47" i="1"/>
  <c r="U47" i="1"/>
  <c r="V47" i="1"/>
  <c r="W47" i="1"/>
  <c r="X47" i="1"/>
  <c r="Y47" i="1"/>
  <c r="Z47" i="1"/>
  <c r="AA47" i="1"/>
  <c r="M48" i="1"/>
  <c r="N48" i="1"/>
  <c r="O48" i="1"/>
  <c r="P48" i="1"/>
  <c r="Q48" i="1"/>
  <c r="R48" i="1"/>
  <c r="S48" i="1"/>
  <c r="T48" i="1"/>
  <c r="U48" i="1"/>
  <c r="V48" i="1"/>
  <c r="W48" i="1"/>
  <c r="X48" i="1"/>
  <c r="Y48" i="1"/>
  <c r="Z48" i="1"/>
  <c r="AA48" i="1"/>
  <c r="M49" i="1"/>
  <c r="N49" i="1"/>
  <c r="O49" i="1"/>
  <c r="P49" i="1"/>
  <c r="Q49" i="1"/>
  <c r="R49" i="1"/>
  <c r="S49" i="1"/>
  <c r="T49" i="1"/>
  <c r="U49" i="1"/>
  <c r="V49" i="1"/>
  <c r="W49" i="1"/>
  <c r="X49" i="1"/>
  <c r="Y49" i="1"/>
  <c r="Z49" i="1"/>
  <c r="AA49" i="1"/>
  <c r="M50" i="1"/>
  <c r="N50" i="1"/>
  <c r="O50" i="1"/>
  <c r="P50" i="1"/>
  <c r="Q50" i="1"/>
  <c r="R50" i="1"/>
  <c r="S50" i="1"/>
  <c r="T50" i="1"/>
  <c r="U50" i="1"/>
  <c r="V50" i="1"/>
  <c r="W50" i="1"/>
  <c r="X50" i="1"/>
  <c r="Y50" i="1"/>
  <c r="Z50" i="1"/>
  <c r="AA50" i="1"/>
  <c r="M51" i="1"/>
  <c r="N51" i="1"/>
  <c r="O51" i="1"/>
  <c r="P51" i="1"/>
  <c r="Q51" i="1"/>
  <c r="R51" i="1"/>
  <c r="S51" i="1"/>
  <c r="T51" i="1"/>
  <c r="U51" i="1"/>
  <c r="V51" i="1"/>
  <c r="W51" i="1"/>
  <c r="X51" i="1"/>
  <c r="Y51" i="1"/>
  <c r="Z51" i="1"/>
  <c r="AA51" i="1"/>
  <c r="M52" i="1"/>
  <c r="N52" i="1"/>
  <c r="O52" i="1"/>
  <c r="P52" i="1"/>
  <c r="Q52" i="1"/>
  <c r="R52" i="1"/>
  <c r="S52" i="1"/>
  <c r="T52" i="1"/>
  <c r="U52" i="1"/>
  <c r="V52" i="1"/>
  <c r="W52" i="1"/>
  <c r="X52" i="1"/>
  <c r="Y52" i="1"/>
  <c r="Z52" i="1"/>
  <c r="AA52" i="1"/>
  <c r="M53" i="1"/>
  <c r="N53" i="1"/>
  <c r="O53" i="1"/>
  <c r="P53" i="1"/>
  <c r="Q53" i="1"/>
  <c r="R53" i="1"/>
  <c r="S53" i="1"/>
  <c r="T53" i="1"/>
  <c r="U53" i="1"/>
  <c r="V53" i="1"/>
  <c r="W53" i="1"/>
  <c r="X53" i="1"/>
  <c r="Y53" i="1"/>
  <c r="Z53" i="1"/>
  <c r="AA53" i="1"/>
  <c r="M54" i="1"/>
  <c r="N54" i="1"/>
  <c r="O54" i="1"/>
  <c r="P54" i="1"/>
  <c r="Q54" i="1"/>
  <c r="R54" i="1"/>
  <c r="S54" i="1"/>
  <c r="T54" i="1"/>
  <c r="U54" i="1"/>
  <c r="V54" i="1"/>
  <c r="W54" i="1"/>
  <c r="X54" i="1"/>
  <c r="Y54" i="1"/>
  <c r="Z54" i="1"/>
  <c r="AA54" i="1"/>
  <c r="M55" i="1"/>
  <c r="N55" i="1"/>
  <c r="O55" i="1"/>
  <c r="P55" i="1"/>
  <c r="Q55" i="1"/>
  <c r="R55" i="1"/>
  <c r="S55" i="1"/>
  <c r="T55" i="1"/>
  <c r="U55" i="1"/>
  <c r="V55" i="1"/>
  <c r="W55" i="1"/>
  <c r="X55" i="1"/>
  <c r="Y55" i="1"/>
  <c r="Z55" i="1"/>
  <c r="AA55" i="1"/>
  <c r="M56" i="1"/>
  <c r="N56" i="1"/>
  <c r="O56" i="1"/>
  <c r="P56" i="1"/>
  <c r="Q56" i="1"/>
  <c r="R56" i="1"/>
  <c r="S56" i="1"/>
  <c r="T56" i="1"/>
  <c r="U56" i="1"/>
  <c r="V56" i="1"/>
  <c r="W56" i="1"/>
  <c r="X56" i="1"/>
  <c r="Y56" i="1"/>
  <c r="Z56" i="1"/>
  <c r="AA56" i="1"/>
  <c r="M57" i="1"/>
  <c r="N57" i="1"/>
  <c r="O57" i="1"/>
  <c r="P57" i="1"/>
  <c r="Q57" i="1"/>
  <c r="R57" i="1"/>
  <c r="S57" i="1"/>
  <c r="T57" i="1"/>
  <c r="U57" i="1"/>
  <c r="V57" i="1"/>
  <c r="W57" i="1"/>
  <c r="X57" i="1"/>
  <c r="Y57" i="1"/>
  <c r="Z57" i="1"/>
  <c r="AA57" i="1"/>
  <c r="M58" i="1"/>
  <c r="N58" i="1"/>
  <c r="O58" i="1"/>
  <c r="P58" i="1"/>
  <c r="Q58" i="1"/>
  <c r="R58" i="1"/>
  <c r="S58" i="1"/>
  <c r="T58" i="1"/>
  <c r="U58" i="1"/>
  <c r="V58" i="1"/>
  <c r="W58" i="1"/>
  <c r="X58" i="1"/>
  <c r="Y58" i="1"/>
  <c r="Z58" i="1"/>
  <c r="AA58" i="1"/>
  <c r="M59" i="1"/>
  <c r="N59" i="1"/>
  <c r="O59" i="1"/>
  <c r="P59" i="1"/>
  <c r="Q59" i="1"/>
  <c r="R59" i="1"/>
  <c r="S59" i="1"/>
  <c r="T59" i="1"/>
  <c r="U59" i="1"/>
  <c r="V59" i="1"/>
  <c r="W59" i="1"/>
  <c r="X59" i="1"/>
  <c r="Y59" i="1"/>
  <c r="Z59" i="1"/>
  <c r="AA59" i="1"/>
  <c r="M60" i="1"/>
  <c r="N60" i="1"/>
  <c r="O60" i="1"/>
  <c r="P60" i="1"/>
  <c r="Q60" i="1"/>
  <c r="R60" i="1"/>
  <c r="S60" i="1"/>
  <c r="T60" i="1"/>
  <c r="U60" i="1"/>
  <c r="V60" i="1"/>
  <c r="W60" i="1"/>
  <c r="X60" i="1"/>
  <c r="Y60" i="1"/>
  <c r="Z60" i="1"/>
  <c r="AA60" i="1"/>
  <c r="M61" i="1"/>
  <c r="N61" i="1"/>
  <c r="O61" i="1"/>
  <c r="P61" i="1"/>
  <c r="Q61" i="1"/>
  <c r="R61" i="1"/>
  <c r="S61" i="1"/>
  <c r="T61" i="1"/>
  <c r="U61" i="1"/>
  <c r="V61" i="1"/>
  <c r="W61" i="1"/>
  <c r="X61" i="1"/>
  <c r="Y61" i="1"/>
  <c r="Z61" i="1"/>
  <c r="AA61" i="1"/>
  <c r="M62" i="1"/>
  <c r="N62" i="1"/>
  <c r="O62" i="1"/>
  <c r="P62" i="1"/>
  <c r="Q62" i="1"/>
  <c r="R62" i="1"/>
  <c r="S62" i="1"/>
  <c r="T62" i="1"/>
  <c r="U62" i="1"/>
  <c r="V62" i="1"/>
  <c r="W62" i="1"/>
  <c r="X62" i="1"/>
  <c r="Y62" i="1"/>
  <c r="Z62" i="1"/>
  <c r="AA62" i="1"/>
  <c r="M63" i="1"/>
  <c r="N63" i="1"/>
  <c r="O63" i="1"/>
  <c r="P63" i="1"/>
  <c r="Q63" i="1"/>
  <c r="R63" i="1"/>
  <c r="S63" i="1"/>
  <c r="T63" i="1"/>
  <c r="U63" i="1"/>
  <c r="V63" i="1"/>
  <c r="W63" i="1"/>
  <c r="X63" i="1"/>
  <c r="Y63" i="1"/>
  <c r="Z63" i="1"/>
  <c r="AA63" i="1"/>
  <c r="M64" i="1"/>
  <c r="N64" i="1"/>
  <c r="O64" i="1"/>
  <c r="P64" i="1"/>
  <c r="Q64" i="1"/>
  <c r="R64" i="1"/>
  <c r="S64" i="1"/>
  <c r="T64" i="1"/>
  <c r="U64" i="1"/>
  <c r="V64" i="1"/>
  <c r="W64" i="1"/>
  <c r="X64" i="1"/>
  <c r="Y64" i="1"/>
  <c r="Z64" i="1"/>
  <c r="AA64" i="1"/>
  <c r="M65" i="1"/>
  <c r="N65" i="1"/>
  <c r="O65" i="1"/>
  <c r="P65" i="1"/>
  <c r="Q65" i="1"/>
  <c r="R65" i="1"/>
  <c r="S65" i="1"/>
  <c r="T65" i="1"/>
  <c r="U65" i="1"/>
  <c r="V65" i="1"/>
  <c r="W65" i="1"/>
  <c r="X65" i="1"/>
  <c r="Y65" i="1"/>
  <c r="Z65" i="1"/>
  <c r="AA65" i="1"/>
  <c r="M66" i="1"/>
  <c r="N66" i="1"/>
  <c r="O66" i="1"/>
  <c r="P66" i="1"/>
  <c r="Q66" i="1"/>
  <c r="R66" i="1"/>
  <c r="S66" i="1"/>
  <c r="T66" i="1"/>
  <c r="U66" i="1"/>
  <c r="V66" i="1"/>
  <c r="W66" i="1"/>
  <c r="X66" i="1"/>
  <c r="Y66" i="1"/>
  <c r="Z66" i="1"/>
  <c r="AA66" i="1"/>
  <c r="M67" i="1"/>
  <c r="N67" i="1"/>
  <c r="O67" i="1"/>
  <c r="P67" i="1"/>
  <c r="Q67" i="1"/>
  <c r="R67" i="1"/>
  <c r="S67" i="1"/>
  <c r="T67" i="1"/>
  <c r="U67" i="1"/>
  <c r="V67" i="1"/>
  <c r="W67" i="1"/>
  <c r="X67" i="1"/>
  <c r="Y67" i="1"/>
  <c r="Z67" i="1"/>
  <c r="AA67" i="1"/>
  <c r="M68" i="1"/>
  <c r="N68" i="1"/>
  <c r="O68" i="1"/>
  <c r="P68" i="1"/>
  <c r="Q68" i="1"/>
  <c r="R68" i="1"/>
  <c r="S68" i="1"/>
  <c r="T68" i="1"/>
  <c r="U68" i="1"/>
  <c r="V68" i="1"/>
  <c r="W68" i="1"/>
  <c r="X68" i="1"/>
  <c r="Y68" i="1"/>
  <c r="Z68" i="1"/>
  <c r="AA68" i="1"/>
  <c r="M69" i="1"/>
  <c r="N69" i="1"/>
  <c r="O69" i="1"/>
  <c r="P69" i="1"/>
  <c r="Q69" i="1"/>
  <c r="R69" i="1"/>
  <c r="S69" i="1"/>
  <c r="T69" i="1"/>
  <c r="U69" i="1"/>
  <c r="V69" i="1"/>
  <c r="W69" i="1"/>
  <c r="X69" i="1"/>
  <c r="Y69" i="1"/>
  <c r="Z69" i="1"/>
  <c r="AA69" i="1"/>
  <c r="M70" i="1"/>
  <c r="N70" i="1"/>
  <c r="O70" i="1"/>
  <c r="P70" i="1"/>
  <c r="Q70" i="1"/>
  <c r="R70" i="1"/>
  <c r="S70" i="1"/>
  <c r="T70" i="1"/>
  <c r="U70" i="1"/>
  <c r="V70" i="1"/>
  <c r="W70" i="1"/>
  <c r="X70" i="1"/>
  <c r="Y70" i="1"/>
  <c r="Z70" i="1"/>
  <c r="AA70" i="1"/>
  <c r="M71" i="1"/>
  <c r="N71" i="1"/>
  <c r="O71" i="1"/>
  <c r="P71" i="1"/>
  <c r="Q71" i="1"/>
  <c r="R71" i="1"/>
  <c r="S71" i="1"/>
  <c r="T71" i="1"/>
  <c r="U71" i="1"/>
  <c r="V71" i="1"/>
  <c r="W71" i="1"/>
  <c r="X71" i="1"/>
  <c r="Y71" i="1"/>
  <c r="Z71" i="1"/>
  <c r="AA71" i="1"/>
  <c r="M72" i="1"/>
  <c r="N72" i="1"/>
  <c r="O72" i="1"/>
  <c r="P72" i="1"/>
  <c r="Q72" i="1"/>
  <c r="R72" i="1"/>
  <c r="S72" i="1"/>
  <c r="T72" i="1"/>
  <c r="U72" i="1"/>
  <c r="V72" i="1"/>
  <c r="W72" i="1"/>
  <c r="X72" i="1"/>
  <c r="Y72" i="1"/>
  <c r="Z72" i="1"/>
  <c r="AA72" i="1"/>
  <c r="M73" i="1"/>
  <c r="N73" i="1"/>
  <c r="O73" i="1"/>
  <c r="P73" i="1"/>
  <c r="Q73" i="1"/>
  <c r="R73" i="1"/>
  <c r="S73" i="1"/>
  <c r="T73" i="1"/>
  <c r="U73" i="1"/>
  <c r="V73" i="1"/>
  <c r="W73" i="1"/>
  <c r="X73" i="1"/>
  <c r="Y73" i="1"/>
  <c r="Z73" i="1"/>
  <c r="AA73" i="1"/>
  <c r="M74" i="1"/>
  <c r="N74" i="1"/>
  <c r="O74" i="1"/>
  <c r="P74" i="1"/>
  <c r="Q74" i="1"/>
  <c r="R74" i="1"/>
  <c r="S74" i="1"/>
  <c r="T74" i="1"/>
  <c r="U74" i="1"/>
  <c r="V74" i="1"/>
  <c r="W74" i="1"/>
  <c r="X74" i="1"/>
  <c r="Y74" i="1"/>
  <c r="Z74" i="1"/>
  <c r="AA74" i="1"/>
  <c r="M75" i="1"/>
  <c r="N75" i="1"/>
  <c r="O75" i="1"/>
  <c r="P75" i="1"/>
  <c r="Q75" i="1"/>
  <c r="R75" i="1"/>
  <c r="S75" i="1"/>
  <c r="T75" i="1"/>
  <c r="U75" i="1"/>
  <c r="V75" i="1"/>
  <c r="W75" i="1"/>
  <c r="X75" i="1"/>
  <c r="Y75" i="1"/>
  <c r="Z75" i="1"/>
  <c r="AA75" i="1"/>
  <c r="M76" i="1"/>
  <c r="N76" i="1"/>
  <c r="O76" i="1"/>
  <c r="P76" i="1"/>
  <c r="Q76" i="1"/>
  <c r="R76" i="1"/>
  <c r="S76" i="1"/>
  <c r="T76" i="1"/>
  <c r="U76" i="1"/>
  <c r="V76" i="1"/>
  <c r="W76" i="1"/>
  <c r="X76" i="1"/>
  <c r="Y76" i="1"/>
  <c r="Z76" i="1"/>
  <c r="AA76" i="1"/>
  <c r="M77" i="1"/>
  <c r="N77" i="1"/>
  <c r="O77" i="1"/>
  <c r="P77" i="1"/>
  <c r="Q77" i="1"/>
  <c r="R77" i="1"/>
  <c r="S77" i="1"/>
  <c r="T77" i="1"/>
  <c r="U77" i="1"/>
  <c r="V77" i="1"/>
  <c r="W77" i="1"/>
  <c r="X77" i="1"/>
  <c r="Y77" i="1"/>
  <c r="Z77" i="1"/>
  <c r="AA77" i="1"/>
  <c r="M78" i="1"/>
  <c r="N78" i="1"/>
  <c r="O78" i="1"/>
  <c r="P78" i="1"/>
  <c r="Q78" i="1"/>
  <c r="R78" i="1"/>
  <c r="S78" i="1"/>
  <c r="T78" i="1"/>
  <c r="U78" i="1"/>
  <c r="V78" i="1"/>
  <c r="W78" i="1"/>
  <c r="X78" i="1"/>
  <c r="Y78" i="1"/>
  <c r="Z78" i="1"/>
  <c r="AA78" i="1"/>
  <c r="M79" i="1"/>
  <c r="N79" i="1"/>
  <c r="O79" i="1"/>
  <c r="P79" i="1"/>
  <c r="Q79" i="1"/>
  <c r="R79" i="1"/>
  <c r="S79" i="1"/>
  <c r="T79" i="1"/>
  <c r="U79" i="1"/>
  <c r="V79" i="1"/>
  <c r="W79" i="1"/>
  <c r="X79" i="1"/>
  <c r="Y79" i="1"/>
  <c r="Z79" i="1"/>
  <c r="AA79" i="1"/>
  <c r="M80" i="1"/>
  <c r="N80" i="1"/>
  <c r="O80" i="1"/>
  <c r="P80" i="1"/>
  <c r="Q80" i="1"/>
  <c r="R80" i="1"/>
  <c r="S80" i="1"/>
  <c r="T80" i="1"/>
  <c r="U80" i="1"/>
  <c r="V80" i="1"/>
  <c r="W80" i="1"/>
  <c r="X80" i="1"/>
  <c r="Y80" i="1"/>
  <c r="Z80" i="1"/>
  <c r="AA80" i="1"/>
  <c r="M81" i="1"/>
  <c r="N81" i="1"/>
  <c r="O81" i="1"/>
  <c r="P81" i="1"/>
  <c r="Q81" i="1"/>
  <c r="R81" i="1"/>
  <c r="S81" i="1"/>
  <c r="T81" i="1"/>
  <c r="U81" i="1"/>
  <c r="V81" i="1"/>
  <c r="W81" i="1"/>
  <c r="X81" i="1"/>
  <c r="Y81" i="1"/>
  <c r="Z81" i="1"/>
  <c r="AA81" i="1"/>
  <c r="M82" i="1"/>
  <c r="N82" i="1"/>
  <c r="O82" i="1"/>
  <c r="P82" i="1"/>
  <c r="Q82" i="1"/>
  <c r="R82" i="1"/>
  <c r="S82" i="1"/>
  <c r="T82" i="1"/>
  <c r="U82" i="1"/>
  <c r="V82" i="1"/>
  <c r="W82" i="1"/>
  <c r="X82" i="1"/>
  <c r="Y82" i="1"/>
  <c r="Z82" i="1"/>
  <c r="AA82" i="1"/>
  <c r="M83" i="1"/>
  <c r="N83" i="1"/>
  <c r="O83" i="1"/>
  <c r="P83" i="1"/>
  <c r="Q83" i="1"/>
  <c r="R83" i="1"/>
  <c r="S83" i="1"/>
  <c r="T83" i="1"/>
  <c r="U83" i="1"/>
  <c r="V83" i="1"/>
  <c r="W83" i="1"/>
  <c r="X83" i="1"/>
  <c r="Y83" i="1"/>
  <c r="Z83" i="1"/>
  <c r="AA83" i="1"/>
  <c r="M84" i="1"/>
  <c r="N84" i="1"/>
  <c r="O84" i="1"/>
  <c r="P84" i="1"/>
  <c r="Q84" i="1"/>
  <c r="R84" i="1"/>
  <c r="S84" i="1"/>
  <c r="T84" i="1"/>
  <c r="U84" i="1"/>
  <c r="V84" i="1"/>
  <c r="W84" i="1"/>
  <c r="X84" i="1"/>
  <c r="Y84" i="1"/>
  <c r="Z84" i="1"/>
  <c r="AA84" i="1"/>
  <c r="M85" i="1"/>
  <c r="N85" i="1"/>
  <c r="O85" i="1"/>
  <c r="P85" i="1"/>
  <c r="Q85" i="1"/>
  <c r="R85" i="1"/>
  <c r="S85" i="1"/>
  <c r="T85" i="1"/>
  <c r="U85" i="1"/>
  <c r="V85" i="1"/>
  <c r="W85" i="1"/>
  <c r="X85" i="1"/>
  <c r="Y85" i="1"/>
  <c r="Z85" i="1"/>
  <c r="AA85" i="1"/>
  <c r="M86" i="1"/>
  <c r="N86" i="1"/>
  <c r="O86" i="1"/>
  <c r="P86" i="1"/>
  <c r="Q86" i="1"/>
  <c r="R86" i="1"/>
  <c r="S86" i="1"/>
  <c r="T86" i="1"/>
  <c r="U86" i="1"/>
  <c r="V86" i="1"/>
  <c r="W86" i="1"/>
  <c r="X86" i="1"/>
  <c r="Y86" i="1"/>
  <c r="Z86" i="1"/>
  <c r="AA86" i="1"/>
  <c r="M87" i="1"/>
  <c r="N87" i="1"/>
  <c r="O87" i="1"/>
  <c r="P87" i="1"/>
  <c r="Q87" i="1"/>
  <c r="R87" i="1"/>
  <c r="S87" i="1"/>
  <c r="T87" i="1"/>
  <c r="U87" i="1"/>
  <c r="V87" i="1"/>
  <c r="W87" i="1"/>
  <c r="X87" i="1"/>
  <c r="Y87" i="1"/>
  <c r="Z87" i="1"/>
  <c r="AA87" i="1"/>
  <c r="M88" i="1"/>
  <c r="N88" i="1"/>
  <c r="O88" i="1"/>
  <c r="P88" i="1"/>
  <c r="Q88" i="1"/>
  <c r="R88" i="1"/>
  <c r="S88" i="1"/>
  <c r="T88" i="1"/>
  <c r="U88" i="1"/>
  <c r="V88" i="1"/>
  <c r="W88" i="1"/>
  <c r="X88" i="1"/>
  <c r="Y88" i="1"/>
  <c r="Z88" i="1"/>
  <c r="AA88" i="1"/>
  <c r="M89" i="1"/>
  <c r="N89" i="1"/>
  <c r="O89" i="1"/>
  <c r="P89" i="1"/>
  <c r="Q89" i="1"/>
  <c r="R89" i="1"/>
  <c r="S89" i="1"/>
  <c r="T89" i="1"/>
  <c r="U89" i="1"/>
  <c r="V89" i="1"/>
  <c r="W89" i="1"/>
  <c r="X89" i="1"/>
  <c r="Y89" i="1"/>
  <c r="Z89" i="1"/>
  <c r="AA89" i="1"/>
  <c r="M90" i="1"/>
  <c r="N90" i="1"/>
  <c r="O90" i="1"/>
  <c r="P90" i="1"/>
  <c r="Q90" i="1"/>
  <c r="R90" i="1"/>
  <c r="S90" i="1"/>
  <c r="T90" i="1"/>
  <c r="U90" i="1"/>
  <c r="V90" i="1"/>
  <c r="W90" i="1"/>
  <c r="X90" i="1"/>
  <c r="Y90" i="1"/>
  <c r="Z90" i="1"/>
  <c r="AA90" i="1"/>
  <c r="M91" i="1"/>
  <c r="N91" i="1"/>
  <c r="O91" i="1"/>
  <c r="P91" i="1"/>
  <c r="Q91" i="1"/>
  <c r="R91" i="1"/>
  <c r="S91" i="1"/>
  <c r="T91" i="1"/>
  <c r="U91" i="1"/>
  <c r="V91" i="1"/>
  <c r="W91" i="1"/>
  <c r="X91" i="1"/>
  <c r="Y91" i="1"/>
  <c r="Z91" i="1"/>
  <c r="AA91" i="1"/>
  <c r="M92" i="1"/>
  <c r="N92" i="1"/>
  <c r="O92" i="1"/>
  <c r="P92" i="1"/>
  <c r="Q92" i="1"/>
  <c r="R92" i="1"/>
  <c r="S92" i="1"/>
  <c r="T92" i="1"/>
  <c r="U92" i="1"/>
  <c r="V92" i="1"/>
  <c r="W92" i="1"/>
  <c r="X92" i="1"/>
  <c r="Y92" i="1"/>
  <c r="Z92" i="1"/>
  <c r="AA92" i="1"/>
  <c r="M93" i="1"/>
  <c r="N93" i="1"/>
  <c r="O93" i="1"/>
  <c r="P93" i="1"/>
  <c r="Q93" i="1"/>
  <c r="R93" i="1"/>
  <c r="S93" i="1"/>
  <c r="T93" i="1"/>
  <c r="U93" i="1"/>
  <c r="V93" i="1"/>
  <c r="W93" i="1"/>
  <c r="X93" i="1"/>
  <c r="Y93" i="1"/>
  <c r="Z93" i="1"/>
  <c r="AA93" i="1"/>
  <c r="M94" i="1"/>
  <c r="N94" i="1"/>
  <c r="O94" i="1"/>
  <c r="P94" i="1"/>
  <c r="Q94" i="1"/>
  <c r="R94" i="1"/>
  <c r="S94" i="1"/>
  <c r="T94" i="1"/>
  <c r="U94" i="1"/>
  <c r="V94" i="1"/>
  <c r="W94" i="1"/>
  <c r="X94" i="1"/>
  <c r="Y94" i="1"/>
  <c r="Z94" i="1"/>
  <c r="AA94" i="1"/>
  <c r="M95" i="1"/>
  <c r="N95" i="1"/>
  <c r="O95" i="1"/>
  <c r="P95" i="1"/>
  <c r="Q95" i="1"/>
  <c r="R95" i="1"/>
  <c r="S95" i="1"/>
  <c r="T95" i="1"/>
  <c r="U95" i="1"/>
  <c r="V95" i="1"/>
  <c r="W95" i="1"/>
  <c r="X95" i="1"/>
  <c r="Y95" i="1"/>
  <c r="Z95" i="1"/>
  <c r="AA95" i="1"/>
  <c r="M96" i="1"/>
  <c r="N96" i="1"/>
  <c r="O96" i="1"/>
  <c r="P96" i="1"/>
  <c r="Q96" i="1"/>
  <c r="R96" i="1"/>
  <c r="S96" i="1"/>
  <c r="T96" i="1"/>
  <c r="U96" i="1"/>
  <c r="V96" i="1"/>
  <c r="W96" i="1"/>
  <c r="X96" i="1"/>
  <c r="Y96" i="1"/>
  <c r="Z96" i="1"/>
  <c r="AA96" i="1"/>
  <c r="M97" i="1"/>
  <c r="N97" i="1"/>
  <c r="O97" i="1"/>
  <c r="P97" i="1"/>
  <c r="Q97" i="1"/>
  <c r="R97" i="1"/>
  <c r="S97" i="1"/>
  <c r="T97" i="1"/>
  <c r="U97" i="1"/>
  <c r="V97" i="1"/>
  <c r="W97" i="1"/>
  <c r="X97" i="1"/>
  <c r="Y97" i="1"/>
  <c r="Z97" i="1"/>
  <c r="AA97" i="1"/>
  <c r="M98" i="1"/>
  <c r="N98" i="1"/>
  <c r="O98" i="1"/>
  <c r="P98" i="1"/>
  <c r="Q98" i="1"/>
  <c r="R98" i="1"/>
  <c r="S98" i="1"/>
  <c r="T98" i="1"/>
  <c r="U98" i="1"/>
  <c r="V98" i="1"/>
  <c r="W98" i="1"/>
  <c r="X98" i="1"/>
  <c r="Y98" i="1"/>
  <c r="Z98" i="1"/>
  <c r="AA98" i="1"/>
  <c r="M99" i="1"/>
  <c r="N99" i="1"/>
  <c r="O99" i="1"/>
  <c r="P99" i="1"/>
  <c r="Q99" i="1"/>
  <c r="R99" i="1"/>
  <c r="S99" i="1"/>
  <c r="T99" i="1"/>
  <c r="U99" i="1"/>
  <c r="V99" i="1"/>
  <c r="W99" i="1"/>
  <c r="X99" i="1"/>
  <c r="Y99" i="1"/>
  <c r="Z99" i="1"/>
  <c r="AA99" i="1"/>
  <c r="M100" i="1"/>
  <c r="N100" i="1"/>
  <c r="O100" i="1"/>
  <c r="P100" i="1"/>
  <c r="Q100" i="1"/>
  <c r="R100" i="1"/>
  <c r="S100" i="1"/>
  <c r="T100" i="1"/>
  <c r="U100" i="1"/>
  <c r="V100" i="1"/>
  <c r="W100" i="1"/>
  <c r="X100" i="1"/>
  <c r="Y100" i="1"/>
  <c r="Z100" i="1"/>
  <c r="AA100" i="1"/>
  <c r="M101" i="1"/>
  <c r="N101" i="1"/>
  <c r="O101" i="1"/>
  <c r="P101" i="1"/>
  <c r="Q101" i="1"/>
  <c r="R101" i="1"/>
  <c r="S101" i="1"/>
  <c r="T101" i="1"/>
  <c r="U101" i="1"/>
  <c r="V101" i="1"/>
  <c r="W101" i="1"/>
  <c r="X101" i="1"/>
  <c r="Y101" i="1"/>
  <c r="Z101" i="1"/>
  <c r="AA101" i="1"/>
  <c r="M102" i="1"/>
  <c r="N102" i="1"/>
  <c r="O102" i="1"/>
  <c r="P102" i="1"/>
  <c r="Q102" i="1"/>
  <c r="R102" i="1"/>
  <c r="S102" i="1"/>
  <c r="T102" i="1"/>
  <c r="U102" i="1"/>
  <c r="V102" i="1"/>
  <c r="W102" i="1"/>
  <c r="X102" i="1"/>
  <c r="Y102" i="1"/>
  <c r="Z102" i="1"/>
  <c r="AA102" i="1"/>
  <c r="M103" i="1"/>
  <c r="N103" i="1"/>
  <c r="O103" i="1"/>
  <c r="P103" i="1"/>
  <c r="Q103" i="1"/>
  <c r="R103" i="1"/>
  <c r="S103" i="1"/>
  <c r="T103" i="1"/>
  <c r="U103" i="1"/>
  <c r="V103" i="1"/>
  <c r="W103" i="1"/>
  <c r="X103" i="1"/>
  <c r="Y103" i="1"/>
  <c r="Z103" i="1"/>
  <c r="AA103" i="1"/>
  <c r="M104" i="1"/>
  <c r="N104" i="1"/>
  <c r="O104" i="1"/>
  <c r="P104" i="1"/>
  <c r="Q104" i="1"/>
  <c r="R104" i="1"/>
  <c r="S104" i="1"/>
  <c r="T104" i="1"/>
  <c r="U104" i="1"/>
  <c r="V104" i="1"/>
  <c r="W104" i="1"/>
  <c r="X104" i="1"/>
  <c r="Y104" i="1"/>
  <c r="Z104" i="1"/>
  <c r="AA104" i="1"/>
  <c r="M105" i="1"/>
  <c r="N105" i="1"/>
  <c r="O105" i="1"/>
  <c r="P105" i="1"/>
  <c r="Q105" i="1"/>
  <c r="R105" i="1"/>
  <c r="S105" i="1"/>
  <c r="T105" i="1"/>
  <c r="U105" i="1"/>
  <c r="V105" i="1"/>
  <c r="W105" i="1"/>
  <c r="X105" i="1"/>
  <c r="Y105" i="1"/>
  <c r="Z105" i="1"/>
  <c r="AA105" i="1"/>
  <c r="N6" i="1"/>
  <c r="O6" i="1"/>
  <c r="P6" i="1"/>
  <c r="Q6" i="1"/>
  <c r="R6" i="1"/>
  <c r="S6" i="1"/>
  <c r="T6" i="1"/>
  <c r="U6" i="1"/>
  <c r="V6" i="1"/>
  <c r="W6" i="1"/>
  <c r="X6" i="1"/>
  <c r="Y6" i="1"/>
  <c r="Z6" i="1"/>
  <c r="AA6" i="1"/>
  <c r="M6" i="1"/>
  <c r="H4" i="4" l="1"/>
  <c r="H5" i="4" s="1"/>
  <c r="H6" i="4" s="1"/>
  <c r="H7" i="4" s="1"/>
  <c r="H8" i="4" s="1"/>
  <c r="H9" i="4" s="1"/>
  <c r="H10" i="4" s="1"/>
  <c r="H11" i="4" s="1"/>
  <c r="H12" i="4" s="1"/>
  <c r="H13" i="4" s="1"/>
  <c r="H14" i="4" s="1"/>
  <c r="H15" i="4" s="1"/>
  <c r="H16" i="4" s="1"/>
  <c r="H17" i="4" s="1"/>
  <c r="H18" i="4" s="1"/>
  <c r="H19" i="4" s="1"/>
  <c r="H20" i="4" s="1"/>
  <c r="H21" i="4" s="1"/>
  <c r="H22" i="4" s="1"/>
  <c r="H23" i="4" s="1"/>
  <c r="H24" i="4" s="1"/>
  <c r="H25" i="4" s="1"/>
  <c r="H26" i="4" s="1"/>
  <c r="H27" i="4" s="1"/>
  <c r="H28" i="4" s="1"/>
  <c r="H29" i="4" s="1"/>
  <c r="H30" i="4" s="1"/>
  <c r="H31" i="4" s="1"/>
  <c r="H32" i="4" s="1"/>
  <c r="H33" i="4" s="1"/>
  <c r="H34" i="4" s="1"/>
  <c r="H35" i="4" s="1"/>
  <c r="H36" i="4" s="1"/>
  <c r="H37" i="4" s="1"/>
  <c r="H38" i="4" s="1"/>
  <c r="H39" i="4" s="1"/>
  <c r="H40" i="4" s="1"/>
  <c r="H41" i="4" s="1"/>
  <c r="H42" i="4" s="1"/>
  <c r="H43" i="4" s="1"/>
  <c r="H44" i="4" s="1"/>
  <c r="H45" i="4" s="1"/>
  <c r="H46" i="4" s="1"/>
  <c r="H47" i="4" s="1"/>
  <c r="H48" i="4" s="1"/>
  <c r="H49" i="4" s="1"/>
  <c r="H50" i="4" s="1"/>
  <c r="H51" i="4" s="1"/>
  <c r="H52" i="4" s="1"/>
  <c r="H53" i="4" s="1"/>
  <c r="H54" i="4" s="1"/>
  <c r="H55" i="4" s="1"/>
  <c r="H56" i="4" s="1"/>
  <c r="H57" i="4" s="1"/>
  <c r="H58" i="4" s="1"/>
  <c r="H59" i="4" s="1"/>
  <c r="H60" i="4" s="1"/>
  <c r="H61" i="4" s="1"/>
  <c r="H62" i="4" s="1"/>
  <c r="H63" i="4" s="1"/>
  <c r="H64" i="4" s="1"/>
  <c r="H65" i="4" s="1"/>
  <c r="H66" i="4" s="1"/>
  <c r="H67" i="4" s="1"/>
  <c r="H68" i="4" s="1"/>
  <c r="H69" i="4" s="1"/>
  <c r="H70" i="4" s="1"/>
  <c r="H71" i="4" s="1"/>
  <c r="H72" i="4" s="1"/>
  <c r="H73" i="4" s="1"/>
  <c r="H74" i="4" s="1"/>
  <c r="H75" i="4" s="1"/>
  <c r="H76" i="4" s="1"/>
  <c r="H77" i="4" s="1"/>
  <c r="H78" i="4" s="1"/>
  <c r="H79" i="4" s="1"/>
  <c r="H80" i="4" s="1"/>
  <c r="H81" i="4" s="1"/>
  <c r="H82" i="4" s="1"/>
  <c r="H83" i="4" s="1"/>
  <c r="H84" i="4" s="1"/>
  <c r="H85" i="4" s="1"/>
  <c r="H86" i="4" s="1"/>
  <c r="H87" i="4" s="1"/>
  <c r="H88" i="4" s="1"/>
  <c r="H89" i="4" s="1"/>
  <c r="H90" i="4" s="1"/>
  <c r="H91" i="4" s="1"/>
  <c r="H92" i="4" s="1"/>
  <c r="H93" i="4" s="1"/>
  <c r="H94" i="4" s="1"/>
  <c r="H95" i="4" s="1"/>
  <c r="H96" i="4" s="1"/>
  <c r="H97" i="4" s="1"/>
  <c r="H98" i="4" s="1"/>
  <c r="H99" i="4" s="1"/>
  <c r="H100" i="4" s="1"/>
  <c r="H101" i="4" s="1"/>
  <c r="H102" i="4" s="1"/>
  <c r="H103" i="4" s="1"/>
  <c r="H104" i="4" s="1"/>
  <c r="H105" i="4" s="1"/>
  <c r="H106" i="4" s="1"/>
  <c r="H107" i="4" s="1"/>
  <c r="H108" i="4" s="1"/>
  <c r="H109" i="4" s="1"/>
  <c r="H110" i="4" s="1"/>
  <c r="H111" i="4" s="1"/>
  <c r="H112" i="4" s="1"/>
  <c r="H113" i="4" s="1"/>
  <c r="H114" i="4" s="1"/>
  <c r="H115" i="4" s="1"/>
  <c r="H116" i="4" s="1"/>
  <c r="H117" i="4" s="1"/>
  <c r="H118" i="4" s="1"/>
  <c r="H119" i="4" s="1"/>
  <c r="H120" i="4" s="1"/>
  <c r="H121" i="4" s="1"/>
  <c r="H122" i="4" s="1"/>
  <c r="H123" i="4" s="1"/>
  <c r="H124" i="4" s="1"/>
  <c r="H125" i="4" s="1"/>
  <c r="H126" i="4" s="1"/>
  <c r="H127" i="4" s="1"/>
  <c r="H128" i="4" s="1"/>
  <c r="H129" i="4" s="1"/>
  <c r="H130" i="4" s="1"/>
  <c r="H131" i="4" s="1"/>
  <c r="H132" i="4" s="1"/>
  <c r="H133" i="4" s="1"/>
  <c r="H134" i="4" s="1"/>
  <c r="H135" i="4" s="1"/>
  <c r="H136" i="4" s="1"/>
  <c r="H137" i="4" s="1"/>
  <c r="H138" i="4" s="1"/>
  <c r="H139" i="4" s="1"/>
  <c r="H140" i="4" s="1"/>
  <c r="H141" i="4" s="1"/>
  <c r="H142" i="4" s="1"/>
  <c r="H143" i="4" s="1"/>
  <c r="H144" i="4" s="1"/>
  <c r="H145" i="4" s="1"/>
  <c r="H146" i="4" s="1"/>
  <c r="H147" i="4" s="1"/>
  <c r="H148" i="4" s="1"/>
  <c r="H149" i="4" s="1"/>
  <c r="H150" i="4" s="1"/>
  <c r="H151" i="4" s="1"/>
  <c r="H152" i="4" s="1"/>
  <c r="H153" i="4" s="1"/>
  <c r="H154" i="4" s="1"/>
  <c r="H155" i="4" s="1"/>
  <c r="H156" i="4" s="1"/>
  <c r="H157" i="4" s="1"/>
  <c r="H158" i="4" s="1"/>
  <c r="H159" i="4" s="1"/>
  <c r="H160" i="4" s="1"/>
  <c r="H161" i="4" s="1"/>
  <c r="H162" i="4" s="1"/>
  <c r="H163" i="4" s="1"/>
  <c r="H164" i="4" s="1"/>
  <c r="H165" i="4" s="1"/>
  <c r="H166" i="4" s="1"/>
  <c r="H167" i="4" s="1"/>
  <c r="H168" i="4" s="1"/>
  <c r="H169" i="4" s="1"/>
  <c r="H170" i="4" s="1"/>
  <c r="H171" i="4" s="1"/>
  <c r="H172" i="4" s="1"/>
  <c r="H173" i="4" s="1"/>
  <c r="H174" i="4" s="1"/>
  <c r="H175" i="4" s="1"/>
  <c r="H176" i="4" s="1"/>
  <c r="H177" i="4" s="1"/>
  <c r="H178" i="4" s="1"/>
  <c r="H179" i="4" s="1"/>
  <c r="H180" i="4" s="1"/>
  <c r="H181" i="4" s="1"/>
  <c r="H182" i="4" s="1"/>
  <c r="H183" i="4" s="1"/>
  <c r="H184" i="4" s="1"/>
  <c r="H185" i="4" s="1"/>
  <c r="H186" i="4" s="1"/>
  <c r="H187" i="4" s="1"/>
  <c r="H188" i="4" s="1"/>
  <c r="H189" i="4" s="1"/>
  <c r="H190" i="4" s="1"/>
  <c r="H191" i="4" s="1"/>
  <c r="H192" i="4" s="1"/>
  <c r="H193" i="4" s="1"/>
  <c r="H194" i="4" s="1"/>
  <c r="H195" i="4" s="1"/>
  <c r="H196" i="4" s="1"/>
  <c r="H197" i="4" s="1"/>
  <c r="H198" i="4" s="1"/>
  <c r="H199" i="4" s="1"/>
  <c r="H200" i="4" s="1"/>
  <c r="H201" i="4" s="1"/>
  <c r="H202" i="4" s="1"/>
  <c r="H203" i="4" s="1"/>
  <c r="H204" i="4" s="1"/>
  <c r="H205" i="4" s="1"/>
  <c r="H206" i="4" s="1"/>
  <c r="H207" i="4" s="1"/>
  <c r="H208" i="4" s="1"/>
  <c r="H209" i="4" s="1"/>
  <c r="H210" i="4" s="1"/>
  <c r="H211" i="4" s="1"/>
  <c r="H212" i="4" s="1"/>
  <c r="H213" i="4" s="1"/>
  <c r="H214" i="4" s="1"/>
  <c r="H215" i="4" s="1"/>
  <c r="H216" i="4" s="1"/>
  <c r="H217" i="4" s="1"/>
  <c r="H218" i="4" s="1"/>
  <c r="H219" i="4" s="1"/>
  <c r="H220" i="4" s="1"/>
  <c r="H221" i="4" s="1"/>
  <c r="H222" i="4" s="1"/>
  <c r="H223" i="4" s="1"/>
  <c r="H224" i="4" s="1"/>
  <c r="H225" i="4" s="1"/>
  <c r="H226" i="4" s="1"/>
  <c r="H227" i="4" s="1"/>
  <c r="H228" i="4" s="1"/>
  <c r="H229" i="4" s="1"/>
  <c r="H230" i="4" s="1"/>
  <c r="H231" i="4" s="1"/>
  <c r="H232" i="4" s="1"/>
  <c r="H233" i="4" s="1"/>
  <c r="H234" i="4" s="1"/>
  <c r="H235" i="4" s="1"/>
  <c r="H236" i="4" s="1"/>
  <c r="H237" i="4" s="1"/>
  <c r="H238" i="4" s="1"/>
  <c r="H239" i="4" s="1"/>
  <c r="H240" i="4" s="1"/>
  <c r="H241" i="4" s="1"/>
  <c r="H242" i="4" s="1"/>
  <c r="H243" i="4" s="1"/>
  <c r="H244" i="4" s="1"/>
  <c r="H245" i="4" s="1"/>
  <c r="H246" i="4" s="1"/>
  <c r="H247" i="4" s="1"/>
  <c r="H248" i="4" s="1"/>
  <c r="H249" i="4" s="1"/>
  <c r="H250" i="4" s="1"/>
  <c r="H251" i="4" s="1"/>
  <c r="H252" i="4" s="1"/>
  <c r="H253" i="4" s="1"/>
  <c r="H254" i="4" s="1"/>
  <c r="H255" i="4" s="1"/>
  <c r="H256" i="4" s="1"/>
  <c r="H257" i="4" s="1"/>
  <c r="H258" i="4" s="1"/>
  <c r="H259" i="4" s="1"/>
  <c r="H260" i="4" s="1"/>
  <c r="H261" i="4" s="1"/>
  <c r="H262" i="4" s="1"/>
  <c r="H263" i="4" s="1"/>
  <c r="H264" i="4" s="1"/>
  <c r="H265" i="4" s="1"/>
  <c r="H266" i="4" s="1"/>
  <c r="H267" i="4" s="1"/>
  <c r="H268" i="4" s="1"/>
  <c r="H269" i="4" s="1"/>
  <c r="H270" i="4" s="1"/>
  <c r="H271" i="4" s="1"/>
  <c r="H272" i="4" s="1"/>
  <c r="H273" i="4" s="1"/>
  <c r="H274" i="4" s="1"/>
  <c r="H275" i="4" s="1"/>
  <c r="H276" i="4" s="1"/>
  <c r="H277" i="4" s="1"/>
  <c r="H278" i="4" s="1"/>
  <c r="H279" i="4" s="1"/>
  <c r="H280" i="4" s="1"/>
  <c r="H281" i="4" s="1"/>
  <c r="H282" i="4" s="1"/>
  <c r="H283" i="4" s="1"/>
  <c r="H284" i="4" s="1"/>
  <c r="H285" i="4" s="1"/>
  <c r="H286" i="4" s="1"/>
  <c r="H287" i="4" s="1"/>
  <c r="H288" i="4" s="1"/>
  <c r="H289" i="4" s="1"/>
  <c r="H290" i="4" s="1"/>
  <c r="H291" i="4" s="1"/>
  <c r="H292" i="4" s="1"/>
  <c r="H293" i="4" s="1"/>
  <c r="H294" i="4" s="1"/>
  <c r="H295" i="4" s="1"/>
  <c r="H296" i="4" s="1"/>
  <c r="H297" i="4" s="1"/>
  <c r="H298" i="4" s="1"/>
  <c r="H299" i="4" s="1"/>
  <c r="H300" i="4" s="1"/>
  <c r="H301" i="4" s="1"/>
  <c r="H302" i="4" s="1"/>
  <c r="H303" i="4" s="1"/>
  <c r="H304" i="4" s="1"/>
  <c r="H305" i="4" s="1"/>
  <c r="H306" i="4" s="1"/>
  <c r="H307" i="4" s="1"/>
  <c r="H308" i="4" s="1"/>
  <c r="H309" i="4" s="1"/>
  <c r="H310" i="4" s="1"/>
  <c r="H311" i="4" s="1"/>
  <c r="H312" i="4" s="1"/>
  <c r="H313" i="4" s="1"/>
  <c r="H314" i="4" s="1"/>
  <c r="H315" i="4" s="1"/>
  <c r="H316" i="4" s="1"/>
  <c r="H317" i="4" s="1"/>
  <c r="H318" i="4" s="1"/>
  <c r="H319" i="4" s="1"/>
  <c r="H320" i="4" s="1"/>
  <c r="H321" i="4" s="1"/>
  <c r="H322" i="4" s="1"/>
  <c r="H323" i="4" s="1"/>
  <c r="H324" i="4" s="1"/>
  <c r="H325" i="4" s="1"/>
  <c r="H326" i="4" s="1"/>
  <c r="H327" i="4" s="1"/>
  <c r="H328" i="4" s="1"/>
  <c r="H329" i="4" s="1"/>
  <c r="H330" i="4" s="1"/>
  <c r="H331" i="4" s="1"/>
  <c r="H332" i="4" s="1"/>
  <c r="H333" i="4" s="1"/>
  <c r="H334" i="4" s="1"/>
  <c r="H335" i="4" s="1"/>
  <c r="H336" i="4" s="1"/>
  <c r="H337" i="4" s="1"/>
  <c r="H338" i="4" s="1"/>
  <c r="H339" i="4" s="1"/>
  <c r="H340" i="4" s="1"/>
  <c r="H341" i="4" s="1"/>
  <c r="H342" i="4" s="1"/>
  <c r="H343" i="4" s="1"/>
  <c r="H344" i="4" s="1"/>
  <c r="H345" i="4" s="1"/>
  <c r="H346" i="4" s="1"/>
  <c r="H347" i="4" s="1"/>
  <c r="H348" i="4" s="1"/>
  <c r="H349" i="4" s="1"/>
  <c r="H350" i="4" s="1"/>
  <c r="H351" i="4" s="1"/>
  <c r="H352" i="4" s="1"/>
  <c r="H353" i="4" s="1"/>
  <c r="H354" i="4" s="1"/>
  <c r="H355" i="4" s="1"/>
  <c r="H356" i="4" s="1"/>
  <c r="H357" i="4" s="1"/>
  <c r="H358" i="4" s="1"/>
  <c r="H359" i="4" s="1"/>
  <c r="H360" i="4" s="1"/>
  <c r="H361" i="4" s="1"/>
  <c r="H362" i="4" s="1"/>
  <c r="H363" i="4" s="1"/>
  <c r="H364" i="4" s="1"/>
  <c r="H365" i="4" s="1"/>
  <c r="H366" i="4" s="1"/>
  <c r="H367" i="4" s="1"/>
  <c r="H368" i="4" s="1"/>
  <c r="H369" i="4" s="1"/>
  <c r="H370" i="4" s="1"/>
  <c r="H371" i="4" s="1"/>
  <c r="H372" i="4" s="1"/>
  <c r="H373" i="4" s="1"/>
  <c r="H374" i="4" s="1"/>
  <c r="H375" i="4" s="1"/>
  <c r="H376" i="4" s="1"/>
  <c r="H377" i="4" s="1"/>
  <c r="H378" i="4" s="1"/>
  <c r="H379" i="4" s="1"/>
  <c r="H380" i="4" s="1"/>
  <c r="H381" i="4" s="1"/>
  <c r="H382" i="4" s="1"/>
  <c r="H383" i="4" s="1"/>
  <c r="H384" i="4" s="1"/>
  <c r="H385" i="4" s="1"/>
  <c r="H386" i="4" s="1"/>
  <c r="H387" i="4" s="1"/>
  <c r="H388" i="4" s="1"/>
  <c r="H389" i="4" s="1"/>
  <c r="H390" i="4" s="1"/>
  <c r="H391" i="4" s="1"/>
  <c r="H392" i="4" s="1"/>
  <c r="H393" i="4" s="1"/>
  <c r="H394" i="4" s="1"/>
  <c r="H395" i="4" s="1"/>
  <c r="H396" i="4" s="1"/>
  <c r="H397" i="4" s="1"/>
  <c r="H398" i="4" s="1"/>
  <c r="H399" i="4" s="1"/>
  <c r="H400" i="4" s="1"/>
  <c r="H401" i="4" s="1"/>
  <c r="H402" i="4" s="1"/>
  <c r="H403" i="4" s="1"/>
  <c r="H404" i="4" s="1"/>
  <c r="H405" i="4" s="1"/>
  <c r="H406" i="4" s="1"/>
  <c r="H407" i="4" s="1"/>
  <c r="H408" i="4" s="1"/>
  <c r="H409" i="4" s="1"/>
  <c r="H410" i="4" s="1"/>
  <c r="H411" i="4" s="1"/>
  <c r="H412" i="4" s="1"/>
  <c r="H413" i="4" s="1"/>
  <c r="H414" i="4" s="1"/>
  <c r="H415" i="4" s="1"/>
  <c r="H416" i="4" s="1"/>
  <c r="H417" i="4" s="1"/>
  <c r="H418" i="4" s="1"/>
  <c r="H419" i="4" s="1"/>
  <c r="H420" i="4" s="1"/>
  <c r="H421" i="4" s="1"/>
  <c r="H422" i="4" s="1"/>
  <c r="H423" i="4" s="1"/>
  <c r="H424" i="4" s="1"/>
  <c r="H425" i="4" s="1"/>
  <c r="H426" i="4" s="1"/>
  <c r="H427" i="4" s="1"/>
  <c r="H428" i="4" s="1"/>
  <c r="H429" i="4" s="1"/>
  <c r="H430" i="4" s="1"/>
  <c r="H431" i="4" s="1"/>
  <c r="H432" i="4" s="1"/>
  <c r="H433" i="4" s="1"/>
  <c r="H434" i="4" s="1"/>
  <c r="H435" i="4" s="1"/>
  <c r="H436" i="4" s="1"/>
  <c r="H437" i="4" s="1"/>
  <c r="H438" i="4" s="1"/>
  <c r="H439" i="4" s="1"/>
  <c r="H440" i="4" s="1"/>
  <c r="H441" i="4" s="1"/>
  <c r="H442" i="4" s="1"/>
  <c r="H443" i="4" s="1"/>
  <c r="H444" i="4" s="1"/>
  <c r="H445" i="4" s="1"/>
  <c r="H446" i="4" s="1"/>
  <c r="H447" i="4" s="1"/>
  <c r="H448" i="4" s="1"/>
  <c r="H449" i="4" s="1"/>
  <c r="H450" i="4" s="1"/>
  <c r="H451" i="4" s="1"/>
  <c r="H452" i="4" s="1"/>
  <c r="H453" i="4" s="1"/>
  <c r="H454" i="4" s="1"/>
  <c r="H455" i="4" s="1"/>
  <c r="H456" i="4" s="1"/>
  <c r="H457" i="4" s="1"/>
  <c r="H458" i="4" s="1"/>
  <c r="H459" i="4" s="1"/>
  <c r="H460" i="4" s="1"/>
  <c r="H461" i="4" s="1"/>
  <c r="H462" i="4" s="1"/>
  <c r="H463" i="4" s="1"/>
  <c r="H464" i="4" s="1"/>
  <c r="H465" i="4" s="1"/>
  <c r="H466" i="4" s="1"/>
  <c r="H467" i="4" s="1"/>
  <c r="H468" i="4" s="1"/>
  <c r="H469" i="4" s="1"/>
  <c r="H470" i="4" s="1"/>
  <c r="H471" i="4" s="1"/>
  <c r="H472" i="4" s="1"/>
  <c r="H473" i="4" s="1"/>
  <c r="H474" i="4" s="1"/>
  <c r="H475" i="4" s="1"/>
  <c r="H476" i="4" s="1"/>
  <c r="H477" i="4" s="1"/>
  <c r="H478" i="4" s="1"/>
  <c r="H479" i="4" s="1"/>
  <c r="H480" i="4" s="1"/>
  <c r="H481" i="4" s="1"/>
  <c r="H482" i="4" s="1"/>
  <c r="H483" i="4" s="1"/>
  <c r="H484" i="4" s="1"/>
  <c r="H485" i="4" s="1"/>
  <c r="H486" i="4" s="1"/>
  <c r="H487" i="4" s="1"/>
  <c r="H488" i="4" s="1"/>
  <c r="H489" i="4" s="1"/>
  <c r="H490" i="4" s="1"/>
  <c r="H491" i="4" s="1"/>
  <c r="H492" i="4" s="1"/>
  <c r="H493" i="4" s="1"/>
  <c r="H494" i="4" s="1"/>
  <c r="H495" i="4" s="1"/>
  <c r="H496" i="4" s="1"/>
  <c r="H497" i="4" s="1"/>
  <c r="H498" i="4" s="1"/>
  <c r="H499" i="4" s="1"/>
  <c r="H500" i="4" s="1"/>
  <c r="H501" i="4" s="1"/>
  <c r="H502" i="4" s="1"/>
  <c r="H503" i="4" s="1"/>
  <c r="H504" i="4" s="1"/>
  <c r="H505" i="4" s="1"/>
  <c r="H506" i="4" s="1"/>
  <c r="H507" i="4" s="1"/>
  <c r="H508" i="4" s="1"/>
  <c r="H509" i="4" s="1"/>
  <c r="H510" i="4" s="1"/>
  <c r="H511" i="4" s="1"/>
  <c r="H512" i="4" s="1"/>
  <c r="H513" i="4" s="1"/>
  <c r="H514" i="4" s="1"/>
  <c r="H515" i="4" s="1"/>
  <c r="H516" i="4" s="1"/>
  <c r="H517" i="4" s="1"/>
  <c r="H518" i="4" s="1"/>
  <c r="H519" i="4" s="1"/>
  <c r="H520" i="4" s="1"/>
  <c r="H521" i="4" s="1"/>
  <c r="H522" i="4" s="1"/>
  <c r="H523" i="4" s="1"/>
  <c r="H524" i="4" s="1"/>
  <c r="H525" i="4" s="1"/>
  <c r="H526" i="4" s="1"/>
  <c r="H527" i="4" s="1"/>
  <c r="H528" i="4" s="1"/>
  <c r="H529" i="4" s="1"/>
  <c r="H530" i="4" s="1"/>
  <c r="H531" i="4" s="1"/>
  <c r="H532" i="4" s="1"/>
  <c r="H533" i="4" s="1"/>
  <c r="H534" i="4" s="1"/>
  <c r="H535" i="4" s="1"/>
  <c r="H536" i="4" s="1"/>
  <c r="H537" i="4" s="1"/>
  <c r="H538" i="4" s="1"/>
  <c r="H539" i="4" s="1"/>
  <c r="H540" i="4" s="1"/>
  <c r="H541" i="4" s="1"/>
  <c r="H542" i="4" s="1"/>
  <c r="H543" i="4" s="1"/>
  <c r="H544" i="4" s="1"/>
  <c r="H545" i="4" s="1"/>
  <c r="H546" i="4" s="1"/>
  <c r="H547" i="4" s="1"/>
  <c r="H548" i="4" s="1"/>
  <c r="H549" i="4" s="1"/>
  <c r="H550" i="4" s="1"/>
  <c r="H551" i="4" s="1"/>
  <c r="H552" i="4" s="1"/>
  <c r="H553" i="4" s="1"/>
  <c r="H554" i="4" s="1"/>
  <c r="H555" i="4" s="1"/>
  <c r="H556" i="4" s="1"/>
  <c r="H557" i="4" s="1"/>
  <c r="H558" i="4" s="1"/>
  <c r="H559" i="4" s="1"/>
  <c r="H560" i="4" s="1"/>
  <c r="H561" i="4" s="1"/>
  <c r="H562" i="4" s="1"/>
  <c r="H563" i="4" s="1"/>
  <c r="H564" i="4" s="1"/>
  <c r="H565" i="4" s="1"/>
  <c r="H566" i="4" s="1"/>
  <c r="H567" i="4" s="1"/>
  <c r="H568" i="4" s="1"/>
  <c r="H569" i="4" s="1"/>
  <c r="H570" i="4" s="1"/>
  <c r="H571" i="4" s="1"/>
  <c r="H572" i="4" s="1"/>
  <c r="H573" i="4" s="1"/>
  <c r="H574" i="4" s="1"/>
  <c r="H575" i="4" s="1"/>
  <c r="H576" i="4" s="1"/>
  <c r="H577" i="4" s="1"/>
  <c r="H578" i="4" s="1"/>
  <c r="H579" i="4" s="1"/>
  <c r="H580" i="4" s="1"/>
  <c r="H581" i="4" s="1"/>
  <c r="H582" i="4" s="1"/>
  <c r="H583" i="4" s="1"/>
  <c r="H584" i="4" s="1"/>
  <c r="H585" i="4" s="1"/>
  <c r="H586" i="4" s="1"/>
  <c r="H587" i="4" s="1"/>
  <c r="H588" i="4" s="1"/>
  <c r="H589" i="4" s="1"/>
  <c r="H590" i="4" s="1"/>
  <c r="H591" i="4" s="1"/>
  <c r="H592" i="4" s="1"/>
  <c r="H593" i="4" s="1"/>
  <c r="H594" i="4" s="1"/>
  <c r="H595" i="4" s="1"/>
  <c r="H596" i="4" s="1"/>
  <c r="H597" i="4" s="1"/>
  <c r="H598" i="4" s="1"/>
  <c r="H599" i="4" s="1"/>
  <c r="H600" i="4" s="1"/>
  <c r="H601" i="4" s="1"/>
  <c r="H602" i="4" s="1"/>
  <c r="H603" i="4" s="1"/>
  <c r="H604" i="4" s="1"/>
  <c r="H605" i="4" s="1"/>
  <c r="H606" i="4" s="1"/>
  <c r="H607" i="4" s="1"/>
  <c r="H608" i="4" s="1"/>
  <c r="H609" i="4" s="1"/>
  <c r="H610" i="4" s="1"/>
  <c r="H611" i="4" s="1"/>
  <c r="H612" i="4" s="1"/>
  <c r="H613" i="4" s="1"/>
  <c r="H614" i="4" s="1"/>
  <c r="H615" i="4" s="1"/>
  <c r="H616" i="4" s="1"/>
  <c r="H617" i="4" s="1"/>
  <c r="H618" i="4" s="1"/>
  <c r="H619" i="4" s="1"/>
  <c r="H620" i="4" s="1"/>
  <c r="H621" i="4" s="1"/>
  <c r="H622" i="4" s="1"/>
  <c r="H623" i="4" s="1"/>
  <c r="H624" i="4" s="1"/>
  <c r="H625" i="4" s="1"/>
  <c r="H626" i="4" s="1"/>
  <c r="H627" i="4" s="1"/>
  <c r="H628" i="4" s="1"/>
  <c r="H629" i="4" s="1"/>
  <c r="H630" i="4" s="1"/>
  <c r="H631" i="4" s="1"/>
  <c r="H632" i="4" s="1"/>
  <c r="H633" i="4" s="1"/>
  <c r="H634" i="4" s="1"/>
  <c r="H635" i="4" s="1"/>
  <c r="H636" i="4" s="1"/>
  <c r="H637" i="4" s="1"/>
  <c r="H638" i="4" s="1"/>
  <c r="H639" i="4" s="1"/>
  <c r="H640" i="4" s="1"/>
  <c r="H641" i="4" s="1"/>
  <c r="H642" i="4" s="1"/>
  <c r="H643" i="4" s="1"/>
  <c r="H644" i="4" s="1"/>
  <c r="H645" i="4" s="1"/>
  <c r="H646" i="4" s="1"/>
  <c r="H647" i="4" s="1"/>
  <c r="H648" i="4" s="1"/>
  <c r="H649" i="4" s="1"/>
  <c r="H650" i="4" s="1"/>
  <c r="H651" i="4" s="1"/>
  <c r="H652" i="4" s="1"/>
  <c r="H653" i="4" s="1"/>
  <c r="H654" i="4" s="1"/>
  <c r="H655" i="4" s="1"/>
  <c r="H656" i="4" s="1"/>
  <c r="H657" i="4" s="1"/>
  <c r="H658" i="4" s="1"/>
  <c r="H659" i="4" s="1"/>
  <c r="H660" i="4" s="1"/>
  <c r="H661" i="4" s="1"/>
  <c r="H662" i="4" s="1"/>
  <c r="H663" i="4" s="1"/>
  <c r="H664" i="4" s="1"/>
  <c r="H665" i="4" s="1"/>
  <c r="H666" i="4" s="1"/>
  <c r="H667" i="4" s="1"/>
  <c r="H668" i="4" s="1"/>
  <c r="H669" i="4" s="1"/>
  <c r="H670" i="4" s="1"/>
  <c r="H671" i="4" s="1"/>
  <c r="H672" i="4" s="1"/>
  <c r="H673" i="4" s="1"/>
  <c r="H674" i="4" s="1"/>
  <c r="H675" i="4" s="1"/>
  <c r="H676" i="4" s="1"/>
  <c r="H677" i="4" s="1"/>
  <c r="H678" i="4" s="1"/>
  <c r="H679" i="4" s="1"/>
  <c r="H680" i="4" s="1"/>
  <c r="H681" i="4" s="1"/>
  <c r="H682" i="4" s="1"/>
  <c r="H683" i="4" s="1"/>
  <c r="H684" i="4" s="1"/>
  <c r="H685" i="4" s="1"/>
  <c r="H686" i="4" s="1"/>
  <c r="H687" i="4" s="1"/>
  <c r="H688" i="4" s="1"/>
  <c r="H689" i="4" s="1"/>
  <c r="H690" i="4" s="1"/>
  <c r="H691" i="4" s="1"/>
  <c r="H692" i="4" s="1"/>
  <c r="H693" i="4" s="1"/>
  <c r="H694" i="4" s="1"/>
  <c r="H695" i="4" s="1"/>
  <c r="H696" i="4" s="1"/>
  <c r="H697" i="4" s="1"/>
  <c r="H698" i="4" s="1"/>
  <c r="H699" i="4" s="1"/>
  <c r="H700" i="4" s="1"/>
  <c r="H701" i="4" s="1"/>
  <c r="H702" i="4" s="1"/>
  <c r="H703" i="4" s="1"/>
  <c r="H704" i="4" s="1"/>
  <c r="H705" i="4" s="1"/>
  <c r="H706" i="4" s="1"/>
  <c r="H707" i="4" s="1"/>
  <c r="H708" i="4" s="1"/>
  <c r="H709" i="4" s="1"/>
  <c r="H710" i="4" s="1"/>
  <c r="H711" i="4" s="1"/>
  <c r="H712" i="4" s="1"/>
  <c r="H713" i="4" s="1"/>
  <c r="H714" i="4" s="1"/>
  <c r="H715" i="4" s="1"/>
  <c r="H716" i="4" s="1"/>
  <c r="H717" i="4" s="1"/>
  <c r="H718" i="4" s="1"/>
  <c r="H719" i="4" s="1"/>
  <c r="H720" i="4" s="1"/>
  <c r="H721" i="4" s="1"/>
  <c r="H722" i="4" s="1"/>
  <c r="H723" i="4" s="1"/>
  <c r="H724" i="4" s="1"/>
  <c r="H725" i="4" s="1"/>
  <c r="H726" i="4" s="1"/>
  <c r="H727" i="4" s="1"/>
  <c r="H728" i="4" s="1"/>
  <c r="H729" i="4" s="1"/>
  <c r="H730" i="4" s="1"/>
  <c r="H731" i="4" s="1"/>
  <c r="H732" i="4" s="1"/>
  <c r="H733" i="4" s="1"/>
  <c r="H734" i="4" s="1"/>
  <c r="H735" i="4" s="1"/>
  <c r="H736" i="4" s="1"/>
  <c r="H737" i="4" s="1"/>
  <c r="H738" i="4" s="1"/>
  <c r="H739" i="4" s="1"/>
  <c r="H740" i="4" s="1"/>
  <c r="H741" i="4" s="1"/>
  <c r="H742" i="4" s="1"/>
  <c r="H743" i="4" s="1"/>
  <c r="H744" i="4" s="1"/>
  <c r="H745" i="4" s="1"/>
  <c r="H746" i="4" s="1"/>
  <c r="H747" i="4" s="1"/>
  <c r="H748" i="4" s="1"/>
  <c r="H749" i="4" s="1"/>
  <c r="H750" i="4" s="1"/>
  <c r="H751" i="4" s="1"/>
  <c r="H752" i="4" s="1"/>
  <c r="H753" i="4" s="1"/>
  <c r="H754" i="4" s="1"/>
  <c r="H755" i="4" s="1"/>
  <c r="H756" i="4" s="1"/>
  <c r="H757" i="4" s="1"/>
  <c r="H758" i="4" s="1"/>
  <c r="H759" i="4" s="1"/>
  <c r="H760" i="4" s="1"/>
  <c r="H761" i="4" s="1"/>
  <c r="H762" i="4" s="1"/>
  <c r="H763" i="4" s="1"/>
  <c r="H764" i="4" s="1"/>
  <c r="H765" i="4" s="1"/>
  <c r="H766" i="4" s="1"/>
  <c r="H767" i="4" s="1"/>
  <c r="H768" i="4" s="1"/>
  <c r="H769" i="4" s="1"/>
  <c r="H770" i="4" s="1"/>
  <c r="H771" i="4" s="1"/>
  <c r="H772" i="4" s="1"/>
  <c r="H773" i="4" s="1"/>
  <c r="H774" i="4" s="1"/>
  <c r="H775" i="4" s="1"/>
  <c r="H776" i="4" s="1"/>
  <c r="H777" i="4" s="1"/>
  <c r="H778" i="4" s="1"/>
  <c r="H779" i="4" s="1"/>
  <c r="H780" i="4" s="1"/>
  <c r="H781" i="4" s="1"/>
  <c r="H782" i="4" s="1"/>
  <c r="H783" i="4" s="1"/>
  <c r="H784" i="4" s="1"/>
  <c r="H785" i="4" s="1"/>
  <c r="H786" i="4" s="1"/>
  <c r="H787" i="4" s="1"/>
  <c r="H788" i="4" s="1"/>
  <c r="H789" i="4" s="1"/>
  <c r="H790" i="4" s="1"/>
  <c r="H791" i="4" s="1"/>
  <c r="H792" i="4" s="1"/>
  <c r="H793" i="4" s="1"/>
  <c r="H794" i="4" s="1"/>
  <c r="H795" i="4" s="1"/>
  <c r="H796" i="4" s="1"/>
  <c r="H797" i="4" s="1"/>
  <c r="H798" i="4" s="1"/>
  <c r="H799" i="4" s="1"/>
  <c r="H800" i="4" s="1"/>
  <c r="H801" i="4" s="1"/>
  <c r="H802" i="4" s="1"/>
  <c r="H803" i="4" s="1"/>
  <c r="H804" i="4" s="1"/>
  <c r="H805" i="4" s="1"/>
  <c r="H806" i="4" s="1"/>
  <c r="H807" i="4" s="1"/>
  <c r="H808" i="4" s="1"/>
  <c r="H809" i="4" s="1"/>
  <c r="H810" i="4" s="1"/>
  <c r="H811" i="4" s="1"/>
  <c r="H812" i="4" s="1"/>
  <c r="H813" i="4" s="1"/>
  <c r="H814" i="4" s="1"/>
  <c r="H815" i="4" s="1"/>
  <c r="H816" i="4" s="1"/>
  <c r="H817" i="4" s="1"/>
  <c r="H818" i="4" s="1"/>
  <c r="H819" i="4" s="1"/>
  <c r="H820" i="4" s="1"/>
  <c r="H821" i="4" s="1"/>
  <c r="H822" i="4" s="1"/>
  <c r="H823" i="4" s="1"/>
  <c r="H824" i="4" s="1"/>
  <c r="H825" i="4" s="1"/>
  <c r="H826" i="4" s="1"/>
  <c r="H827" i="4" s="1"/>
  <c r="H828" i="4" s="1"/>
  <c r="H829" i="4" s="1"/>
  <c r="H830" i="4" s="1"/>
  <c r="H831" i="4" s="1"/>
  <c r="H832" i="4" s="1"/>
  <c r="H833" i="4" s="1"/>
  <c r="H834" i="4" s="1"/>
  <c r="H835" i="4" s="1"/>
  <c r="H836" i="4" s="1"/>
  <c r="H837" i="4" s="1"/>
  <c r="H838" i="4" s="1"/>
  <c r="H839" i="4" s="1"/>
  <c r="H840" i="4" s="1"/>
  <c r="H841" i="4" s="1"/>
  <c r="H842" i="4" s="1"/>
  <c r="H843" i="4" s="1"/>
  <c r="H844" i="4" s="1"/>
  <c r="H845" i="4" s="1"/>
  <c r="H846" i="4" s="1"/>
  <c r="H847" i="4" s="1"/>
  <c r="H848" i="4" s="1"/>
  <c r="H849" i="4" s="1"/>
  <c r="H850" i="4" s="1"/>
  <c r="H851" i="4" s="1"/>
  <c r="H852" i="4" s="1"/>
  <c r="H853" i="4" s="1"/>
  <c r="H854" i="4" s="1"/>
  <c r="H855" i="4" s="1"/>
  <c r="H856" i="4" s="1"/>
  <c r="H857" i="4" s="1"/>
  <c r="H858" i="4" s="1"/>
  <c r="H859" i="4" s="1"/>
  <c r="H860" i="4" s="1"/>
  <c r="H861" i="4" s="1"/>
  <c r="H862" i="4" s="1"/>
  <c r="H863" i="4" s="1"/>
  <c r="H864" i="4" s="1"/>
  <c r="H865" i="4" s="1"/>
  <c r="H866" i="4" s="1"/>
  <c r="H867" i="4" s="1"/>
  <c r="H868" i="4" s="1"/>
  <c r="H869" i="4" s="1"/>
  <c r="H870" i="4" s="1"/>
  <c r="H871" i="4" s="1"/>
  <c r="H872" i="4" s="1"/>
  <c r="H873" i="4" s="1"/>
  <c r="H874" i="4" s="1"/>
  <c r="H875" i="4" s="1"/>
  <c r="H876" i="4" s="1"/>
  <c r="H877" i="4" s="1"/>
  <c r="H878" i="4" s="1"/>
  <c r="H879" i="4" s="1"/>
  <c r="H880" i="4" s="1"/>
  <c r="H881" i="4" s="1"/>
  <c r="H882" i="4" s="1"/>
  <c r="H883" i="4" s="1"/>
  <c r="H884" i="4" s="1"/>
  <c r="H885" i="4" s="1"/>
  <c r="H886" i="4" s="1"/>
  <c r="H887" i="4" s="1"/>
  <c r="H888" i="4" s="1"/>
  <c r="H889" i="4" s="1"/>
  <c r="H890" i="4" s="1"/>
  <c r="H891" i="4" s="1"/>
  <c r="H892" i="4" s="1"/>
  <c r="H893" i="4" s="1"/>
  <c r="H894" i="4" s="1"/>
  <c r="H895" i="4" s="1"/>
  <c r="H896" i="4" s="1"/>
  <c r="H897" i="4" s="1"/>
  <c r="H898" i="4" s="1"/>
  <c r="H899" i="4" s="1"/>
  <c r="H900" i="4" s="1"/>
  <c r="H901" i="4" s="1"/>
  <c r="H902" i="4" s="1"/>
  <c r="H903" i="4" s="1"/>
  <c r="H904" i="4" s="1"/>
  <c r="H905" i="4" s="1"/>
  <c r="H906" i="4" s="1"/>
  <c r="H907" i="4" s="1"/>
  <c r="H908" i="4" s="1"/>
  <c r="H909" i="4" s="1"/>
  <c r="H910" i="4" s="1"/>
  <c r="H911" i="4" s="1"/>
  <c r="H912" i="4" s="1"/>
  <c r="H913" i="4" s="1"/>
  <c r="H914" i="4" s="1"/>
  <c r="H915" i="4" s="1"/>
  <c r="H916" i="4" s="1"/>
  <c r="H917" i="4" s="1"/>
  <c r="H918" i="4" s="1"/>
  <c r="H919" i="4" s="1"/>
  <c r="H920" i="4" s="1"/>
  <c r="H921" i="4" s="1"/>
  <c r="H922" i="4" s="1"/>
  <c r="H923" i="4" s="1"/>
  <c r="H924" i="4" s="1"/>
  <c r="H925" i="4" s="1"/>
  <c r="H926" i="4" s="1"/>
  <c r="H927" i="4" s="1"/>
  <c r="H928" i="4" s="1"/>
  <c r="H929" i="4" s="1"/>
  <c r="H930" i="4" s="1"/>
  <c r="H931" i="4" s="1"/>
  <c r="H932" i="4" s="1"/>
  <c r="H933" i="4" s="1"/>
  <c r="H934" i="4" s="1"/>
  <c r="H935" i="4" s="1"/>
  <c r="H936" i="4" s="1"/>
  <c r="H937" i="4" s="1"/>
  <c r="H938" i="4" s="1"/>
  <c r="H939" i="4" s="1"/>
  <c r="H940" i="4" s="1"/>
  <c r="H941" i="4" s="1"/>
  <c r="H942" i="4" s="1"/>
  <c r="H943" i="4" s="1"/>
  <c r="H944" i="4" s="1"/>
  <c r="H945" i="4" s="1"/>
  <c r="H946" i="4" s="1"/>
  <c r="H947" i="4" s="1"/>
  <c r="H948" i="4" s="1"/>
  <c r="H949" i="4" s="1"/>
  <c r="H950" i="4" s="1"/>
  <c r="H951" i="4" s="1"/>
  <c r="H952" i="4" s="1"/>
  <c r="H953" i="4" s="1"/>
  <c r="H954" i="4" s="1"/>
  <c r="H955" i="4" s="1"/>
  <c r="H956" i="4" s="1"/>
  <c r="H957" i="4" s="1"/>
  <c r="H958" i="4" s="1"/>
  <c r="H959" i="4" s="1"/>
  <c r="H960" i="4" s="1"/>
  <c r="H961" i="4" s="1"/>
  <c r="H962" i="4" s="1"/>
  <c r="H963" i="4" s="1"/>
  <c r="H964" i="4" s="1"/>
  <c r="H965" i="4" s="1"/>
  <c r="H966" i="4" s="1"/>
  <c r="H967" i="4" s="1"/>
  <c r="H968" i="4" s="1"/>
  <c r="H969" i="4" s="1"/>
  <c r="H970" i="4" s="1"/>
  <c r="H971" i="4" s="1"/>
  <c r="H972" i="4" s="1"/>
  <c r="H973" i="4" s="1"/>
  <c r="H974" i="4" s="1"/>
  <c r="H975" i="4" s="1"/>
  <c r="H976" i="4" s="1"/>
  <c r="H977" i="4" s="1"/>
  <c r="H978" i="4" s="1"/>
  <c r="H979" i="4" s="1"/>
  <c r="H980" i="4" s="1"/>
  <c r="H981" i="4" s="1"/>
  <c r="H982" i="4" s="1"/>
  <c r="H983" i="4" s="1"/>
  <c r="H984" i="4" s="1"/>
  <c r="H985" i="4" s="1"/>
  <c r="H986" i="4" s="1"/>
  <c r="H987" i="4" s="1"/>
  <c r="H988" i="4" s="1"/>
  <c r="H989" i="4" s="1"/>
  <c r="H990" i="4" s="1"/>
  <c r="H991" i="4" s="1"/>
  <c r="H992" i="4" s="1"/>
  <c r="H993" i="4" s="1"/>
  <c r="H994" i="4" s="1"/>
  <c r="H995" i="4" s="1"/>
  <c r="H996" i="4" s="1"/>
  <c r="H997" i="4" s="1"/>
  <c r="H998" i="4" s="1"/>
  <c r="H999" i="4" s="1"/>
  <c r="H1000" i="4" s="1"/>
  <c r="G4" i="4"/>
  <c r="G5" i="4" s="1"/>
  <c r="G6" i="4" s="1"/>
  <c r="G7" i="4" s="1"/>
  <c r="G8" i="4" s="1"/>
  <c r="G9" i="4" s="1"/>
  <c r="G10" i="4" s="1"/>
  <c r="G11" i="4" s="1"/>
  <c r="G12" i="4" s="1"/>
  <c r="G13" i="4" s="1"/>
  <c r="G14" i="4" s="1"/>
  <c r="G15" i="4" s="1"/>
  <c r="G16" i="4" s="1"/>
  <c r="G17" i="4" s="1"/>
  <c r="G18" i="4" s="1"/>
  <c r="G19" i="4" s="1"/>
  <c r="G20" i="4" s="1"/>
  <c r="G21" i="4" s="1"/>
  <c r="G22" i="4" s="1"/>
  <c r="G23" i="4" s="1"/>
  <c r="G24" i="4" s="1"/>
  <c r="G25" i="4" s="1"/>
  <c r="G26" i="4" s="1"/>
  <c r="G27" i="4" s="1"/>
  <c r="G28" i="4" s="1"/>
  <c r="G29" i="4" s="1"/>
  <c r="G30" i="4" s="1"/>
  <c r="G31" i="4" s="1"/>
  <c r="G32" i="4" s="1"/>
  <c r="G33" i="4" s="1"/>
  <c r="G34" i="4" s="1"/>
  <c r="G35" i="4" s="1"/>
  <c r="G36" i="4" s="1"/>
  <c r="G37" i="4" s="1"/>
  <c r="G38" i="4" s="1"/>
  <c r="G39" i="4" s="1"/>
  <c r="G40" i="4" s="1"/>
  <c r="G41" i="4" s="1"/>
  <c r="G42" i="4" s="1"/>
  <c r="G43" i="4" s="1"/>
  <c r="G44" i="4" s="1"/>
  <c r="G45" i="4" s="1"/>
  <c r="G46" i="4" s="1"/>
  <c r="G47" i="4" s="1"/>
  <c r="G48" i="4" s="1"/>
  <c r="G49" i="4" s="1"/>
  <c r="G50" i="4" s="1"/>
  <c r="G51" i="4" s="1"/>
  <c r="G52" i="4" s="1"/>
  <c r="G53" i="4" s="1"/>
  <c r="G54" i="4" s="1"/>
  <c r="G55" i="4" s="1"/>
  <c r="G56" i="4" s="1"/>
  <c r="G57" i="4" s="1"/>
  <c r="G58" i="4" s="1"/>
  <c r="G59" i="4" s="1"/>
  <c r="G60" i="4" s="1"/>
  <c r="G61" i="4" s="1"/>
  <c r="G62" i="4" s="1"/>
  <c r="G63" i="4" s="1"/>
  <c r="G64" i="4" s="1"/>
  <c r="G65" i="4" s="1"/>
  <c r="G66" i="4" s="1"/>
  <c r="G67" i="4" s="1"/>
  <c r="G68" i="4" s="1"/>
  <c r="G69" i="4" s="1"/>
  <c r="G70" i="4" s="1"/>
  <c r="G71" i="4" s="1"/>
  <c r="G72" i="4" s="1"/>
  <c r="G73" i="4" s="1"/>
  <c r="G74" i="4" s="1"/>
  <c r="G75" i="4" s="1"/>
  <c r="G76" i="4" s="1"/>
  <c r="G77" i="4" s="1"/>
  <c r="G78" i="4" s="1"/>
  <c r="G79" i="4" s="1"/>
  <c r="G80" i="4" s="1"/>
  <c r="G81" i="4" s="1"/>
  <c r="G82" i="4" s="1"/>
  <c r="G83" i="4" s="1"/>
  <c r="G84" i="4" s="1"/>
  <c r="G85" i="4" s="1"/>
  <c r="G86" i="4" s="1"/>
  <c r="G87" i="4" s="1"/>
  <c r="G88" i="4" s="1"/>
  <c r="G89" i="4" s="1"/>
  <c r="G90" i="4" s="1"/>
  <c r="G91" i="4" s="1"/>
  <c r="G92" i="4" s="1"/>
  <c r="G93" i="4" s="1"/>
  <c r="G94" i="4" s="1"/>
  <c r="G95" i="4" s="1"/>
  <c r="G96" i="4" s="1"/>
  <c r="G97" i="4" s="1"/>
  <c r="G98" i="4" s="1"/>
  <c r="G99" i="4" s="1"/>
  <c r="G100" i="4" s="1"/>
  <c r="G101" i="4" s="1"/>
  <c r="G102" i="4" s="1"/>
  <c r="G103" i="4" s="1"/>
  <c r="G104" i="4" s="1"/>
  <c r="G105" i="4" s="1"/>
  <c r="G106" i="4" s="1"/>
  <c r="G107" i="4" s="1"/>
  <c r="G108" i="4" s="1"/>
  <c r="G109" i="4" s="1"/>
  <c r="G110" i="4" s="1"/>
  <c r="G111" i="4" s="1"/>
  <c r="G112" i="4" s="1"/>
  <c r="G113" i="4" s="1"/>
  <c r="G114" i="4" s="1"/>
  <c r="G115" i="4" s="1"/>
  <c r="G116" i="4" s="1"/>
  <c r="G117" i="4" s="1"/>
  <c r="G118" i="4" s="1"/>
  <c r="G119" i="4" s="1"/>
  <c r="G120" i="4" s="1"/>
  <c r="G121" i="4" s="1"/>
  <c r="G122" i="4" s="1"/>
  <c r="G123" i="4" s="1"/>
  <c r="G124" i="4" s="1"/>
  <c r="G125" i="4" s="1"/>
  <c r="G126" i="4" s="1"/>
  <c r="G127" i="4" s="1"/>
  <c r="G128" i="4" s="1"/>
  <c r="G129" i="4" s="1"/>
  <c r="G130" i="4" s="1"/>
  <c r="G131" i="4" s="1"/>
  <c r="G132" i="4" s="1"/>
  <c r="G133" i="4" s="1"/>
  <c r="G134" i="4" s="1"/>
  <c r="G135" i="4" s="1"/>
  <c r="G136" i="4" s="1"/>
  <c r="G137" i="4" s="1"/>
  <c r="G138" i="4" s="1"/>
  <c r="G139" i="4" s="1"/>
  <c r="G140" i="4" s="1"/>
  <c r="G141" i="4" s="1"/>
  <c r="G142" i="4" s="1"/>
  <c r="G143" i="4" s="1"/>
  <c r="G144" i="4" s="1"/>
  <c r="G145" i="4" s="1"/>
  <c r="G146" i="4" s="1"/>
  <c r="G147" i="4" s="1"/>
  <c r="G148" i="4" s="1"/>
  <c r="G149" i="4" s="1"/>
  <c r="G150" i="4" s="1"/>
  <c r="G151" i="4" s="1"/>
  <c r="G152" i="4" s="1"/>
  <c r="G153" i="4" s="1"/>
  <c r="G154" i="4" s="1"/>
  <c r="G155" i="4" s="1"/>
  <c r="G156" i="4" s="1"/>
  <c r="G157" i="4" s="1"/>
  <c r="G158" i="4" s="1"/>
  <c r="G159" i="4" s="1"/>
  <c r="G160" i="4" s="1"/>
  <c r="G161" i="4" s="1"/>
  <c r="G162" i="4" s="1"/>
  <c r="G163" i="4" s="1"/>
  <c r="G164" i="4" s="1"/>
  <c r="G165" i="4" s="1"/>
  <c r="G166" i="4" s="1"/>
  <c r="G167" i="4" s="1"/>
  <c r="G168" i="4" s="1"/>
  <c r="G169" i="4" s="1"/>
  <c r="G170" i="4" s="1"/>
  <c r="G171" i="4" s="1"/>
  <c r="G172" i="4" s="1"/>
  <c r="G173" i="4" s="1"/>
  <c r="G174" i="4" s="1"/>
  <c r="G175" i="4" s="1"/>
  <c r="G176" i="4" s="1"/>
  <c r="G177" i="4" s="1"/>
  <c r="G178" i="4" s="1"/>
  <c r="G179" i="4" s="1"/>
  <c r="G180" i="4" s="1"/>
  <c r="G181" i="4" s="1"/>
  <c r="G182" i="4" s="1"/>
  <c r="G183" i="4" s="1"/>
  <c r="G184" i="4" s="1"/>
  <c r="G185" i="4" s="1"/>
  <c r="G186" i="4" s="1"/>
  <c r="G187" i="4" s="1"/>
  <c r="G188" i="4" s="1"/>
  <c r="G189" i="4" s="1"/>
  <c r="G190" i="4" s="1"/>
  <c r="G191" i="4" s="1"/>
  <c r="G192" i="4" s="1"/>
  <c r="G193" i="4" s="1"/>
  <c r="G194" i="4" s="1"/>
  <c r="G195" i="4" s="1"/>
  <c r="G196" i="4" s="1"/>
  <c r="G197" i="4" s="1"/>
  <c r="G198" i="4" s="1"/>
  <c r="G199" i="4" s="1"/>
  <c r="G200" i="4" s="1"/>
  <c r="G201" i="4" s="1"/>
  <c r="G202" i="4" s="1"/>
  <c r="G203" i="4" s="1"/>
  <c r="G204" i="4" s="1"/>
  <c r="G205" i="4" s="1"/>
  <c r="G206" i="4" s="1"/>
  <c r="G207" i="4" s="1"/>
  <c r="G208" i="4" s="1"/>
  <c r="G209" i="4" s="1"/>
  <c r="G210" i="4" s="1"/>
  <c r="G211" i="4" s="1"/>
  <c r="G212" i="4" s="1"/>
  <c r="G213" i="4" s="1"/>
  <c r="G214" i="4" s="1"/>
  <c r="G215" i="4" s="1"/>
  <c r="G216" i="4" s="1"/>
  <c r="G217" i="4" s="1"/>
  <c r="G218" i="4" s="1"/>
  <c r="G219" i="4" s="1"/>
  <c r="G220" i="4" s="1"/>
  <c r="G221" i="4" s="1"/>
  <c r="G222" i="4" s="1"/>
  <c r="G223" i="4" s="1"/>
  <c r="G224" i="4" s="1"/>
  <c r="G225" i="4" s="1"/>
  <c r="G226" i="4" s="1"/>
  <c r="G227" i="4" s="1"/>
  <c r="G228" i="4" s="1"/>
  <c r="G229" i="4" s="1"/>
  <c r="G230" i="4" s="1"/>
  <c r="G231" i="4" s="1"/>
  <c r="G232" i="4" s="1"/>
  <c r="G233" i="4" s="1"/>
  <c r="G234" i="4" s="1"/>
  <c r="G235" i="4" s="1"/>
  <c r="G236" i="4" s="1"/>
  <c r="G237" i="4" s="1"/>
  <c r="G238" i="4" s="1"/>
  <c r="G239" i="4" s="1"/>
  <c r="G240" i="4" s="1"/>
  <c r="G241" i="4" s="1"/>
  <c r="G242" i="4" s="1"/>
  <c r="G243" i="4" s="1"/>
  <c r="G244" i="4" s="1"/>
  <c r="G245" i="4" s="1"/>
  <c r="G246" i="4" s="1"/>
  <c r="G247" i="4" s="1"/>
  <c r="G248" i="4" s="1"/>
  <c r="G249" i="4" s="1"/>
  <c r="G250" i="4" s="1"/>
  <c r="G251" i="4" s="1"/>
  <c r="G252" i="4" s="1"/>
  <c r="G253" i="4" s="1"/>
  <c r="G254" i="4" s="1"/>
  <c r="G255" i="4" s="1"/>
  <c r="G256" i="4" s="1"/>
  <c r="G257" i="4" s="1"/>
  <c r="G258" i="4" s="1"/>
  <c r="G259" i="4" s="1"/>
  <c r="G260" i="4" s="1"/>
  <c r="G261" i="4" s="1"/>
  <c r="G262" i="4" s="1"/>
  <c r="G263" i="4" s="1"/>
  <c r="G264" i="4" s="1"/>
  <c r="G265" i="4" s="1"/>
  <c r="G266" i="4" s="1"/>
  <c r="G267" i="4" s="1"/>
  <c r="G268" i="4" s="1"/>
  <c r="G269" i="4" s="1"/>
  <c r="G270" i="4" s="1"/>
  <c r="G271" i="4" s="1"/>
  <c r="G272" i="4" s="1"/>
  <c r="G273" i="4" s="1"/>
  <c r="G274" i="4" s="1"/>
  <c r="G275" i="4" s="1"/>
  <c r="G276" i="4" s="1"/>
  <c r="G277" i="4" s="1"/>
  <c r="G278" i="4" s="1"/>
  <c r="G279" i="4" s="1"/>
  <c r="G280" i="4" s="1"/>
  <c r="G281" i="4" s="1"/>
  <c r="G282" i="4" s="1"/>
  <c r="G283" i="4" s="1"/>
  <c r="G284" i="4" s="1"/>
  <c r="G285" i="4" s="1"/>
  <c r="G286" i="4" s="1"/>
  <c r="G287" i="4" s="1"/>
  <c r="G288" i="4" s="1"/>
  <c r="G289" i="4" s="1"/>
  <c r="G290" i="4" s="1"/>
  <c r="G291" i="4" s="1"/>
  <c r="G292" i="4" s="1"/>
  <c r="G293" i="4" s="1"/>
  <c r="G294" i="4" s="1"/>
  <c r="G295" i="4" s="1"/>
  <c r="G296" i="4" s="1"/>
  <c r="G297" i="4" s="1"/>
  <c r="G298" i="4" s="1"/>
  <c r="G299" i="4" s="1"/>
  <c r="G300" i="4" s="1"/>
  <c r="G301" i="4" s="1"/>
  <c r="G302" i="4" s="1"/>
  <c r="G303" i="4" s="1"/>
  <c r="G304" i="4" s="1"/>
  <c r="G305" i="4" s="1"/>
  <c r="G306" i="4" s="1"/>
  <c r="G307" i="4" s="1"/>
  <c r="G308" i="4" s="1"/>
  <c r="G309" i="4" s="1"/>
  <c r="G310" i="4" s="1"/>
  <c r="G311" i="4" s="1"/>
  <c r="G312" i="4" s="1"/>
  <c r="G313" i="4" s="1"/>
  <c r="G314" i="4" s="1"/>
  <c r="G315" i="4" s="1"/>
  <c r="G316" i="4" s="1"/>
  <c r="G317" i="4" s="1"/>
  <c r="G318" i="4" s="1"/>
  <c r="G319" i="4" s="1"/>
  <c r="G320" i="4" s="1"/>
  <c r="G321" i="4" s="1"/>
  <c r="G322" i="4" s="1"/>
  <c r="G323" i="4" s="1"/>
  <c r="G324" i="4" s="1"/>
  <c r="G325" i="4" s="1"/>
  <c r="G326" i="4" s="1"/>
  <c r="G327" i="4" s="1"/>
  <c r="G328" i="4" s="1"/>
  <c r="G329" i="4" s="1"/>
  <c r="G330" i="4" s="1"/>
  <c r="G331" i="4" s="1"/>
  <c r="G332" i="4" s="1"/>
  <c r="G333" i="4" s="1"/>
  <c r="G334" i="4" s="1"/>
  <c r="G335" i="4" s="1"/>
  <c r="G336" i="4" s="1"/>
  <c r="G337" i="4" s="1"/>
  <c r="G338" i="4" s="1"/>
  <c r="G339" i="4" s="1"/>
  <c r="G340" i="4" s="1"/>
  <c r="G341" i="4" s="1"/>
  <c r="G342" i="4" s="1"/>
  <c r="G343" i="4" s="1"/>
  <c r="G344" i="4" s="1"/>
  <c r="G345" i="4" s="1"/>
  <c r="G346" i="4" s="1"/>
  <c r="G347" i="4" s="1"/>
  <c r="G348" i="4" s="1"/>
  <c r="G349" i="4" s="1"/>
  <c r="G350" i="4" s="1"/>
  <c r="G351" i="4" s="1"/>
  <c r="G352" i="4" s="1"/>
  <c r="G353" i="4" s="1"/>
  <c r="G354" i="4" s="1"/>
  <c r="G355" i="4" s="1"/>
  <c r="G356" i="4" s="1"/>
  <c r="G357" i="4" s="1"/>
  <c r="G358" i="4" s="1"/>
  <c r="G359" i="4" s="1"/>
  <c r="G360" i="4" s="1"/>
  <c r="G361" i="4" s="1"/>
  <c r="G362" i="4" s="1"/>
  <c r="G363" i="4" s="1"/>
  <c r="G364" i="4" s="1"/>
  <c r="G365" i="4" s="1"/>
  <c r="G366" i="4" s="1"/>
  <c r="G367" i="4" s="1"/>
  <c r="G368" i="4" s="1"/>
  <c r="G369" i="4" s="1"/>
  <c r="G370" i="4" s="1"/>
  <c r="G371" i="4" s="1"/>
  <c r="G372" i="4" s="1"/>
  <c r="G373" i="4" s="1"/>
  <c r="G374" i="4" s="1"/>
  <c r="G375" i="4" s="1"/>
  <c r="G376" i="4" s="1"/>
  <c r="G377" i="4" s="1"/>
  <c r="G378" i="4" s="1"/>
  <c r="G379" i="4" s="1"/>
  <c r="G380" i="4" s="1"/>
  <c r="G381" i="4" s="1"/>
  <c r="G382" i="4" s="1"/>
  <c r="G383" i="4" s="1"/>
  <c r="G384" i="4" s="1"/>
  <c r="G385" i="4" s="1"/>
  <c r="G386" i="4" s="1"/>
  <c r="G387" i="4" s="1"/>
  <c r="G388" i="4" s="1"/>
  <c r="G389" i="4" s="1"/>
  <c r="G390" i="4" s="1"/>
  <c r="G391" i="4" s="1"/>
  <c r="G392" i="4" s="1"/>
  <c r="G393" i="4" s="1"/>
  <c r="G394" i="4" s="1"/>
  <c r="G395" i="4" s="1"/>
  <c r="G396" i="4" s="1"/>
  <c r="G397" i="4" s="1"/>
  <c r="G398" i="4" s="1"/>
  <c r="G399" i="4" s="1"/>
  <c r="G400" i="4" s="1"/>
  <c r="G401" i="4" s="1"/>
  <c r="G402" i="4" s="1"/>
  <c r="G403" i="4" s="1"/>
  <c r="G404" i="4" s="1"/>
  <c r="G405" i="4" s="1"/>
  <c r="G406" i="4" s="1"/>
  <c r="G407" i="4" s="1"/>
  <c r="G408" i="4" s="1"/>
  <c r="G409" i="4" s="1"/>
  <c r="G410" i="4" s="1"/>
  <c r="G411" i="4" s="1"/>
  <c r="G412" i="4" s="1"/>
  <c r="G413" i="4" s="1"/>
  <c r="G414" i="4" s="1"/>
  <c r="G415" i="4" s="1"/>
  <c r="G416" i="4" s="1"/>
  <c r="G417" i="4" s="1"/>
  <c r="G418" i="4" s="1"/>
  <c r="G419" i="4" s="1"/>
  <c r="G420" i="4" s="1"/>
  <c r="G421" i="4" s="1"/>
  <c r="G422" i="4" s="1"/>
  <c r="G423" i="4" s="1"/>
  <c r="G424" i="4" s="1"/>
  <c r="G425" i="4" s="1"/>
  <c r="G426" i="4" s="1"/>
  <c r="G427" i="4" s="1"/>
  <c r="G428" i="4" s="1"/>
  <c r="G429" i="4" s="1"/>
  <c r="G430" i="4" s="1"/>
  <c r="G431" i="4" s="1"/>
  <c r="G432" i="4" s="1"/>
  <c r="G433" i="4" s="1"/>
  <c r="G434" i="4" s="1"/>
  <c r="G435" i="4" s="1"/>
  <c r="G436" i="4" s="1"/>
  <c r="G437" i="4" s="1"/>
  <c r="G438" i="4" s="1"/>
  <c r="G439" i="4" s="1"/>
  <c r="G440" i="4" s="1"/>
  <c r="G441" i="4" s="1"/>
  <c r="G442" i="4" s="1"/>
  <c r="G443" i="4" s="1"/>
  <c r="G444" i="4" s="1"/>
  <c r="G445" i="4" s="1"/>
  <c r="G446" i="4" s="1"/>
  <c r="G447" i="4" s="1"/>
  <c r="G448" i="4" s="1"/>
  <c r="G449" i="4" s="1"/>
  <c r="G450" i="4" s="1"/>
  <c r="G451" i="4" s="1"/>
  <c r="G452" i="4" s="1"/>
  <c r="G453" i="4" s="1"/>
  <c r="G454" i="4" s="1"/>
  <c r="G455" i="4" s="1"/>
  <c r="G456" i="4" s="1"/>
  <c r="G457" i="4" s="1"/>
  <c r="G458" i="4" s="1"/>
  <c r="G459" i="4" s="1"/>
  <c r="G460" i="4" s="1"/>
  <c r="G461" i="4" s="1"/>
  <c r="G462" i="4" s="1"/>
  <c r="G463" i="4" s="1"/>
  <c r="G464" i="4" s="1"/>
  <c r="G465" i="4" s="1"/>
  <c r="G466" i="4" s="1"/>
  <c r="G467" i="4" s="1"/>
  <c r="G468" i="4" s="1"/>
  <c r="G469" i="4" s="1"/>
  <c r="G470" i="4" s="1"/>
  <c r="G471" i="4" s="1"/>
  <c r="G472" i="4" s="1"/>
  <c r="G473" i="4" s="1"/>
  <c r="G474" i="4" s="1"/>
  <c r="G475" i="4" s="1"/>
  <c r="G476" i="4" s="1"/>
  <c r="G477" i="4" s="1"/>
  <c r="G478" i="4" s="1"/>
  <c r="G479" i="4" s="1"/>
  <c r="G480" i="4" s="1"/>
  <c r="G481" i="4" s="1"/>
  <c r="G482" i="4" s="1"/>
  <c r="G483" i="4" s="1"/>
  <c r="G484" i="4" s="1"/>
  <c r="G485" i="4" s="1"/>
  <c r="G486" i="4" s="1"/>
  <c r="G487" i="4" s="1"/>
  <c r="G488" i="4" s="1"/>
  <c r="G489" i="4" s="1"/>
  <c r="G490" i="4" s="1"/>
  <c r="G491" i="4" s="1"/>
  <c r="G492" i="4" s="1"/>
  <c r="G493" i="4" s="1"/>
  <c r="G494" i="4" s="1"/>
  <c r="G495" i="4" s="1"/>
  <c r="G496" i="4" s="1"/>
  <c r="G497" i="4" s="1"/>
  <c r="G498" i="4" s="1"/>
  <c r="G499" i="4" s="1"/>
  <c r="G500" i="4" s="1"/>
  <c r="G501" i="4" s="1"/>
  <c r="G502" i="4" s="1"/>
  <c r="G503" i="4" s="1"/>
  <c r="G504" i="4" s="1"/>
  <c r="G505" i="4" s="1"/>
  <c r="G506" i="4" s="1"/>
  <c r="G507" i="4" s="1"/>
  <c r="G508" i="4" s="1"/>
  <c r="G509" i="4" s="1"/>
  <c r="G510" i="4" s="1"/>
  <c r="G511" i="4" s="1"/>
  <c r="G512" i="4" s="1"/>
  <c r="G513" i="4" s="1"/>
  <c r="G514" i="4" s="1"/>
  <c r="G515" i="4" s="1"/>
  <c r="G516" i="4" s="1"/>
  <c r="G517" i="4" s="1"/>
  <c r="G518" i="4" s="1"/>
  <c r="G519" i="4" s="1"/>
  <c r="G520" i="4" s="1"/>
  <c r="G521" i="4" s="1"/>
  <c r="G522" i="4" s="1"/>
  <c r="G523" i="4" s="1"/>
  <c r="G524" i="4" s="1"/>
  <c r="G525" i="4" s="1"/>
  <c r="G526" i="4" s="1"/>
  <c r="G527" i="4" s="1"/>
  <c r="G528" i="4" s="1"/>
  <c r="G529" i="4" s="1"/>
  <c r="G530" i="4" s="1"/>
  <c r="G531" i="4" s="1"/>
  <c r="G532" i="4" s="1"/>
  <c r="G533" i="4" s="1"/>
  <c r="G534" i="4" s="1"/>
  <c r="G535" i="4" s="1"/>
  <c r="G536" i="4" s="1"/>
  <c r="G537" i="4" s="1"/>
  <c r="G538" i="4" s="1"/>
  <c r="G539" i="4" s="1"/>
  <c r="G540" i="4" s="1"/>
  <c r="G541" i="4" s="1"/>
  <c r="G542" i="4" s="1"/>
  <c r="G543" i="4" s="1"/>
  <c r="G544" i="4" s="1"/>
  <c r="G545" i="4" s="1"/>
  <c r="G546" i="4" s="1"/>
  <c r="G547" i="4" s="1"/>
  <c r="G548" i="4" s="1"/>
  <c r="G549" i="4" s="1"/>
  <c r="G550" i="4" s="1"/>
  <c r="G551" i="4" s="1"/>
  <c r="G552" i="4" s="1"/>
  <c r="G553" i="4" s="1"/>
  <c r="G554" i="4" s="1"/>
  <c r="G555" i="4" s="1"/>
  <c r="G556" i="4" s="1"/>
  <c r="G557" i="4" s="1"/>
  <c r="G558" i="4" s="1"/>
  <c r="G559" i="4" s="1"/>
  <c r="G560" i="4" s="1"/>
  <c r="G561" i="4" s="1"/>
  <c r="G562" i="4" s="1"/>
  <c r="G563" i="4" s="1"/>
  <c r="G564" i="4" s="1"/>
  <c r="G565" i="4" s="1"/>
  <c r="G566" i="4" s="1"/>
  <c r="G567" i="4" s="1"/>
  <c r="G568" i="4" s="1"/>
  <c r="G569" i="4" s="1"/>
  <c r="G570" i="4" s="1"/>
  <c r="G571" i="4" s="1"/>
  <c r="G572" i="4" s="1"/>
  <c r="G573" i="4" s="1"/>
  <c r="G574" i="4" s="1"/>
  <c r="G575" i="4" s="1"/>
  <c r="G576" i="4" s="1"/>
  <c r="G577" i="4" s="1"/>
  <c r="G578" i="4" s="1"/>
  <c r="G579" i="4" s="1"/>
  <c r="G580" i="4" s="1"/>
  <c r="G581" i="4" s="1"/>
  <c r="G582" i="4" s="1"/>
  <c r="G583" i="4" s="1"/>
  <c r="G584" i="4" s="1"/>
  <c r="G585" i="4" s="1"/>
  <c r="G586" i="4" s="1"/>
  <c r="G587" i="4" s="1"/>
  <c r="G588" i="4" s="1"/>
  <c r="G589" i="4" s="1"/>
  <c r="G590" i="4" s="1"/>
  <c r="G591" i="4" s="1"/>
  <c r="G592" i="4" s="1"/>
  <c r="G593" i="4" s="1"/>
  <c r="G594" i="4" s="1"/>
  <c r="G595" i="4" s="1"/>
  <c r="G596" i="4" s="1"/>
  <c r="G597" i="4" s="1"/>
  <c r="G598" i="4" s="1"/>
  <c r="G599" i="4" s="1"/>
  <c r="G600" i="4" s="1"/>
  <c r="G601" i="4" s="1"/>
  <c r="G602" i="4" s="1"/>
  <c r="G603" i="4" s="1"/>
  <c r="G604" i="4" s="1"/>
  <c r="G605" i="4" s="1"/>
  <c r="G606" i="4" s="1"/>
  <c r="G607" i="4" s="1"/>
  <c r="G608" i="4" s="1"/>
  <c r="G609" i="4" s="1"/>
  <c r="G610" i="4" s="1"/>
  <c r="G611" i="4" s="1"/>
  <c r="G612" i="4" s="1"/>
  <c r="G613" i="4" s="1"/>
  <c r="G614" i="4" s="1"/>
  <c r="G615" i="4" s="1"/>
  <c r="G616" i="4" s="1"/>
  <c r="G617" i="4" s="1"/>
  <c r="G618" i="4" s="1"/>
  <c r="G619" i="4" s="1"/>
  <c r="G620" i="4" s="1"/>
  <c r="G621" i="4" s="1"/>
  <c r="G622" i="4" s="1"/>
  <c r="G623" i="4" s="1"/>
  <c r="G624" i="4" s="1"/>
  <c r="G625" i="4" s="1"/>
  <c r="G626" i="4" s="1"/>
  <c r="G627" i="4" s="1"/>
  <c r="G628" i="4" s="1"/>
  <c r="G629" i="4" s="1"/>
  <c r="G630" i="4" s="1"/>
  <c r="G631" i="4" s="1"/>
  <c r="G632" i="4" s="1"/>
  <c r="G633" i="4" s="1"/>
  <c r="G634" i="4" s="1"/>
  <c r="G635" i="4" s="1"/>
  <c r="G636" i="4" s="1"/>
  <c r="G637" i="4" s="1"/>
  <c r="G638" i="4" s="1"/>
  <c r="G639" i="4" s="1"/>
  <c r="G640" i="4" s="1"/>
  <c r="G641" i="4" s="1"/>
  <c r="G642" i="4" s="1"/>
  <c r="G643" i="4" s="1"/>
  <c r="G644" i="4" s="1"/>
  <c r="G645" i="4" s="1"/>
  <c r="G646" i="4" s="1"/>
  <c r="G647" i="4" s="1"/>
  <c r="G648" i="4" s="1"/>
  <c r="G649" i="4" s="1"/>
  <c r="G650" i="4" s="1"/>
  <c r="G651" i="4" s="1"/>
  <c r="G652" i="4" s="1"/>
  <c r="G653" i="4" s="1"/>
  <c r="G654" i="4" s="1"/>
  <c r="G655" i="4" s="1"/>
  <c r="G656" i="4" s="1"/>
  <c r="G657" i="4" s="1"/>
  <c r="G658" i="4" s="1"/>
  <c r="G659" i="4" s="1"/>
  <c r="G660" i="4" s="1"/>
  <c r="G661" i="4" s="1"/>
  <c r="G662" i="4" s="1"/>
  <c r="G663" i="4" s="1"/>
  <c r="G664" i="4" s="1"/>
  <c r="G665" i="4" s="1"/>
  <c r="G666" i="4" s="1"/>
  <c r="G667" i="4" s="1"/>
  <c r="G668" i="4" s="1"/>
  <c r="G669" i="4" s="1"/>
  <c r="G670" i="4" s="1"/>
  <c r="G671" i="4" s="1"/>
  <c r="G672" i="4" s="1"/>
  <c r="G673" i="4" s="1"/>
  <c r="G674" i="4" s="1"/>
  <c r="G675" i="4" s="1"/>
  <c r="G676" i="4" s="1"/>
  <c r="G677" i="4" s="1"/>
  <c r="G678" i="4" s="1"/>
  <c r="G679" i="4" s="1"/>
  <c r="G680" i="4" s="1"/>
  <c r="G681" i="4" s="1"/>
  <c r="G682" i="4" s="1"/>
  <c r="G683" i="4" s="1"/>
  <c r="G684" i="4" s="1"/>
  <c r="G685" i="4" s="1"/>
  <c r="G686" i="4" s="1"/>
  <c r="G687" i="4" s="1"/>
  <c r="G688" i="4" s="1"/>
  <c r="G689" i="4" s="1"/>
  <c r="G690" i="4" s="1"/>
  <c r="G691" i="4" s="1"/>
  <c r="G692" i="4" s="1"/>
  <c r="G693" i="4" s="1"/>
  <c r="G694" i="4" s="1"/>
  <c r="G695" i="4" s="1"/>
  <c r="G696" i="4" s="1"/>
  <c r="G697" i="4" s="1"/>
  <c r="G698" i="4" s="1"/>
  <c r="G699" i="4" s="1"/>
  <c r="G700" i="4" s="1"/>
  <c r="G701" i="4" s="1"/>
  <c r="G702" i="4" s="1"/>
  <c r="G703" i="4" s="1"/>
  <c r="G704" i="4" s="1"/>
  <c r="G705" i="4" s="1"/>
  <c r="G706" i="4" s="1"/>
  <c r="G707" i="4" s="1"/>
  <c r="G708" i="4" s="1"/>
  <c r="G709" i="4" s="1"/>
  <c r="G710" i="4" s="1"/>
  <c r="G711" i="4" s="1"/>
  <c r="G712" i="4" s="1"/>
  <c r="G713" i="4" s="1"/>
  <c r="G714" i="4" s="1"/>
  <c r="G715" i="4" s="1"/>
  <c r="G716" i="4" s="1"/>
  <c r="G717" i="4" s="1"/>
  <c r="G718" i="4" s="1"/>
  <c r="G719" i="4" s="1"/>
  <c r="G720" i="4" s="1"/>
  <c r="G721" i="4" s="1"/>
  <c r="G722" i="4" s="1"/>
  <c r="G723" i="4" s="1"/>
  <c r="G724" i="4" s="1"/>
  <c r="G725" i="4" s="1"/>
  <c r="G726" i="4" s="1"/>
  <c r="G727" i="4" s="1"/>
  <c r="G728" i="4" s="1"/>
  <c r="G729" i="4" s="1"/>
  <c r="G730" i="4" s="1"/>
  <c r="G731" i="4" s="1"/>
  <c r="G732" i="4" s="1"/>
  <c r="G733" i="4" s="1"/>
  <c r="G734" i="4" s="1"/>
  <c r="G735" i="4" s="1"/>
  <c r="G736" i="4" s="1"/>
  <c r="G737" i="4" s="1"/>
  <c r="G738" i="4" s="1"/>
  <c r="G739" i="4" s="1"/>
  <c r="G740" i="4" s="1"/>
  <c r="G741" i="4" s="1"/>
  <c r="G742" i="4" s="1"/>
  <c r="G743" i="4" s="1"/>
  <c r="G744" i="4" s="1"/>
  <c r="G745" i="4" s="1"/>
  <c r="G746" i="4" s="1"/>
  <c r="G747" i="4" s="1"/>
  <c r="G748" i="4" s="1"/>
  <c r="G749" i="4" s="1"/>
  <c r="G750" i="4" s="1"/>
  <c r="G751" i="4" s="1"/>
  <c r="G752" i="4" s="1"/>
  <c r="G753" i="4" s="1"/>
  <c r="G754" i="4" s="1"/>
  <c r="G755" i="4" s="1"/>
  <c r="G756" i="4" s="1"/>
  <c r="G757" i="4" s="1"/>
  <c r="G758" i="4" s="1"/>
  <c r="G759" i="4" s="1"/>
  <c r="G760" i="4" s="1"/>
  <c r="G761" i="4" s="1"/>
  <c r="G762" i="4" s="1"/>
  <c r="G763" i="4" s="1"/>
  <c r="G764" i="4" s="1"/>
  <c r="G765" i="4" s="1"/>
  <c r="G766" i="4" s="1"/>
  <c r="G767" i="4" s="1"/>
  <c r="G768" i="4" s="1"/>
  <c r="G769" i="4" s="1"/>
  <c r="G770" i="4" s="1"/>
  <c r="G771" i="4" s="1"/>
  <c r="G772" i="4" s="1"/>
  <c r="G773" i="4" s="1"/>
  <c r="G774" i="4" s="1"/>
  <c r="G775" i="4" s="1"/>
  <c r="G776" i="4" s="1"/>
  <c r="G777" i="4" s="1"/>
  <c r="G778" i="4" s="1"/>
  <c r="G779" i="4" s="1"/>
  <c r="G780" i="4" s="1"/>
  <c r="G781" i="4" s="1"/>
  <c r="G782" i="4" s="1"/>
  <c r="G783" i="4" s="1"/>
  <c r="G784" i="4" s="1"/>
  <c r="G785" i="4" s="1"/>
  <c r="G786" i="4" s="1"/>
  <c r="G787" i="4" s="1"/>
  <c r="G788" i="4" s="1"/>
  <c r="G789" i="4" s="1"/>
  <c r="G790" i="4" s="1"/>
  <c r="G791" i="4" s="1"/>
  <c r="G792" i="4" s="1"/>
  <c r="G793" i="4" s="1"/>
  <c r="G794" i="4" s="1"/>
  <c r="G795" i="4" s="1"/>
  <c r="G796" i="4" s="1"/>
  <c r="G797" i="4" s="1"/>
  <c r="G798" i="4" s="1"/>
  <c r="G799" i="4" s="1"/>
  <c r="G800" i="4" s="1"/>
  <c r="G801" i="4" s="1"/>
  <c r="G802" i="4" s="1"/>
  <c r="G803" i="4" s="1"/>
  <c r="G804" i="4" s="1"/>
  <c r="G805" i="4" s="1"/>
  <c r="G806" i="4" s="1"/>
  <c r="G807" i="4" s="1"/>
  <c r="G808" i="4" s="1"/>
  <c r="G809" i="4" s="1"/>
  <c r="G810" i="4" s="1"/>
  <c r="G811" i="4" s="1"/>
  <c r="G812" i="4" s="1"/>
  <c r="G813" i="4" s="1"/>
  <c r="G814" i="4" s="1"/>
  <c r="G815" i="4" s="1"/>
  <c r="G816" i="4" s="1"/>
  <c r="G817" i="4" s="1"/>
  <c r="G818" i="4" s="1"/>
  <c r="G819" i="4" s="1"/>
  <c r="G820" i="4" s="1"/>
  <c r="G821" i="4" s="1"/>
  <c r="G822" i="4" s="1"/>
  <c r="G823" i="4" s="1"/>
  <c r="G824" i="4" s="1"/>
  <c r="G825" i="4" s="1"/>
  <c r="G826" i="4" s="1"/>
  <c r="G827" i="4" s="1"/>
  <c r="G828" i="4" s="1"/>
  <c r="G829" i="4" s="1"/>
  <c r="G830" i="4" s="1"/>
  <c r="G831" i="4" s="1"/>
  <c r="G832" i="4" s="1"/>
  <c r="G833" i="4" s="1"/>
  <c r="G834" i="4" s="1"/>
  <c r="G835" i="4" s="1"/>
  <c r="G836" i="4" s="1"/>
  <c r="G837" i="4" s="1"/>
  <c r="G838" i="4" s="1"/>
  <c r="G839" i="4" s="1"/>
  <c r="G840" i="4" s="1"/>
  <c r="G841" i="4" s="1"/>
  <c r="G842" i="4" s="1"/>
  <c r="G843" i="4" s="1"/>
  <c r="G844" i="4" s="1"/>
  <c r="G845" i="4" s="1"/>
  <c r="G846" i="4" s="1"/>
  <c r="G847" i="4" s="1"/>
  <c r="G848" i="4" s="1"/>
  <c r="G849" i="4" s="1"/>
  <c r="G850" i="4" s="1"/>
  <c r="G851" i="4" s="1"/>
  <c r="G852" i="4" s="1"/>
  <c r="G853" i="4" s="1"/>
  <c r="G854" i="4" s="1"/>
  <c r="G855" i="4" s="1"/>
  <c r="G856" i="4" s="1"/>
  <c r="G857" i="4" s="1"/>
  <c r="G858" i="4" s="1"/>
  <c r="G859" i="4" s="1"/>
  <c r="G860" i="4" s="1"/>
  <c r="G861" i="4" s="1"/>
  <c r="G862" i="4" s="1"/>
  <c r="G863" i="4" s="1"/>
  <c r="G864" i="4" s="1"/>
  <c r="G865" i="4" s="1"/>
  <c r="G866" i="4" s="1"/>
  <c r="G867" i="4" s="1"/>
  <c r="G868" i="4" s="1"/>
  <c r="G869" i="4" s="1"/>
  <c r="G870" i="4" s="1"/>
  <c r="G871" i="4" s="1"/>
  <c r="G872" i="4" s="1"/>
  <c r="G873" i="4" s="1"/>
  <c r="G874" i="4" s="1"/>
  <c r="G875" i="4" s="1"/>
  <c r="G876" i="4" s="1"/>
  <c r="G877" i="4" s="1"/>
  <c r="G878" i="4" s="1"/>
  <c r="G879" i="4" s="1"/>
  <c r="G880" i="4" s="1"/>
  <c r="G881" i="4" s="1"/>
  <c r="G882" i="4" s="1"/>
  <c r="G883" i="4" s="1"/>
  <c r="G884" i="4" s="1"/>
  <c r="G885" i="4" s="1"/>
  <c r="G886" i="4" s="1"/>
  <c r="G887" i="4" s="1"/>
  <c r="G888" i="4" s="1"/>
  <c r="G889" i="4" s="1"/>
  <c r="G890" i="4" s="1"/>
  <c r="G891" i="4" s="1"/>
  <c r="G892" i="4" s="1"/>
  <c r="G893" i="4" s="1"/>
  <c r="G894" i="4" s="1"/>
  <c r="G895" i="4" s="1"/>
  <c r="G896" i="4" s="1"/>
  <c r="G897" i="4" s="1"/>
  <c r="G898" i="4" s="1"/>
  <c r="G899" i="4" s="1"/>
  <c r="G900" i="4" s="1"/>
  <c r="G901" i="4" s="1"/>
  <c r="G902" i="4" s="1"/>
  <c r="G903" i="4" s="1"/>
  <c r="G904" i="4" s="1"/>
  <c r="G905" i="4" s="1"/>
  <c r="G906" i="4" s="1"/>
  <c r="G907" i="4" s="1"/>
  <c r="G908" i="4" s="1"/>
  <c r="G909" i="4" s="1"/>
  <c r="G910" i="4" s="1"/>
  <c r="G911" i="4" s="1"/>
  <c r="G912" i="4" s="1"/>
  <c r="G913" i="4" s="1"/>
  <c r="G914" i="4" s="1"/>
  <c r="G915" i="4" s="1"/>
  <c r="G916" i="4" s="1"/>
  <c r="G917" i="4" s="1"/>
  <c r="G918" i="4" s="1"/>
  <c r="G919" i="4" s="1"/>
  <c r="G920" i="4" s="1"/>
  <c r="G921" i="4" s="1"/>
  <c r="G922" i="4" s="1"/>
  <c r="G923" i="4" s="1"/>
  <c r="G924" i="4" s="1"/>
  <c r="G925" i="4" s="1"/>
  <c r="G926" i="4" s="1"/>
  <c r="G927" i="4" s="1"/>
  <c r="G928" i="4" s="1"/>
  <c r="G929" i="4" s="1"/>
  <c r="G930" i="4" s="1"/>
  <c r="G931" i="4" s="1"/>
  <c r="G932" i="4" s="1"/>
  <c r="G933" i="4" s="1"/>
  <c r="G934" i="4" s="1"/>
  <c r="G935" i="4" s="1"/>
  <c r="G936" i="4" s="1"/>
  <c r="G937" i="4" s="1"/>
  <c r="G938" i="4" s="1"/>
  <c r="G939" i="4" s="1"/>
  <c r="G940" i="4" s="1"/>
  <c r="G941" i="4" s="1"/>
  <c r="G942" i="4" s="1"/>
  <c r="G943" i="4" s="1"/>
  <c r="G944" i="4" s="1"/>
  <c r="G945" i="4" s="1"/>
  <c r="G946" i="4" s="1"/>
  <c r="G947" i="4" s="1"/>
  <c r="G948" i="4" s="1"/>
  <c r="G949" i="4" s="1"/>
  <c r="G950" i="4" s="1"/>
  <c r="G951" i="4" s="1"/>
  <c r="G952" i="4" s="1"/>
  <c r="G953" i="4" s="1"/>
  <c r="G954" i="4" s="1"/>
  <c r="G955" i="4" s="1"/>
  <c r="G956" i="4" s="1"/>
  <c r="G957" i="4" s="1"/>
  <c r="G958" i="4" s="1"/>
  <c r="G959" i="4" s="1"/>
  <c r="G960" i="4" s="1"/>
  <c r="G961" i="4" s="1"/>
  <c r="G962" i="4" s="1"/>
  <c r="G963" i="4" s="1"/>
  <c r="G964" i="4" s="1"/>
  <c r="G965" i="4" s="1"/>
  <c r="G966" i="4" s="1"/>
  <c r="G967" i="4" s="1"/>
  <c r="G968" i="4" s="1"/>
  <c r="G969" i="4" s="1"/>
  <c r="G970" i="4" s="1"/>
  <c r="G971" i="4" s="1"/>
  <c r="G972" i="4" s="1"/>
  <c r="G973" i="4" s="1"/>
  <c r="G974" i="4" s="1"/>
  <c r="G975" i="4" s="1"/>
  <c r="G976" i="4" s="1"/>
  <c r="G977" i="4" s="1"/>
  <c r="G978" i="4" s="1"/>
  <c r="G979" i="4" s="1"/>
  <c r="G980" i="4" s="1"/>
  <c r="G981" i="4" s="1"/>
  <c r="G982" i="4" s="1"/>
  <c r="G983" i="4" s="1"/>
  <c r="G984" i="4" s="1"/>
  <c r="G985" i="4" s="1"/>
  <c r="G986" i="4" s="1"/>
  <c r="G987" i="4" s="1"/>
  <c r="G988" i="4" s="1"/>
  <c r="G989" i="4" s="1"/>
  <c r="G990" i="4" s="1"/>
  <c r="G991" i="4" s="1"/>
  <c r="G992" i="4" s="1"/>
  <c r="G993" i="4" s="1"/>
  <c r="G994" i="4" s="1"/>
  <c r="G995" i="4" s="1"/>
  <c r="G996" i="4" s="1"/>
  <c r="G997" i="4" s="1"/>
  <c r="G998" i="4" s="1"/>
  <c r="G999" i="4" s="1"/>
  <c r="G1000" i="4" s="1"/>
  <c r="M77" i="6"/>
  <c r="O77" i="6" s="1"/>
  <c r="M105" i="6"/>
  <c r="O105" i="6" s="1"/>
  <c r="M14" i="6"/>
  <c r="O14" i="6" s="1"/>
  <c r="M30" i="6"/>
  <c r="O30" i="6" s="1"/>
  <c r="M46" i="6"/>
  <c r="O46" i="6" s="1"/>
  <c r="M62" i="6"/>
  <c r="O62" i="6" s="1"/>
  <c r="M70" i="6"/>
  <c r="O70" i="6" s="1"/>
  <c r="M82" i="6"/>
  <c r="O82" i="6" s="1"/>
  <c r="M98" i="6"/>
  <c r="O98" i="6" s="1"/>
  <c r="M7" i="6"/>
  <c r="O7" i="6" s="1"/>
  <c r="M11" i="6"/>
  <c r="O11" i="6" s="1"/>
  <c r="M15" i="6"/>
  <c r="O15" i="6" s="1"/>
  <c r="M19" i="6"/>
  <c r="O19" i="6" s="1"/>
  <c r="M23" i="6"/>
  <c r="O23" i="6" s="1"/>
  <c r="M27" i="6"/>
  <c r="O27" i="6" s="1"/>
  <c r="M31" i="6"/>
  <c r="O31" i="6" s="1"/>
  <c r="M35" i="6"/>
  <c r="O35" i="6" s="1"/>
  <c r="M39" i="6"/>
  <c r="O39" i="6" s="1"/>
  <c r="M43" i="6"/>
  <c r="O43" i="6" s="1"/>
  <c r="M47" i="6"/>
  <c r="O47" i="6" s="1"/>
  <c r="M51" i="6"/>
  <c r="O51" i="6" s="1"/>
  <c r="M55" i="6"/>
  <c r="O55" i="6" s="1"/>
  <c r="M59" i="6"/>
  <c r="O59" i="6" s="1"/>
  <c r="M63" i="6"/>
  <c r="O63" i="6" s="1"/>
  <c r="M67" i="6"/>
  <c r="O67" i="6" s="1"/>
  <c r="M71" i="6"/>
  <c r="O71" i="6" s="1"/>
  <c r="M75" i="6"/>
  <c r="O75" i="6" s="1"/>
  <c r="M79" i="6"/>
  <c r="O79" i="6" s="1"/>
  <c r="M83" i="6"/>
  <c r="O83" i="6" s="1"/>
  <c r="M87" i="6"/>
  <c r="O87" i="6" s="1"/>
  <c r="M91" i="6"/>
  <c r="O91" i="6" s="1"/>
  <c r="M95" i="6"/>
  <c r="O95" i="6" s="1"/>
  <c r="M99" i="6"/>
  <c r="O99" i="6" s="1"/>
  <c r="M103" i="6"/>
  <c r="O103" i="6" s="1"/>
  <c r="M96" i="6"/>
  <c r="O96" i="6" s="1"/>
  <c r="M104" i="6"/>
  <c r="O104" i="6" s="1"/>
  <c r="M9" i="6"/>
  <c r="O9" i="6" s="1"/>
  <c r="M17" i="6"/>
  <c r="O17" i="6" s="1"/>
  <c r="M25" i="6"/>
  <c r="O25" i="6" s="1"/>
  <c r="M33" i="6"/>
  <c r="O33" i="6" s="1"/>
  <c r="M41" i="6"/>
  <c r="O41" i="6" s="1"/>
  <c r="M45" i="6"/>
  <c r="O45" i="6" s="1"/>
  <c r="M53" i="6"/>
  <c r="O53" i="6" s="1"/>
  <c r="M61" i="6"/>
  <c r="O61" i="6" s="1"/>
  <c r="M65" i="6"/>
  <c r="O65" i="6" s="1"/>
  <c r="M73" i="6"/>
  <c r="O73" i="6" s="1"/>
  <c r="M85" i="6"/>
  <c r="O85" i="6" s="1"/>
  <c r="M93" i="6"/>
  <c r="O93" i="6" s="1"/>
  <c r="M97" i="6"/>
  <c r="O97" i="6" s="1"/>
  <c r="M6" i="6"/>
  <c r="O6" i="6" s="1"/>
  <c r="P6" i="6" s="1"/>
  <c r="M18" i="6"/>
  <c r="O18" i="6" s="1"/>
  <c r="M22" i="6"/>
  <c r="O22" i="6" s="1"/>
  <c r="M34" i="6"/>
  <c r="O34" i="6" s="1"/>
  <c r="M38" i="6"/>
  <c r="O38" i="6" s="1"/>
  <c r="M50" i="6"/>
  <c r="O50" i="6" s="1"/>
  <c r="M54" i="6"/>
  <c r="O54" i="6" s="1"/>
  <c r="M66" i="6"/>
  <c r="O66" i="6" s="1"/>
  <c r="M78" i="6"/>
  <c r="O78" i="6" s="1"/>
  <c r="M86" i="6"/>
  <c r="O86" i="6" s="1"/>
  <c r="M94" i="6"/>
  <c r="O94" i="6" s="1"/>
  <c r="M102" i="6"/>
  <c r="O102" i="6" s="1"/>
  <c r="M8" i="6"/>
  <c r="O8" i="6" s="1"/>
  <c r="M12" i="6"/>
  <c r="O12" i="6" s="1"/>
  <c r="M16" i="6"/>
  <c r="O16" i="6" s="1"/>
  <c r="M20" i="6"/>
  <c r="O20" i="6" s="1"/>
  <c r="M24" i="6"/>
  <c r="O24" i="6" s="1"/>
  <c r="M28" i="6"/>
  <c r="O28" i="6" s="1"/>
  <c r="M32" i="6"/>
  <c r="O32" i="6" s="1"/>
  <c r="M36" i="6"/>
  <c r="O36" i="6" s="1"/>
  <c r="M40" i="6"/>
  <c r="O40" i="6" s="1"/>
  <c r="M44" i="6"/>
  <c r="O44" i="6" s="1"/>
  <c r="M48" i="6"/>
  <c r="O48" i="6" s="1"/>
  <c r="M52" i="6"/>
  <c r="O52" i="6" s="1"/>
  <c r="M56" i="6"/>
  <c r="O56" i="6" s="1"/>
  <c r="M60" i="6"/>
  <c r="O60" i="6" s="1"/>
  <c r="M64" i="6"/>
  <c r="O64" i="6" s="1"/>
  <c r="M68" i="6"/>
  <c r="O68" i="6" s="1"/>
  <c r="M72" i="6"/>
  <c r="O72" i="6" s="1"/>
  <c r="M76" i="6"/>
  <c r="O76" i="6" s="1"/>
  <c r="M80" i="6"/>
  <c r="O80" i="6" s="1"/>
  <c r="M84" i="6"/>
  <c r="O84" i="6" s="1"/>
  <c r="M88" i="6"/>
  <c r="O88" i="6" s="1"/>
  <c r="M92" i="6"/>
  <c r="O92" i="6" s="1"/>
  <c r="M100" i="6"/>
  <c r="O100" i="6" s="1"/>
  <c r="M13" i="6"/>
  <c r="O13" i="6" s="1"/>
  <c r="M21" i="6"/>
  <c r="O21" i="6" s="1"/>
  <c r="M29" i="6"/>
  <c r="O29" i="6" s="1"/>
  <c r="M37" i="6"/>
  <c r="O37" i="6" s="1"/>
  <c r="M49" i="6"/>
  <c r="O49" i="6" s="1"/>
  <c r="M57" i="6"/>
  <c r="O57" i="6" s="1"/>
  <c r="M69" i="6"/>
  <c r="O69" i="6" s="1"/>
  <c r="M81" i="6"/>
  <c r="O81" i="6" s="1"/>
  <c r="M89" i="6"/>
  <c r="O89" i="6" s="1"/>
  <c r="M101" i="6"/>
  <c r="O101" i="6" s="1"/>
  <c r="M10" i="6"/>
  <c r="O10" i="6" s="1"/>
  <c r="M26" i="6"/>
  <c r="O26" i="6" s="1"/>
  <c r="M42" i="6"/>
  <c r="O42" i="6" s="1"/>
  <c r="M58" i="6"/>
  <c r="O58" i="6" s="1"/>
  <c r="M74" i="6"/>
  <c r="O74" i="6" s="1"/>
  <c r="M90" i="6"/>
  <c r="O90" i="6" s="1"/>
  <c r="R11" i="6"/>
  <c r="R17" i="6"/>
  <c r="Q39" i="6"/>
  <c r="R14" i="6"/>
  <c r="R20" i="6"/>
  <c r="R35" i="6"/>
  <c r="R41" i="6"/>
  <c r="Q48" i="6"/>
  <c r="R57" i="6"/>
  <c r="Q79" i="6"/>
  <c r="Q87" i="6"/>
  <c r="Q95" i="6"/>
  <c r="Q26" i="6"/>
  <c r="R65" i="6"/>
  <c r="Q76" i="6"/>
  <c r="R85" i="6"/>
  <c r="Q103" i="6"/>
  <c r="Q33" i="6"/>
  <c r="Q55" i="6"/>
  <c r="R62" i="6"/>
  <c r="Q66" i="6"/>
  <c r="Q84" i="6"/>
  <c r="R93" i="6"/>
  <c r="Q28" i="6"/>
  <c r="Q68" i="6"/>
  <c r="R77" i="6"/>
  <c r="R90" i="6"/>
  <c r="Q42" i="6"/>
  <c r="Q17" i="6"/>
  <c r="Q8" i="6"/>
  <c r="Q16" i="6"/>
  <c r="Q24" i="6"/>
  <c r="Q32" i="6"/>
  <c r="Q40" i="6"/>
  <c r="Q6" i="6"/>
  <c r="Q14" i="6"/>
  <c r="Q22" i="6"/>
  <c r="Q30" i="6"/>
  <c r="Q38" i="6"/>
  <c r="Q46" i="6"/>
  <c r="Q54" i="6"/>
  <c r="Q62" i="6"/>
  <c r="Q70" i="6"/>
  <c r="Q7" i="6"/>
  <c r="R22" i="6"/>
  <c r="R28" i="6"/>
  <c r="R43" i="6"/>
  <c r="R50" i="6"/>
  <c r="R9" i="6"/>
  <c r="Q31" i="6"/>
  <c r="R46" i="6"/>
  <c r="R55" i="6"/>
  <c r="Q60" i="6"/>
  <c r="R67" i="6"/>
  <c r="R73" i="6"/>
  <c r="R76" i="6"/>
  <c r="R81" i="6"/>
  <c r="R84" i="6"/>
  <c r="R89" i="6"/>
  <c r="R92" i="6"/>
  <c r="R97" i="6"/>
  <c r="R100" i="6"/>
  <c r="Q41" i="6"/>
  <c r="R52" i="6"/>
  <c r="R59" i="6"/>
  <c r="R63" i="6"/>
  <c r="R70" i="6"/>
  <c r="R74" i="6"/>
  <c r="R83" i="6"/>
  <c r="Q88" i="6"/>
  <c r="R95" i="6"/>
  <c r="R105" i="6"/>
  <c r="Q18" i="6"/>
  <c r="Q44" i="6"/>
  <c r="R60" i="6"/>
  <c r="Q64" i="6"/>
  <c r="Q71" i="6"/>
  <c r="R82" i="6"/>
  <c r="R91" i="6"/>
  <c r="Q96" i="6"/>
  <c r="Q104" i="6"/>
  <c r="Q53" i="6"/>
  <c r="R87" i="6"/>
  <c r="Q97" i="6"/>
  <c r="R79" i="6"/>
  <c r="Q78" i="6"/>
  <c r="Q93" i="6"/>
  <c r="R86" i="6"/>
  <c r="Q57" i="6"/>
  <c r="Q5" i="6"/>
  <c r="Q56" i="6"/>
  <c r="R99" i="6"/>
  <c r="Q13" i="6"/>
  <c r="Q21" i="6"/>
  <c r="Q29" i="6"/>
  <c r="Q37" i="6"/>
  <c r="Q45" i="6"/>
  <c r="Q11" i="6"/>
  <c r="Q19" i="6"/>
  <c r="Q27" i="6"/>
  <c r="Q35" i="6"/>
  <c r="Q43" i="6"/>
  <c r="Q51" i="6"/>
  <c r="Q59" i="6"/>
  <c r="Q67" i="6"/>
  <c r="Q23" i="6"/>
  <c r="R38" i="6"/>
  <c r="R44" i="6"/>
  <c r="R51" i="6"/>
  <c r="R19" i="6"/>
  <c r="R25" i="6"/>
  <c r="Q47" i="6"/>
  <c r="R68" i="6"/>
  <c r="Q74" i="6"/>
  <c r="Q82" i="6"/>
  <c r="Q90" i="6"/>
  <c r="Q98" i="6"/>
  <c r="Q9" i="6"/>
  <c r="R54" i="6"/>
  <c r="R71" i="6"/>
  <c r="Q75" i="6"/>
  <c r="R96" i="6"/>
  <c r="Q12" i="6"/>
  <c r="Q61" i="6"/>
  <c r="Q65" i="6"/>
  <c r="R72" i="6"/>
  <c r="Q83" i="6"/>
  <c r="R58" i="6"/>
  <c r="R75" i="6"/>
  <c r="Q99" i="6"/>
  <c r="Q34" i="6"/>
  <c r="Q72" i="6"/>
  <c r="Q69" i="6"/>
  <c r="R104" i="6"/>
  <c r="Q80" i="6"/>
  <c r="R10" i="6"/>
  <c r="R26" i="6"/>
  <c r="R42" i="6"/>
  <c r="R16" i="6"/>
  <c r="R32" i="6"/>
  <c r="R48" i="6"/>
  <c r="R64" i="6"/>
  <c r="R12" i="6"/>
  <c r="R33" i="6"/>
  <c r="Q15" i="6"/>
  <c r="R66" i="6"/>
  <c r="R49" i="6"/>
  <c r="Q86" i="6"/>
  <c r="R102" i="6"/>
  <c r="R80" i="6"/>
  <c r="R23" i="6"/>
  <c r="R39" i="6"/>
  <c r="R29" i="6"/>
  <c r="Q58" i="6"/>
  <c r="Q73" i="6"/>
  <c r="R47" i="6"/>
  <c r="Q10" i="6"/>
  <c r="R18" i="6"/>
  <c r="R34" i="6"/>
  <c r="R8" i="6"/>
  <c r="R24" i="6"/>
  <c r="R40" i="6"/>
  <c r="R56" i="6"/>
  <c r="R6" i="6"/>
  <c r="Q20" i="6"/>
  <c r="Q77" i="6"/>
  <c r="Q81" i="6"/>
  <c r="Q101" i="6"/>
  <c r="Q25" i="6"/>
  <c r="Q50" i="6"/>
  <c r="R98" i="6"/>
  <c r="R88" i="6"/>
  <c r="R101" i="6"/>
  <c r="Q89" i="6"/>
  <c r="Q92" i="6"/>
  <c r="Q102" i="6"/>
  <c r="Q91" i="6"/>
  <c r="R45" i="6"/>
  <c r="R27" i="6"/>
  <c r="Q94" i="6"/>
  <c r="R15" i="6"/>
  <c r="R31" i="6"/>
  <c r="R21" i="6"/>
  <c r="R37" i="6"/>
  <c r="R53" i="6"/>
  <c r="R69" i="6"/>
  <c r="R36" i="6"/>
  <c r="Q49" i="6"/>
  <c r="R94" i="6"/>
  <c r="Q52" i="6"/>
  <c r="Q63" i="6"/>
  <c r="Q85" i="6"/>
  <c r="Q36" i="6"/>
  <c r="R78" i="6"/>
  <c r="Q100" i="6"/>
  <c r="R103" i="6"/>
  <c r="R7" i="6"/>
  <c r="R13" i="6"/>
  <c r="R61" i="6"/>
  <c r="R30" i="6"/>
  <c r="R5" i="6"/>
  <c r="Q105" i="6"/>
  <c r="D7" i="6"/>
  <c r="D10" i="6" s="1"/>
  <c r="S9" i="6"/>
  <c r="S13" i="6"/>
  <c r="S17" i="6"/>
  <c r="S21" i="6"/>
  <c r="S25" i="6"/>
  <c r="S29" i="6"/>
  <c r="S33" i="6"/>
  <c r="S37" i="6"/>
  <c r="S41" i="6"/>
  <c r="S45" i="6"/>
  <c r="S49" i="6"/>
  <c r="S53" i="6"/>
  <c r="S57" i="6"/>
  <c r="S61" i="6"/>
  <c r="S65" i="6"/>
  <c r="S69" i="6"/>
  <c r="S73" i="6"/>
  <c r="S77" i="6"/>
  <c r="S81" i="6"/>
  <c r="S85" i="6"/>
  <c r="S89" i="6"/>
  <c r="S93" i="6"/>
  <c r="S97" i="6"/>
  <c r="S101" i="6"/>
  <c r="S105" i="6"/>
  <c r="S12" i="6"/>
  <c r="S16" i="6"/>
  <c r="S24" i="6"/>
  <c r="S36" i="6"/>
  <c r="S44" i="6"/>
  <c r="S56" i="6"/>
  <c r="S68" i="6"/>
  <c r="S80" i="6"/>
  <c r="S88" i="6"/>
  <c r="S96" i="6"/>
  <c r="S104" i="6"/>
  <c r="S6" i="6"/>
  <c r="U6" i="6" s="1"/>
  <c r="W6" i="6" s="1"/>
  <c r="S10" i="6"/>
  <c r="S14" i="6"/>
  <c r="S18" i="6"/>
  <c r="S22" i="6"/>
  <c r="S26" i="6"/>
  <c r="S30" i="6"/>
  <c r="S34" i="6"/>
  <c r="S38" i="6"/>
  <c r="S42" i="6"/>
  <c r="S46" i="6"/>
  <c r="S50" i="6"/>
  <c r="S54" i="6"/>
  <c r="S58" i="6"/>
  <c r="S62" i="6"/>
  <c r="S66" i="6"/>
  <c r="S70" i="6"/>
  <c r="S74" i="6"/>
  <c r="S78" i="6"/>
  <c r="S82" i="6"/>
  <c r="S86" i="6"/>
  <c r="S90" i="6"/>
  <c r="S94" i="6"/>
  <c r="S98" i="6"/>
  <c r="S102" i="6"/>
  <c r="S28" i="6"/>
  <c r="S40" i="6"/>
  <c r="S52" i="6"/>
  <c r="S64" i="6"/>
  <c r="S72" i="6"/>
  <c r="S92" i="6"/>
  <c r="S7" i="6"/>
  <c r="U7" i="6" s="1"/>
  <c r="W7" i="6" s="1"/>
  <c r="S11" i="6"/>
  <c r="S15" i="6"/>
  <c r="S19" i="6"/>
  <c r="S23" i="6"/>
  <c r="S27" i="6"/>
  <c r="S31" i="6"/>
  <c r="S35" i="6"/>
  <c r="S39" i="6"/>
  <c r="S43" i="6"/>
  <c r="S47" i="6"/>
  <c r="S51" i="6"/>
  <c r="S55" i="6"/>
  <c r="S59" i="6"/>
  <c r="S63" i="6"/>
  <c r="S67" i="6"/>
  <c r="S71" i="6"/>
  <c r="S75" i="6"/>
  <c r="S79" i="6"/>
  <c r="S83" i="6"/>
  <c r="S87" i="6"/>
  <c r="S91" i="6"/>
  <c r="S95" i="6"/>
  <c r="S99" i="6"/>
  <c r="S103" i="6"/>
  <c r="S8" i="6"/>
  <c r="S20" i="6"/>
  <c r="S32" i="6"/>
  <c r="S48" i="6"/>
  <c r="S60" i="6"/>
  <c r="S76" i="6"/>
  <c r="S84" i="6"/>
  <c r="S100" i="6"/>
  <c r="U5" i="6"/>
  <c r="W5" i="6" s="1"/>
  <c r="D8" i="6"/>
  <c r="M5" i="6"/>
  <c r="O5" i="6" s="1"/>
  <c r="I4" i="4"/>
  <c r="I5" i="4" s="1"/>
  <c r="I6" i="4" s="1"/>
  <c r="I7" i="4" s="1"/>
  <c r="I8" i="4" s="1"/>
  <c r="I9" i="4" s="1"/>
  <c r="I10" i="4" s="1"/>
  <c r="I11" i="4" s="1"/>
  <c r="I12" i="4" s="1"/>
  <c r="I13" i="4" s="1"/>
  <c r="I14" i="4" s="1"/>
  <c r="I15" i="4" s="1"/>
  <c r="I16" i="4" s="1"/>
  <c r="I17" i="4" s="1"/>
  <c r="I18" i="4" s="1"/>
  <c r="I19" i="4" s="1"/>
  <c r="I20" i="4" s="1"/>
  <c r="I21" i="4" s="1"/>
  <c r="I22" i="4" s="1"/>
  <c r="I23" i="4" s="1"/>
  <c r="I24" i="4" s="1"/>
  <c r="I25" i="4" s="1"/>
  <c r="I26" i="4" s="1"/>
  <c r="I27" i="4" s="1"/>
  <c r="I28" i="4" s="1"/>
  <c r="I29" i="4" s="1"/>
  <c r="I30" i="4" s="1"/>
  <c r="I31" i="4" s="1"/>
  <c r="I32" i="4" s="1"/>
  <c r="I33" i="4" s="1"/>
  <c r="I34" i="4" s="1"/>
  <c r="I35" i="4" s="1"/>
  <c r="I36" i="4" s="1"/>
  <c r="I37" i="4" s="1"/>
  <c r="I38" i="4" s="1"/>
  <c r="I39" i="4" s="1"/>
  <c r="I40" i="4" s="1"/>
  <c r="I41" i="4" s="1"/>
  <c r="I42" i="4" s="1"/>
  <c r="I43" i="4" s="1"/>
  <c r="I44" i="4" s="1"/>
  <c r="I45" i="4" s="1"/>
  <c r="I46" i="4" s="1"/>
  <c r="I47" i="4" s="1"/>
  <c r="I48" i="4" s="1"/>
  <c r="I49" i="4" s="1"/>
  <c r="I50" i="4" s="1"/>
  <c r="I51" i="4" s="1"/>
  <c r="I52" i="4" s="1"/>
  <c r="I53" i="4" s="1"/>
  <c r="I54" i="4" s="1"/>
  <c r="I55" i="4" s="1"/>
  <c r="I56" i="4" s="1"/>
  <c r="I57" i="4" s="1"/>
  <c r="I58" i="4" s="1"/>
  <c r="I59" i="4" s="1"/>
  <c r="I60" i="4" s="1"/>
  <c r="I61" i="4" s="1"/>
  <c r="I62" i="4" s="1"/>
  <c r="I63" i="4" s="1"/>
  <c r="I64" i="4" s="1"/>
  <c r="I65" i="4" s="1"/>
  <c r="I66" i="4" s="1"/>
  <c r="I67" i="4" s="1"/>
  <c r="I68" i="4" s="1"/>
  <c r="I69" i="4" s="1"/>
  <c r="I70" i="4" s="1"/>
  <c r="I71" i="4" s="1"/>
  <c r="I72" i="4" s="1"/>
  <c r="I73" i="4" s="1"/>
  <c r="I74" i="4" s="1"/>
  <c r="I75" i="4" s="1"/>
  <c r="I76" i="4" s="1"/>
  <c r="I77" i="4" s="1"/>
  <c r="I78" i="4" s="1"/>
  <c r="I79" i="4" s="1"/>
  <c r="I80" i="4" s="1"/>
  <c r="I81" i="4" s="1"/>
  <c r="I82" i="4" s="1"/>
  <c r="I83" i="4" s="1"/>
  <c r="I84" i="4" s="1"/>
  <c r="I85" i="4" s="1"/>
  <c r="I86" i="4" s="1"/>
  <c r="I87" i="4" s="1"/>
  <c r="I88" i="4" s="1"/>
  <c r="I89" i="4" s="1"/>
  <c r="I90" i="4" s="1"/>
  <c r="I91" i="4" s="1"/>
  <c r="I92" i="4" s="1"/>
  <c r="I93" i="4" s="1"/>
  <c r="I94" i="4" s="1"/>
  <c r="I95" i="4" s="1"/>
  <c r="I96" i="4" s="1"/>
  <c r="I97" i="4" s="1"/>
  <c r="I98" i="4" s="1"/>
  <c r="I99" i="4" s="1"/>
  <c r="I100" i="4" s="1"/>
  <c r="I101" i="4" s="1"/>
  <c r="I102" i="4" s="1"/>
  <c r="I103" i="4" s="1"/>
  <c r="I104" i="4" s="1"/>
  <c r="I105" i="4" s="1"/>
  <c r="I106" i="4" s="1"/>
  <c r="I107" i="4" s="1"/>
  <c r="I108" i="4" s="1"/>
  <c r="I109" i="4" s="1"/>
  <c r="I110" i="4" s="1"/>
  <c r="I111" i="4" s="1"/>
  <c r="I112" i="4" s="1"/>
  <c r="I113" i="4" s="1"/>
  <c r="I114" i="4" s="1"/>
  <c r="I115" i="4" s="1"/>
  <c r="I116" i="4" s="1"/>
  <c r="I117" i="4" s="1"/>
  <c r="I118" i="4" s="1"/>
  <c r="I119" i="4" s="1"/>
  <c r="I120" i="4" s="1"/>
  <c r="I121" i="4" s="1"/>
  <c r="I122" i="4" s="1"/>
  <c r="I123" i="4" s="1"/>
  <c r="I124" i="4" s="1"/>
  <c r="I125" i="4" s="1"/>
  <c r="I126" i="4" s="1"/>
  <c r="I127" i="4" s="1"/>
  <c r="I128" i="4" s="1"/>
  <c r="I129" i="4" s="1"/>
  <c r="I130" i="4" s="1"/>
  <c r="I131" i="4" s="1"/>
  <c r="I132" i="4" s="1"/>
  <c r="I133" i="4" s="1"/>
  <c r="I134" i="4" s="1"/>
  <c r="I135" i="4" s="1"/>
  <c r="I136" i="4" s="1"/>
  <c r="I137" i="4" s="1"/>
  <c r="I138" i="4" s="1"/>
  <c r="I139" i="4" s="1"/>
  <c r="I140" i="4" s="1"/>
  <c r="I141" i="4" s="1"/>
  <c r="I142" i="4" s="1"/>
  <c r="I143" i="4" s="1"/>
  <c r="I144" i="4" s="1"/>
  <c r="I145" i="4" s="1"/>
  <c r="I146" i="4" s="1"/>
  <c r="I147" i="4" s="1"/>
  <c r="I148" i="4" s="1"/>
  <c r="I149" i="4" s="1"/>
  <c r="I150" i="4" s="1"/>
  <c r="I151" i="4" s="1"/>
  <c r="I152" i="4" s="1"/>
  <c r="I153" i="4" s="1"/>
  <c r="I154" i="4" s="1"/>
  <c r="I155" i="4" s="1"/>
  <c r="I156" i="4" s="1"/>
  <c r="I157" i="4" s="1"/>
  <c r="I158" i="4" s="1"/>
  <c r="I159" i="4" s="1"/>
  <c r="I160" i="4" s="1"/>
  <c r="I161" i="4" s="1"/>
  <c r="I162" i="4" s="1"/>
  <c r="I163" i="4" s="1"/>
  <c r="I164" i="4" s="1"/>
  <c r="I165" i="4" s="1"/>
  <c r="I166" i="4" s="1"/>
  <c r="I167" i="4" s="1"/>
  <c r="I168" i="4" s="1"/>
  <c r="I169" i="4" s="1"/>
  <c r="I170" i="4" s="1"/>
  <c r="I171" i="4" s="1"/>
  <c r="I172" i="4" s="1"/>
  <c r="I173" i="4" s="1"/>
  <c r="I174" i="4" s="1"/>
  <c r="I175" i="4" s="1"/>
  <c r="I176" i="4" s="1"/>
  <c r="I177" i="4" s="1"/>
  <c r="I178" i="4" s="1"/>
  <c r="I179" i="4" s="1"/>
  <c r="I180" i="4" s="1"/>
  <c r="I181" i="4" s="1"/>
  <c r="I182" i="4" s="1"/>
  <c r="I183" i="4" s="1"/>
  <c r="I184" i="4" s="1"/>
  <c r="I185" i="4" s="1"/>
  <c r="I186" i="4" s="1"/>
  <c r="I187" i="4" s="1"/>
  <c r="I188" i="4" s="1"/>
  <c r="I189" i="4" s="1"/>
  <c r="I190" i="4" s="1"/>
  <c r="I191" i="4" s="1"/>
  <c r="I192" i="4" s="1"/>
  <c r="I193" i="4" s="1"/>
  <c r="I194" i="4" s="1"/>
  <c r="I195" i="4" s="1"/>
  <c r="I196" i="4" s="1"/>
  <c r="I197" i="4" s="1"/>
  <c r="I198" i="4" s="1"/>
  <c r="I199" i="4" s="1"/>
  <c r="I200" i="4" s="1"/>
  <c r="I201" i="4" s="1"/>
  <c r="I202" i="4" s="1"/>
  <c r="I203" i="4" s="1"/>
  <c r="I204" i="4" s="1"/>
  <c r="I205" i="4" s="1"/>
  <c r="I206" i="4" s="1"/>
  <c r="I207" i="4" s="1"/>
  <c r="I208" i="4" s="1"/>
  <c r="I209" i="4" s="1"/>
  <c r="I210" i="4" s="1"/>
  <c r="I211" i="4" s="1"/>
  <c r="I212" i="4" s="1"/>
  <c r="I213" i="4" s="1"/>
  <c r="I214" i="4" s="1"/>
  <c r="I215" i="4" s="1"/>
  <c r="I216" i="4" s="1"/>
  <c r="I217" i="4" s="1"/>
  <c r="I218" i="4" s="1"/>
  <c r="I219" i="4" s="1"/>
  <c r="I220" i="4" s="1"/>
  <c r="I221" i="4" s="1"/>
  <c r="I222" i="4" s="1"/>
  <c r="I223" i="4" s="1"/>
  <c r="I224" i="4" s="1"/>
  <c r="I225" i="4" s="1"/>
  <c r="I226" i="4" s="1"/>
  <c r="I227" i="4" s="1"/>
  <c r="I228" i="4" s="1"/>
  <c r="I229" i="4" s="1"/>
  <c r="I230" i="4" s="1"/>
  <c r="I231" i="4" s="1"/>
  <c r="I232" i="4" s="1"/>
  <c r="I233" i="4" s="1"/>
  <c r="I234" i="4" s="1"/>
  <c r="I235" i="4" s="1"/>
  <c r="I236" i="4" s="1"/>
  <c r="I237" i="4" s="1"/>
  <c r="I238" i="4" s="1"/>
  <c r="I239" i="4" s="1"/>
  <c r="I240" i="4" s="1"/>
  <c r="I241" i="4" s="1"/>
  <c r="I242" i="4" s="1"/>
  <c r="I243" i="4" s="1"/>
  <c r="I244" i="4" s="1"/>
  <c r="I245" i="4" s="1"/>
  <c r="I246" i="4" s="1"/>
  <c r="I247" i="4" s="1"/>
  <c r="I248" i="4" s="1"/>
  <c r="I249" i="4" s="1"/>
  <c r="I250" i="4" s="1"/>
  <c r="I251" i="4" s="1"/>
  <c r="I252" i="4" s="1"/>
  <c r="I253" i="4" s="1"/>
  <c r="I254" i="4" s="1"/>
  <c r="I255" i="4" s="1"/>
  <c r="I256" i="4" s="1"/>
  <c r="I257" i="4" s="1"/>
  <c r="I258" i="4" s="1"/>
  <c r="I259" i="4" s="1"/>
  <c r="I260" i="4" s="1"/>
  <c r="I261" i="4" s="1"/>
  <c r="I262" i="4" s="1"/>
  <c r="I263" i="4" s="1"/>
  <c r="I264" i="4" s="1"/>
  <c r="I265" i="4" s="1"/>
  <c r="I266" i="4" s="1"/>
  <c r="I267" i="4" s="1"/>
  <c r="I268" i="4" s="1"/>
  <c r="I269" i="4" s="1"/>
  <c r="I270" i="4" s="1"/>
  <c r="I271" i="4" s="1"/>
  <c r="I272" i="4" s="1"/>
  <c r="I273" i="4" s="1"/>
  <c r="I274" i="4" s="1"/>
  <c r="I275" i="4" s="1"/>
  <c r="I276" i="4" s="1"/>
  <c r="I277" i="4" s="1"/>
  <c r="I278" i="4" s="1"/>
  <c r="I279" i="4" s="1"/>
  <c r="I280" i="4" s="1"/>
  <c r="I281" i="4" s="1"/>
  <c r="I282" i="4" s="1"/>
  <c r="I283" i="4" s="1"/>
  <c r="I284" i="4" s="1"/>
  <c r="I285" i="4" s="1"/>
  <c r="I286" i="4" s="1"/>
  <c r="I287" i="4" s="1"/>
  <c r="I288" i="4" s="1"/>
  <c r="I289" i="4" s="1"/>
  <c r="I290" i="4" s="1"/>
  <c r="I291" i="4" s="1"/>
  <c r="I292" i="4" s="1"/>
  <c r="I293" i="4" s="1"/>
  <c r="I294" i="4" s="1"/>
  <c r="I295" i="4" s="1"/>
  <c r="I296" i="4" s="1"/>
  <c r="I297" i="4" s="1"/>
  <c r="I298" i="4" s="1"/>
  <c r="I299" i="4" s="1"/>
  <c r="I300" i="4" s="1"/>
  <c r="I301" i="4" s="1"/>
  <c r="I302" i="4" s="1"/>
  <c r="I303" i="4" s="1"/>
  <c r="I304" i="4" s="1"/>
  <c r="I305" i="4" s="1"/>
  <c r="I306" i="4" s="1"/>
  <c r="I307" i="4" s="1"/>
  <c r="I308" i="4" s="1"/>
  <c r="I309" i="4" s="1"/>
  <c r="I310" i="4" s="1"/>
  <c r="I311" i="4" s="1"/>
  <c r="I312" i="4" s="1"/>
  <c r="I313" i="4" s="1"/>
  <c r="I314" i="4" s="1"/>
  <c r="I315" i="4" s="1"/>
  <c r="I316" i="4" s="1"/>
  <c r="I317" i="4" s="1"/>
  <c r="I318" i="4" s="1"/>
  <c r="I319" i="4" s="1"/>
  <c r="I320" i="4" s="1"/>
  <c r="I321" i="4" s="1"/>
  <c r="I322" i="4" s="1"/>
  <c r="I323" i="4" s="1"/>
  <c r="I324" i="4" s="1"/>
  <c r="I325" i="4" s="1"/>
  <c r="I326" i="4" s="1"/>
  <c r="I327" i="4" s="1"/>
  <c r="I328" i="4" s="1"/>
  <c r="I329" i="4" s="1"/>
  <c r="I330" i="4" s="1"/>
  <c r="I331" i="4" s="1"/>
  <c r="I332" i="4" s="1"/>
  <c r="I333" i="4" s="1"/>
  <c r="I334" i="4" s="1"/>
  <c r="I335" i="4" s="1"/>
  <c r="I336" i="4" s="1"/>
  <c r="I337" i="4" s="1"/>
  <c r="I338" i="4" s="1"/>
  <c r="I339" i="4" s="1"/>
  <c r="I340" i="4" s="1"/>
  <c r="I341" i="4" s="1"/>
  <c r="I342" i="4" s="1"/>
  <c r="I343" i="4" s="1"/>
  <c r="I344" i="4" s="1"/>
  <c r="I345" i="4" s="1"/>
  <c r="I346" i="4" s="1"/>
  <c r="I347" i="4" s="1"/>
  <c r="I348" i="4" s="1"/>
  <c r="I349" i="4" s="1"/>
  <c r="I350" i="4" s="1"/>
  <c r="I351" i="4" s="1"/>
  <c r="I352" i="4" s="1"/>
  <c r="I353" i="4" s="1"/>
  <c r="I354" i="4" s="1"/>
  <c r="I355" i="4" s="1"/>
  <c r="I356" i="4" s="1"/>
  <c r="I357" i="4" s="1"/>
  <c r="I358" i="4" s="1"/>
  <c r="I359" i="4" s="1"/>
  <c r="I360" i="4" s="1"/>
  <c r="I361" i="4" s="1"/>
  <c r="I362" i="4" s="1"/>
  <c r="I363" i="4" s="1"/>
  <c r="I364" i="4" s="1"/>
  <c r="I365" i="4" s="1"/>
  <c r="I366" i="4" s="1"/>
  <c r="I367" i="4" s="1"/>
  <c r="I368" i="4" s="1"/>
  <c r="I369" i="4" s="1"/>
  <c r="I370" i="4" s="1"/>
  <c r="I371" i="4" s="1"/>
  <c r="I372" i="4" s="1"/>
  <c r="I373" i="4" s="1"/>
  <c r="I374" i="4" s="1"/>
  <c r="I375" i="4" s="1"/>
  <c r="I376" i="4" s="1"/>
  <c r="I377" i="4" s="1"/>
  <c r="I378" i="4" s="1"/>
  <c r="I379" i="4" s="1"/>
  <c r="I380" i="4" s="1"/>
  <c r="I381" i="4" s="1"/>
  <c r="I382" i="4" s="1"/>
  <c r="I383" i="4" s="1"/>
  <c r="I384" i="4" s="1"/>
  <c r="I385" i="4" s="1"/>
  <c r="I386" i="4" s="1"/>
  <c r="I387" i="4" s="1"/>
  <c r="I388" i="4" s="1"/>
  <c r="I389" i="4" s="1"/>
  <c r="I390" i="4" s="1"/>
  <c r="I391" i="4" s="1"/>
  <c r="I392" i="4" s="1"/>
  <c r="I393" i="4" s="1"/>
  <c r="I394" i="4" s="1"/>
  <c r="I395" i="4" s="1"/>
  <c r="I396" i="4" s="1"/>
  <c r="I397" i="4" s="1"/>
  <c r="I398" i="4" s="1"/>
  <c r="I399" i="4" s="1"/>
  <c r="I400" i="4" s="1"/>
  <c r="I401" i="4" s="1"/>
  <c r="I402" i="4" s="1"/>
  <c r="I403" i="4" s="1"/>
  <c r="I404" i="4" s="1"/>
  <c r="I405" i="4" s="1"/>
  <c r="I406" i="4" s="1"/>
  <c r="I407" i="4" s="1"/>
  <c r="I408" i="4" s="1"/>
  <c r="I409" i="4" s="1"/>
  <c r="I410" i="4" s="1"/>
  <c r="I411" i="4" s="1"/>
  <c r="I412" i="4" s="1"/>
  <c r="I413" i="4" s="1"/>
  <c r="I414" i="4" s="1"/>
  <c r="I415" i="4" s="1"/>
  <c r="I416" i="4" s="1"/>
  <c r="I417" i="4" s="1"/>
  <c r="I418" i="4" s="1"/>
  <c r="I419" i="4" s="1"/>
  <c r="I420" i="4" s="1"/>
  <c r="I421" i="4" s="1"/>
  <c r="I422" i="4" s="1"/>
  <c r="I423" i="4" s="1"/>
  <c r="I424" i="4" s="1"/>
  <c r="I425" i="4" s="1"/>
  <c r="I426" i="4" s="1"/>
  <c r="I427" i="4" s="1"/>
  <c r="I428" i="4" s="1"/>
  <c r="I429" i="4" s="1"/>
  <c r="I430" i="4" s="1"/>
  <c r="I431" i="4" s="1"/>
  <c r="I432" i="4" s="1"/>
  <c r="I433" i="4" s="1"/>
  <c r="I434" i="4" s="1"/>
  <c r="I435" i="4" s="1"/>
  <c r="I436" i="4" s="1"/>
  <c r="I437" i="4" s="1"/>
  <c r="I438" i="4" s="1"/>
  <c r="I439" i="4" s="1"/>
  <c r="I440" i="4" s="1"/>
  <c r="I441" i="4" s="1"/>
  <c r="I442" i="4" s="1"/>
  <c r="I443" i="4" s="1"/>
  <c r="I444" i="4" s="1"/>
  <c r="I445" i="4" s="1"/>
  <c r="I446" i="4" s="1"/>
  <c r="I447" i="4" s="1"/>
  <c r="I448" i="4" s="1"/>
  <c r="I449" i="4" s="1"/>
  <c r="I450" i="4" s="1"/>
  <c r="I451" i="4" s="1"/>
  <c r="I452" i="4" s="1"/>
  <c r="I453" i="4" s="1"/>
  <c r="I454" i="4" s="1"/>
  <c r="I455" i="4" s="1"/>
  <c r="I456" i="4" s="1"/>
  <c r="I457" i="4" s="1"/>
  <c r="I458" i="4" s="1"/>
  <c r="I459" i="4" s="1"/>
  <c r="I460" i="4" s="1"/>
  <c r="I461" i="4" s="1"/>
  <c r="I462" i="4" s="1"/>
  <c r="I463" i="4" s="1"/>
  <c r="I464" i="4" s="1"/>
  <c r="I465" i="4" s="1"/>
  <c r="I466" i="4" s="1"/>
  <c r="I467" i="4" s="1"/>
  <c r="I468" i="4" s="1"/>
  <c r="I469" i="4" s="1"/>
  <c r="I470" i="4" s="1"/>
  <c r="I471" i="4" s="1"/>
  <c r="I472" i="4" s="1"/>
  <c r="I473" i="4" s="1"/>
  <c r="I474" i="4" s="1"/>
  <c r="I475" i="4" s="1"/>
  <c r="I476" i="4" s="1"/>
  <c r="I477" i="4" s="1"/>
  <c r="I478" i="4" s="1"/>
  <c r="I479" i="4" s="1"/>
  <c r="I480" i="4" s="1"/>
  <c r="I481" i="4" s="1"/>
  <c r="I482" i="4" s="1"/>
  <c r="I483" i="4" s="1"/>
  <c r="I484" i="4" s="1"/>
  <c r="I485" i="4" s="1"/>
  <c r="I486" i="4" s="1"/>
  <c r="I487" i="4" s="1"/>
  <c r="I488" i="4" s="1"/>
  <c r="I489" i="4" s="1"/>
  <c r="I490" i="4" s="1"/>
  <c r="I491" i="4" s="1"/>
  <c r="I492" i="4" s="1"/>
  <c r="I493" i="4" s="1"/>
  <c r="I494" i="4" s="1"/>
  <c r="I495" i="4" s="1"/>
  <c r="I496" i="4" s="1"/>
  <c r="I497" i="4" s="1"/>
  <c r="I498" i="4" s="1"/>
  <c r="I499" i="4" s="1"/>
  <c r="I500" i="4" s="1"/>
  <c r="I501" i="4" s="1"/>
  <c r="I502" i="4" s="1"/>
  <c r="I503" i="4" s="1"/>
  <c r="I504" i="4" s="1"/>
  <c r="I505" i="4" s="1"/>
  <c r="I506" i="4" s="1"/>
  <c r="I507" i="4" s="1"/>
  <c r="I508" i="4" s="1"/>
  <c r="I509" i="4" s="1"/>
  <c r="I510" i="4" s="1"/>
  <c r="I511" i="4" s="1"/>
  <c r="I512" i="4" s="1"/>
  <c r="I513" i="4" s="1"/>
  <c r="I514" i="4" s="1"/>
  <c r="I515" i="4" s="1"/>
  <c r="I516" i="4" s="1"/>
  <c r="I517" i="4" s="1"/>
  <c r="I518" i="4" s="1"/>
  <c r="I519" i="4" s="1"/>
  <c r="I520" i="4" s="1"/>
  <c r="I521" i="4" s="1"/>
  <c r="I522" i="4" s="1"/>
  <c r="I523" i="4" s="1"/>
  <c r="I524" i="4" s="1"/>
  <c r="I525" i="4" s="1"/>
  <c r="I526" i="4" s="1"/>
  <c r="I527" i="4" s="1"/>
  <c r="I528" i="4" s="1"/>
  <c r="I529" i="4" s="1"/>
  <c r="I530" i="4" s="1"/>
  <c r="I531" i="4" s="1"/>
  <c r="I532" i="4" s="1"/>
  <c r="I533" i="4" s="1"/>
  <c r="I534" i="4" s="1"/>
  <c r="I535" i="4" s="1"/>
  <c r="I536" i="4" s="1"/>
  <c r="I537" i="4" s="1"/>
  <c r="I538" i="4" s="1"/>
  <c r="I539" i="4" s="1"/>
  <c r="I540" i="4" s="1"/>
  <c r="I541" i="4" s="1"/>
  <c r="I542" i="4" s="1"/>
  <c r="I543" i="4" s="1"/>
  <c r="I544" i="4" s="1"/>
  <c r="I545" i="4" s="1"/>
  <c r="I546" i="4" s="1"/>
  <c r="I547" i="4" s="1"/>
  <c r="I548" i="4" s="1"/>
  <c r="I549" i="4" s="1"/>
  <c r="I550" i="4" s="1"/>
  <c r="I551" i="4" s="1"/>
  <c r="I552" i="4" s="1"/>
  <c r="I553" i="4" s="1"/>
  <c r="I554" i="4" s="1"/>
  <c r="I555" i="4" s="1"/>
  <c r="I556" i="4" s="1"/>
  <c r="I557" i="4" s="1"/>
  <c r="I558" i="4" s="1"/>
  <c r="I559" i="4" s="1"/>
  <c r="I560" i="4" s="1"/>
  <c r="I561" i="4" s="1"/>
  <c r="I562" i="4" s="1"/>
  <c r="I563" i="4" s="1"/>
  <c r="I564" i="4" s="1"/>
  <c r="I565" i="4" s="1"/>
  <c r="I566" i="4" s="1"/>
  <c r="I567" i="4" s="1"/>
  <c r="I568" i="4" s="1"/>
  <c r="I569" i="4" s="1"/>
  <c r="I570" i="4" s="1"/>
  <c r="I571" i="4" s="1"/>
  <c r="I572" i="4" s="1"/>
  <c r="I573" i="4" s="1"/>
  <c r="I574" i="4" s="1"/>
  <c r="I575" i="4" s="1"/>
  <c r="I576" i="4" s="1"/>
  <c r="I577" i="4" s="1"/>
  <c r="I578" i="4" s="1"/>
  <c r="I579" i="4" s="1"/>
  <c r="I580" i="4" s="1"/>
  <c r="I581" i="4" s="1"/>
  <c r="I582" i="4" s="1"/>
  <c r="I583" i="4" s="1"/>
  <c r="I584" i="4" s="1"/>
  <c r="I585" i="4" s="1"/>
  <c r="I586" i="4" s="1"/>
  <c r="I587" i="4" s="1"/>
  <c r="I588" i="4" s="1"/>
  <c r="I589" i="4" s="1"/>
  <c r="I590" i="4" s="1"/>
  <c r="I591" i="4" s="1"/>
  <c r="I592" i="4" s="1"/>
  <c r="I593" i="4" s="1"/>
  <c r="I594" i="4" s="1"/>
  <c r="I595" i="4" s="1"/>
  <c r="I596" i="4" s="1"/>
  <c r="I597" i="4" s="1"/>
  <c r="I598" i="4" s="1"/>
  <c r="I599" i="4" s="1"/>
  <c r="I600" i="4" s="1"/>
  <c r="I601" i="4" s="1"/>
  <c r="I602" i="4" s="1"/>
  <c r="I603" i="4" s="1"/>
  <c r="I604" i="4" s="1"/>
  <c r="I605" i="4" s="1"/>
  <c r="I606" i="4" s="1"/>
  <c r="I607" i="4" s="1"/>
  <c r="I608" i="4" s="1"/>
  <c r="I609" i="4" s="1"/>
  <c r="I610" i="4" s="1"/>
  <c r="I611" i="4" s="1"/>
  <c r="I612" i="4" s="1"/>
  <c r="I613" i="4" s="1"/>
  <c r="I614" i="4" s="1"/>
  <c r="I615" i="4" s="1"/>
  <c r="I616" i="4" s="1"/>
  <c r="I617" i="4" s="1"/>
  <c r="I618" i="4" s="1"/>
  <c r="I619" i="4" s="1"/>
  <c r="I620" i="4" s="1"/>
  <c r="I621" i="4" s="1"/>
  <c r="I622" i="4" s="1"/>
  <c r="I623" i="4" s="1"/>
  <c r="I624" i="4" s="1"/>
  <c r="I625" i="4" s="1"/>
  <c r="I626" i="4" s="1"/>
  <c r="I627" i="4" s="1"/>
  <c r="I628" i="4" s="1"/>
  <c r="I629" i="4" s="1"/>
  <c r="I630" i="4" s="1"/>
  <c r="I631" i="4" s="1"/>
  <c r="I632" i="4" s="1"/>
  <c r="I633" i="4" s="1"/>
  <c r="I634" i="4" s="1"/>
  <c r="I635" i="4" s="1"/>
  <c r="I636" i="4" s="1"/>
  <c r="I637" i="4" s="1"/>
  <c r="I638" i="4" s="1"/>
  <c r="I639" i="4" s="1"/>
  <c r="I640" i="4" s="1"/>
  <c r="I641" i="4" s="1"/>
  <c r="I642" i="4" s="1"/>
  <c r="I643" i="4" s="1"/>
  <c r="I644" i="4" s="1"/>
  <c r="I645" i="4" s="1"/>
  <c r="I646" i="4" s="1"/>
  <c r="I647" i="4" s="1"/>
  <c r="I648" i="4" s="1"/>
  <c r="I649" i="4" s="1"/>
  <c r="I650" i="4" s="1"/>
  <c r="I651" i="4" s="1"/>
  <c r="I652" i="4" s="1"/>
  <c r="I653" i="4" s="1"/>
  <c r="I654" i="4" s="1"/>
  <c r="I655" i="4" s="1"/>
  <c r="I656" i="4" s="1"/>
  <c r="I657" i="4" s="1"/>
  <c r="I658" i="4" s="1"/>
  <c r="I659" i="4" s="1"/>
  <c r="I660" i="4" s="1"/>
  <c r="I661" i="4" s="1"/>
  <c r="I662" i="4" s="1"/>
  <c r="I663" i="4" s="1"/>
  <c r="I664" i="4" s="1"/>
  <c r="I665" i="4" s="1"/>
  <c r="I666" i="4" s="1"/>
  <c r="I667" i="4" s="1"/>
  <c r="I668" i="4" s="1"/>
  <c r="I669" i="4" s="1"/>
  <c r="I670" i="4" s="1"/>
  <c r="I671" i="4" s="1"/>
  <c r="I672" i="4" s="1"/>
  <c r="I673" i="4" s="1"/>
  <c r="I674" i="4" s="1"/>
  <c r="I675" i="4" s="1"/>
  <c r="I676" i="4" s="1"/>
  <c r="I677" i="4" s="1"/>
  <c r="I678" i="4" s="1"/>
  <c r="I679" i="4" s="1"/>
  <c r="I680" i="4" s="1"/>
  <c r="I681" i="4" s="1"/>
  <c r="I682" i="4" s="1"/>
  <c r="I683" i="4" s="1"/>
  <c r="I684" i="4" s="1"/>
  <c r="I685" i="4" s="1"/>
  <c r="I686" i="4" s="1"/>
  <c r="I687" i="4" s="1"/>
  <c r="I688" i="4" s="1"/>
  <c r="I689" i="4" s="1"/>
  <c r="I690" i="4" s="1"/>
  <c r="I691" i="4" s="1"/>
  <c r="I692" i="4" s="1"/>
  <c r="I693" i="4" s="1"/>
  <c r="I694" i="4" s="1"/>
  <c r="I695" i="4" s="1"/>
  <c r="I696" i="4" s="1"/>
  <c r="I697" i="4" s="1"/>
  <c r="I698" i="4" s="1"/>
  <c r="I699" i="4" s="1"/>
  <c r="I700" i="4" s="1"/>
  <c r="I701" i="4" s="1"/>
  <c r="I702" i="4" s="1"/>
  <c r="I703" i="4" s="1"/>
  <c r="I704" i="4" s="1"/>
  <c r="I705" i="4" s="1"/>
  <c r="I706" i="4" s="1"/>
  <c r="I707" i="4" s="1"/>
  <c r="I708" i="4" s="1"/>
  <c r="I709" i="4" s="1"/>
  <c r="I710" i="4" s="1"/>
  <c r="I711" i="4" s="1"/>
  <c r="I712" i="4" s="1"/>
  <c r="I713" i="4" s="1"/>
  <c r="I714" i="4" s="1"/>
  <c r="I715" i="4" s="1"/>
  <c r="I716" i="4" s="1"/>
  <c r="I717" i="4" s="1"/>
  <c r="I718" i="4" s="1"/>
  <c r="I719" i="4" s="1"/>
  <c r="I720" i="4" s="1"/>
  <c r="I721" i="4" s="1"/>
  <c r="I722" i="4" s="1"/>
  <c r="I723" i="4" s="1"/>
  <c r="I724" i="4" s="1"/>
  <c r="I725" i="4" s="1"/>
  <c r="I726" i="4" s="1"/>
  <c r="I727" i="4" s="1"/>
  <c r="I728" i="4" s="1"/>
  <c r="I729" i="4" s="1"/>
  <c r="I730" i="4" s="1"/>
  <c r="I731" i="4" s="1"/>
  <c r="I732" i="4" s="1"/>
  <c r="I733" i="4" s="1"/>
  <c r="I734" i="4" s="1"/>
  <c r="I735" i="4" s="1"/>
  <c r="I736" i="4" s="1"/>
  <c r="I737" i="4" s="1"/>
  <c r="I738" i="4" s="1"/>
  <c r="I739" i="4" s="1"/>
  <c r="I740" i="4" s="1"/>
  <c r="I741" i="4" s="1"/>
  <c r="I742" i="4" s="1"/>
  <c r="I743" i="4" s="1"/>
  <c r="I744" i="4" s="1"/>
  <c r="I745" i="4" s="1"/>
  <c r="I746" i="4" s="1"/>
  <c r="I747" i="4" s="1"/>
  <c r="I748" i="4" s="1"/>
  <c r="I749" i="4" s="1"/>
  <c r="I750" i="4" s="1"/>
  <c r="I751" i="4" s="1"/>
  <c r="I752" i="4" s="1"/>
  <c r="I753" i="4" s="1"/>
  <c r="I754" i="4" s="1"/>
  <c r="I755" i="4" s="1"/>
  <c r="I756" i="4" s="1"/>
  <c r="I757" i="4" s="1"/>
  <c r="I758" i="4" s="1"/>
  <c r="I759" i="4" s="1"/>
  <c r="I760" i="4" s="1"/>
  <c r="I761" i="4" s="1"/>
  <c r="I762" i="4" s="1"/>
  <c r="I763" i="4" s="1"/>
  <c r="I764" i="4" s="1"/>
  <c r="I765" i="4" s="1"/>
  <c r="I766" i="4" s="1"/>
  <c r="I767" i="4" s="1"/>
  <c r="I768" i="4" s="1"/>
  <c r="I769" i="4" s="1"/>
  <c r="I770" i="4" s="1"/>
  <c r="I771" i="4" s="1"/>
  <c r="I772" i="4" s="1"/>
  <c r="I773" i="4" s="1"/>
  <c r="I774" i="4" s="1"/>
  <c r="I775" i="4" s="1"/>
  <c r="I776" i="4" s="1"/>
  <c r="I777" i="4" s="1"/>
  <c r="I778" i="4" s="1"/>
  <c r="I779" i="4" s="1"/>
  <c r="I780" i="4" s="1"/>
  <c r="I781" i="4" s="1"/>
  <c r="I782" i="4" s="1"/>
  <c r="I783" i="4" s="1"/>
  <c r="I784" i="4" s="1"/>
  <c r="I785" i="4" s="1"/>
  <c r="I786" i="4" s="1"/>
  <c r="I787" i="4" s="1"/>
  <c r="I788" i="4" s="1"/>
  <c r="I789" i="4" s="1"/>
  <c r="I790" i="4" s="1"/>
  <c r="I791" i="4" s="1"/>
  <c r="I792" i="4" s="1"/>
  <c r="I793" i="4" s="1"/>
  <c r="I794" i="4" s="1"/>
  <c r="I795" i="4" s="1"/>
  <c r="I796" i="4" s="1"/>
  <c r="I797" i="4" s="1"/>
  <c r="I798" i="4" s="1"/>
  <c r="I799" i="4" s="1"/>
  <c r="I800" i="4" s="1"/>
  <c r="I801" i="4" s="1"/>
  <c r="I802" i="4" s="1"/>
  <c r="I803" i="4" s="1"/>
  <c r="I804" i="4" s="1"/>
  <c r="I805" i="4" s="1"/>
  <c r="I806" i="4" s="1"/>
  <c r="I807" i="4" s="1"/>
  <c r="I808" i="4" s="1"/>
  <c r="I809" i="4" s="1"/>
  <c r="I810" i="4" s="1"/>
  <c r="I811" i="4" s="1"/>
  <c r="I812" i="4" s="1"/>
  <c r="I813" i="4" s="1"/>
  <c r="I814" i="4" s="1"/>
  <c r="I815" i="4" s="1"/>
  <c r="I816" i="4" s="1"/>
  <c r="I817" i="4" s="1"/>
  <c r="I818" i="4" s="1"/>
  <c r="I819" i="4" s="1"/>
  <c r="I820" i="4" s="1"/>
  <c r="I821" i="4" s="1"/>
  <c r="I822" i="4" s="1"/>
  <c r="I823" i="4" s="1"/>
  <c r="I824" i="4" s="1"/>
  <c r="I825" i="4" s="1"/>
  <c r="I826" i="4" s="1"/>
  <c r="I827" i="4" s="1"/>
  <c r="I828" i="4" s="1"/>
  <c r="I829" i="4" s="1"/>
  <c r="I830" i="4" s="1"/>
  <c r="I831" i="4" s="1"/>
  <c r="I832" i="4" s="1"/>
  <c r="I833" i="4" s="1"/>
  <c r="I834" i="4" s="1"/>
  <c r="I835" i="4" s="1"/>
  <c r="I836" i="4" s="1"/>
  <c r="I837" i="4" s="1"/>
  <c r="I838" i="4" s="1"/>
  <c r="I839" i="4" s="1"/>
  <c r="I840" i="4" s="1"/>
  <c r="I841" i="4" s="1"/>
  <c r="I842" i="4" s="1"/>
  <c r="I843" i="4" s="1"/>
  <c r="I844" i="4" s="1"/>
  <c r="I845" i="4" s="1"/>
  <c r="I846" i="4" s="1"/>
  <c r="I847" i="4" s="1"/>
  <c r="I848" i="4" s="1"/>
  <c r="I849" i="4" s="1"/>
  <c r="I850" i="4" s="1"/>
  <c r="I851" i="4" s="1"/>
  <c r="I852" i="4" s="1"/>
  <c r="I853" i="4" s="1"/>
  <c r="I854" i="4" s="1"/>
  <c r="I855" i="4" s="1"/>
  <c r="I856" i="4" s="1"/>
  <c r="I857" i="4" s="1"/>
  <c r="I858" i="4" s="1"/>
  <c r="I859" i="4" s="1"/>
  <c r="I860" i="4" s="1"/>
  <c r="I861" i="4" s="1"/>
  <c r="I862" i="4" s="1"/>
  <c r="I863" i="4" s="1"/>
  <c r="I864" i="4" s="1"/>
  <c r="I865" i="4" s="1"/>
  <c r="I866" i="4" s="1"/>
  <c r="I867" i="4" s="1"/>
  <c r="I868" i="4" s="1"/>
  <c r="I869" i="4" s="1"/>
  <c r="I870" i="4" s="1"/>
  <c r="I871" i="4" s="1"/>
  <c r="I872" i="4" s="1"/>
  <c r="I873" i="4" s="1"/>
  <c r="I874" i="4" s="1"/>
  <c r="I875" i="4" s="1"/>
  <c r="I876" i="4" s="1"/>
  <c r="I877" i="4" s="1"/>
  <c r="I878" i="4" s="1"/>
  <c r="I879" i="4" s="1"/>
  <c r="I880" i="4" s="1"/>
  <c r="I881" i="4" s="1"/>
  <c r="I882" i="4" s="1"/>
  <c r="I883" i="4" s="1"/>
  <c r="I884" i="4" s="1"/>
  <c r="I885" i="4" s="1"/>
  <c r="I886" i="4" s="1"/>
  <c r="I887" i="4" s="1"/>
  <c r="I888" i="4" s="1"/>
  <c r="I889" i="4" s="1"/>
  <c r="I890" i="4" s="1"/>
  <c r="I891" i="4" s="1"/>
  <c r="I892" i="4" s="1"/>
  <c r="I893" i="4" s="1"/>
  <c r="I894" i="4" s="1"/>
  <c r="I895" i="4" s="1"/>
  <c r="I896" i="4" s="1"/>
  <c r="I897" i="4" s="1"/>
  <c r="I898" i="4" s="1"/>
  <c r="I899" i="4" s="1"/>
  <c r="I900" i="4" s="1"/>
  <c r="I901" i="4" s="1"/>
  <c r="I902" i="4" s="1"/>
  <c r="I903" i="4" s="1"/>
  <c r="I904" i="4" s="1"/>
  <c r="I905" i="4" s="1"/>
  <c r="I906" i="4" s="1"/>
  <c r="I907" i="4" s="1"/>
  <c r="I908" i="4" s="1"/>
  <c r="I909" i="4" s="1"/>
  <c r="I910" i="4" s="1"/>
  <c r="I911" i="4" s="1"/>
  <c r="I912" i="4" s="1"/>
  <c r="I913" i="4" s="1"/>
  <c r="I914" i="4" s="1"/>
  <c r="I915" i="4" s="1"/>
  <c r="I916" i="4" s="1"/>
  <c r="I917" i="4" s="1"/>
  <c r="I918" i="4" s="1"/>
  <c r="I919" i="4" s="1"/>
  <c r="I920" i="4" s="1"/>
  <c r="I921" i="4" s="1"/>
  <c r="I922" i="4" s="1"/>
  <c r="I923" i="4" s="1"/>
  <c r="I924" i="4" s="1"/>
  <c r="I925" i="4" s="1"/>
  <c r="I926" i="4" s="1"/>
  <c r="I927" i="4" s="1"/>
  <c r="I928" i="4" s="1"/>
  <c r="I929" i="4" s="1"/>
  <c r="I930" i="4" s="1"/>
  <c r="I931" i="4" s="1"/>
  <c r="I932" i="4" s="1"/>
  <c r="I933" i="4" s="1"/>
  <c r="I934" i="4" s="1"/>
  <c r="I935" i="4" s="1"/>
  <c r="I936" i="4" s="1"/>
  <c r="I937" i="4" s="1"/>
  <c r="I938" i="4" s="1"/>
  <c r="I939" i="4" s="1"/>
  <c r="I940" i="4" s="1"/>
  <c r="I941" i="4" s="1"/>
  <c r="I942" i="4" s="1"/>
  <c r="I943" i="4" s="1"/>
  <c r="I944" i="4" s="1"/>
  <c r="I945" i="4" s="1"/>
  <c r="I946" i="4" s="1"/>
  <c r="I947" i="4" s="1"/>
  <c r="I948" i="4" s="1"/>
  <c r="I949" i="4" s="1"/>
  <c r="I950" i="4" s="1"/>
  <c r="I951" i="4" s="1"/>
  <c r="I952" i="4" s="1"/>
  <c r="I953" i="4" s="1"/>
  <c r="I954" i="4" s="1"/>
  <c r="I955" i="4" s="1"/>
  <c r="I956" i="4" s="1"/>
  <c r="I957" i="4" s="1"/>
  <c r="I958" i="4" s="1"/>
  <c r="I959" i="4" s="1"/>
  <c r="I960" i="4" s="1"/>
  <c r="I961" i="4" s="1"/>
  <c r="I962" i="4" s="1"/>
  <c r="I963" i="4" s="1"/>
  <c r="I964" i="4" s="1"/>
  <c r="I965" i="4" s="1"/>
  <c r="I966" i="4" s="1"/>
  <c r="I967" i="4" s="1"/>
  <c r="I968" i="4" s="1"/>
  <c r="I969" i="4" s="1"/>
  <c r="I970" i="4" s="1"/>
  <c r="I971" i="4" s="1"/>
  <c r="I972" i="4" s="1"/>
  <c r="I973" i="4" s="1"/>
  <c r="I974" i="4" s="1"/>
  <c r="I975" i="4" s="1"/>
  <c r="I976" i="4" s="1"/>
  <c r="I977" i="4" s="1"/>
  <c r="I978" i="4" s="1"/>
  <c r="I979" i="4" s="1"/>
  <c r="I980" i="4" s="1"/>
  <c r="I981" i="4" s="1"/>
  <c r="I982" i="4" s="1"/>
  <c r="I983" i="4" s="1"/>
  <c r="I984" i="4" s="1"/>
  <c r="I985" i="4" s="1"/>
  <c r="I986" i="4" s="1"/>
  <c r="I987" i="4" s="1"/>
  <c r="I988" i="4" s="1"/>
  <c r="I989" i="4" s="1"/>
  <c r="I990" i="4" s="1"/>
  <c r="I991" i="4" s="1"/>
  <c r="I992" i="4" s="1"/>
  <c r="I993" i="4" s="1"/>
  <c r="I994" i="4" s="1"/>
  <c r="I995" i="4" s="1"/>
  <c r="I996" i="4" s="1"/>
  <c r="I997" i="4" s="1"/>
  <c r="I998" i="4" s="1"/>
  <c r="I999" i="4" s="1"/>
  <c r="I1000" i="4" s="1"/>
  <c r="C73" i="2"/>
  <c r="C65" i="2"/>
  <c r="C55" i="2"/>
  <c r="C41" i="2"/>
  <c r="C33" i="2"/>
  <c r="C97" i="2"/>
  <c r="C89" i="2"/>
  <c r="C109" i="2"/>
  <c r="C121" i="2"/>
  <c r="C85" i="2"/>
  <c r="C84" i="2"/>
  <c r="C81" i="2"/>
  <c r="C78" i="2"/>
  <c r="C61" i="2"/>
  <c r="C58" i="2"/>
  <c r="C53" i="2"/>
  <c r="C46" i="2"/>
  <c r="C100" i="2"/>
  <c r="C95" i="2"/>
  <c r="C92" i="2"/>
  <c r="C87" i="2"/>
  <c r="C112" i="2"/>
  <c r="C107" i="2"/>
  <c r="C74" i="2"/>
  <c r="C66" i="2"/>
  <c r="C42" i="2"/>
  <c r="C34" i="2"/>
  <c r="C26" i="2"/>
  <c r="C118" i="2"/>
  <c r="C115" i="2"/>
  <c r="C119" i="2"/>
  <c r="C122" i="2"/>
  <c r="C101" i="2"/>
  <c r="C83" i="2"/>
  <c r="C63" i="2"/>
  <c r="C47" i="2"/>
  <c r="C75" i="2"/>
  <c r="C51" i="2"/>
  <c r="C43" i="2"/>
  <c r="K101" i="1"/>
  <c r="K89" i="1"/>
  <c r="K85" i="1"/>
  <c r="K81" i="1"/>
  <c r="K73" i="1"/>
  <c r="K65" i="1"/>
  <c r="K61" i="1"/>
  <c r="K57" i="1"/>
  <c r="K53" i="1"/>
  <c r="K33" i="1"/>
  <c r="K29" i="1"/>
  <c r="K21" i="1"/>
  <c r="K17" i="1"/>
  <c r="K103" i="1"/>
  <c r="K99" i="1"/>
  <c r="K95" i="1"/>
  <c r="K91" i="1"/>
  <c r="K87" i="1"/>
  <c r="K83" i="1"/>
  <c r="K79" i="1"/>
  <c r="K75" i="1"/>
  <c r="K71" i="1"/>
  <c r="K67" i="1"/>
  <c r="K63" i="1"/>
  <c r="K59" i="1"/>
  <c r="K55" i="1"/>
  <c r="K51" i="1"/>
  <c r="K47" i="1"/>
  <c r="K43" i="1"/>
  <c r="K39" i="1"/>
  <c r="K35" i="1"/>
  <c r="K31" i="1"/>
  <c r="K27" i="1"/>
  <c r="K23" i="1"/>
  <c r="K19" i="1"/>
  <c r="K15" i="1"/>
  <c r="K11" i="1"/>
  <c r="K7" i="1"/>
  <c r="K105" i="1"/>
  <c r="K97" i="1"/>
  <c r="K93" i="1"/>
  <c r="K77" i="1"/>
  <c r="K69" i="1"/>
  <c r="K49" i="1"/>
  <c r="K45" i="1"/>
  <c r="K41" i="1"/>
  <c r="K37" i="1"/>
  <c r="K25" i="1"/>
  <c r="K13" i="1"/>
  <c r="K9" i="1"/>
  <c r="K104" i="1"/>
  <c r="K102" i="1"/>
  <c r="K100" i="1"/>
  <c r="K98" i="1"/>
  <c r="K96" i="1"/>
  <c r="K94" i="1"/>
  <c r="K92" i="1"/>
  <c r="K90" i="1"/>
  <c r="K88" i="1"/>
  <c r="K86" i="1"/>
  <c r="K84" i="1"/>
  <c r="K82" i="1"/>
  <c r="K80" i="1"/>
  <c r="K78" i="1"/>
  <c r="K76" i="1"/>
  <c r="K74" i="1"/>
  <c r="K72" i="1"/>
  <c r="K70" i="1"/>
  <c r="K68" i="1"/>
  <c r="K66" i="1"/>
  <c r="K64" i="1"/>
  <c r="K62" i="1"/>
  <c r="K60" i="1"/>
  <c r="K58" i="1"/>
  <c r="K56" i="1"/>
  <c r="K54" i="1"/>
  <c r="K52" i="1"/>
  <c r="K50" i="1"/>
  <c r="K48" i="1"/>
  <c r="K46" i="1"/>
  <c r="K44" i="1"/>
  <c r="K42" i="1"/>
  <c r="K40" i="1"/>
  <c r="K38" i="1"/>
  <c r="K36" i="1"/>
  <c r="K34" i="1"/>
  <c r="K32" i="1"/>
  <c r="K30" i="1"/>
  <c r="K28" i="1"/>
  <c r="K26" i="1"/>
  <c r="K24" i="1"/>
  <c r="K22" i="1"/>
  <c r="K20" i="1"/>
  <c r="K18" i="1"/>
  <c r="K16" i="1"/>
  <c r="K14" i="1"/>
  <c r="K12" i="1"/>
  <c r="K10" i="1"/>
  <c r="K8" i="1"/>
  <c r="K6" i="1"/>
  <c r="P7" i="6" l="1"/>
  <c r="P8" i="6" s="1"/>
  <c r="P9" i="6" s="1"/>
  <c r="P10" i="6" s="1"/>
  <c r="P11" i="6" s="1"/>
  <c r="P12" i="6" s="1"/>
  <c r="P13" i="6" s="1"/>
  <c r="P14" i="6" s="1"/>
  <c r="P15" i="6" s="1"/>
  <c r="P16" i="6" s="1"/>
  <c r="P17" i="6" s="1"/>
  <c r="P18" i="6" s="1"/>
  <c r="P19" i="6" s="1"/>
  <c r="P20" i="6" s="1"/>
  <c r="P21" i="6" s="1"/>
  <c r="P22" i="6" s="1"/>
  <c r="P23" i="6" s="1"/>
  <c r="P24" i="6" s="1"/>
  <c r="P25" i="6" s="1"/>
  <c r="P26" i="6" s="1"/>
  <c r="P27" i="6" s="1"/>
  <c r="P28" i="6" s="1"/>
  <c r="P29" i="6" s="1"/>
  <c r="P30" i="6" s="1"/>
  <c r="P31" i="6" s="1"/>
  <c r="P32" i="6" s="1"/>
  <c r="P33" i="6" s="1"/>
  <c r="P34" i="6" s="1"/>
  <c r="P35" i="6" s="1"/>
  <c r="P36" i="6" s="1"/>
  <c r="P37" i="6" s="1"/>
  <c r="P38" i="6" s="1"/>
  <c r="P39" i="6" s="1"/>
  <c r="P40" i="6" s="1"/>
  <c r="P41" i="6" s="1"/>
  <c r="P42" i="6" s="1"/>
  <c r="P43" i="6" s="1"/>
  <c r="P44" i="6" s="1"/>
  <c r="P45" i="6" s="1"/>
  <c r="P46" i="6" s="1"/>
  <c r="P47" i="6" s="1"/>
  <c r="P48" i="6" s="1"/>
  <c r="P49" i="6" s="1"/>
  <c r="P50" i="6" s="1"/>
  <c r="P51" i="6" s="1"/>
  <c r="P52" i="6" s="1"/>
  <c r="P53" i="6" s="1"/>
  <c r="P54" i="6" s="1"/>
  <c r="P55" i="6" s="1"/>
  <c r="P56" i="6" s="1"/>
  <c r="P57" i="6" s="1"/>
  <c r="P58" i="6" s="1"/>
  <c r="P59" i="6" s="1"/>
  <c r="P60" i="6" s="1"/>
  <c r="P61" i="6" s="1"/>
  <c r="P62" i="6" s="1"/>
  <c r="P63" i="6" s="1"/>
  <c r="P64" i="6" s="1"/>
  <c r="P65" i="6" s="1"/>
  <c r="P66" i="6" s="1"/>
  <c r="P67" i="6" s="1"/>
  <c r="P68" i="6" s="1"/>
  <c r="P69" i="6" s="1"/>
  <c r="P70" i="6" s="1"/>
  <c r="P71" i="6" s="1"/>
  <c r="P72" i="6" s="1"/>
  <c r="P73" i="6" s="1"/>
  <c r="P74" i="6" s="1"/>
  <c r="P75" i="6" s="1"/>
  <c r="P76" i="6" s="1"/>
  <c r="P77" i="6" s="1"/>
  <c r="P78" i="6" s="1"/>
  <c r="P79" i="6" s="1"/>
  <c r="P80" i="6" s="1"/>
  <c r="P81" i="6" s="1"/>
  <c r="P82" i="6" s="1"/>
  <c r="P83" i="6" s="1"/>
  <c r="P84" i="6" s="1"/>
  <c r="P85" i="6" s="1"/>
  <c r="P86" i="6" s="1"/>
  <c r="P87" i="6" s="1"/>
  <c r="P88" i="6" s="1"/>
  <c r="P89" i="6" s="1"/>
  <c r="P90" i="6" s="1"/>
  <c r="P91" i="6" s="1"/>
  <c r="P92" i="6" s="1"/>
  <c r="P93" i="6" s="1"/>
  <c r="P94" i="6" s="1"/>
  <c r="P95" i="6" s="1"/>
  <c r="P96" i="6" s="1"/>
  <c r="P97" i="6" s="1"/>
  <c r="P98" i="6" s="1"/>
  <c r="P99" i="6" s="1"/>
  <c r="P100" i="6" s="1"/>
  <c r="P101" i="6" s="1"/>
  <c r="P102" i="6" s="1"/>
  <c r="P103" i="6" s="1"/>
  <c r="P104" i="6" s="1"/>
  <c r="P105" i="6" s="1"/>
  <c r="B10" i="1"/>
  <c r="B8" i="1"/>
  <c r="X6" i="6"/>
  <c r="X7" i="6" s="1"/>
  <c r="U8" i="6"/>
  <c r="W8" i="6" s="1"/>
  <c r="B11" i="4"/>
  <c r="E4" i="1" a="1"/>
  <c r="E7" i="1" s="1"/>
  <c r="F7" i="1" s="1"/>
  <c r="B9" i="1"/>
  <c r="X8" i="6" l="1"/>
  <c r="U9" i="6"/>
  <c r="W9" i="6" s="1"/>
  <c r="E18" i="1"/>
  <c r="F18" i="1" s="1"/>
  <c r="E21" i="1"/>
  <c r="F21" i="1" s="1"/>
  <c r="E19" i="1"/>
  <c r="F19" i="1" s="1"/>
  <c r="E5" i="1"/>
  <c r="F5" i="1" s="1"/>
  <c r="E12" i="1"/>
  <c r="F12" i="1" s="1"/>
  <c r="E17" i="1"/>
  <c r="F17" i="1" s="1"/>
  <c r="E24" i="1"/>
  <c r="F24" i="1" s="1"/>
  <c r="E8" i="1"/>
  <c r="F8" i="1" s="1"/>
  <c r="E14" i="1"/>
  <c r="F14" i="1" s="1"/>
  <c r="E15" i="1"/>
  <c r="F15" i="1" s="1"/>
  <c r="E13" i="1"/>
  <c r="F13" i="1" s="1"/>
  <c r="E20" i="1"/>
  <c r="F20" i="1" s="1"/>
  <c r="E4" i="1"/>
  <c r="F4" i="1" s="1"/>
  <c r="G4" i="1" s="1"/>
  <c r="E6" i="1"/>
  <c r="F6" i="1" s="1"/>
  <c r="E11" i="1"/>
  <c r="F11" i="1" s="1"/>
  <c r="E10" i="1"/>
  <c r="F10" i="1" s="1"/>
  <c r="E9" i="1"/>
  <c r="F9" i="1" s="1"/>
  <c r="E16" i="1"/>
  <c r="F16" i="1" s="1"/>
  <c r="E22" i="1"/>
  <c r="F22" i="1" s="1"/>
  <c r="E23" i="1"/>
  <c r="F23" i="1" s="1"/>
  <c r="X9" i="6" l="1"/>
  <c r="U10" i="6"/>
  <c r="W10" i="6" s="1"/>
  <c r="G5" i="1"/>
  <c r="G6" i="1" s="1"/>
  <c r="G7" i="1" s="1"/>
  <c r="G8" i="1" s="1"/>
  <c r="G9" i="1" s="1"/>
  <c r="G10" i="1" s="1"/>
  <c r="G11" i="1" s="1"/>
  <c r="G12" i="1" s="1"/>
  <c r="G13" i="1" s="1"/>
  <c r="G14" i="1" s="1"/>
  <c r="G15" i="1" s="1"/>
  <c r="G16" i="1" s="1"/>
  <c r="G17" i="1" s="1"/>
  <c r="G18" i="1" s="1"/>
  <c r="G19" i="1" s="1"/>
  <c r="G20" i="1" s="1"/>
  <c r="G21" i="1" s="1"/>
  <c r="G22" i="1" s="1"/>
  <c r="G23" i="1" s="1"/>
  <c r="G24" i="1" s="1"/>
  <c r="F26" i="1"/>
  <c r="X10" i="6" l="1"/>
  <c r="U11" i="6"/>
  <c r="W11" i="6" s="1"/>
  <c r="X11" i="6" l="1"/>
  <c r="U12" i="6"/>
  <c r="W12" i="6" s="1"/>
  <c r="X12" i="6" l="1"/>
  <c r="U13" i="6"/>
  <c r="W13" i="6" s="1"/>
  <c r="X13" i="6" l="1"/>
  <c r="U14" i="6"/>
  <c r="W14" i="6" s="1"/>
  <c r="X14" i="6" l="1"/>
  <c r="U15" i="6"/>
  <c r="W15" i="6" s="1"/>
  <c r="X15" i="6" l="1"/>
  <c r="U16" i="6"/>
  <c r="W16" i="6" s="1"/>
  <c r="X16" i="6" l="1"/>
  <c r="U17" i="6"/>
  <c r="W17" i="6" s="1"/>
  <c r="X17" i="6" l="1"/>
  <c r="U18" i="6"/>
  <c r="W18" i="6" s="1"/>
  <c r="X18" i="6" l="1"/>
  <c r="U19" i="6"/>
  <c r="W19" i="6" s="1"/>
  <c r="X19" i="6" l="1"/>
  <c r="U20" i="6"/>
  <c r="W20" i="6" s="1"/>
  <c r="X20" i="6" l="1"/>
  <c r="U21" i="6"/>
  <c r="W21" i="6" s="1"/>
  <c r="X21" i="6" l="1"/>
  <c r="U22" i="6"/>
  <c r="W22" i="6" s="1"/>
  <c r="X22" i="6" l="1"/>
  <c r="U23" i="6"/>
  <c r="W23" i="6" s="1"/>
  <c r="X23" i="6" l="1"/>
  <c r="U24" i="6"/>
  <c r="W24" i="6" s="1"/>
  <c r="X24" i="6" l="1"/>
  <c r="U25" i="6"/>
  <c r="W25" i="6" s="1"/>
  <c r="X25" i="6" l="1"/>
  <c r="U26" i="6"/>
  <c r="W26" i="6" s="1"/>
  <c r="X26" i="6" l="1"/>
  <c r="U27" i="6"/>
  <c r="W27" i="6" s="1"/>
  <c r="X27" i="6" l="1"/>
  <c r="U28" i="6"/>
  <c r="W28" i="6" s="1"/>
  <c r="X28" i="6" l="1"/>
  <c r="U29" i="6"/>
  <c r="W29" i="6" s="1"/>
  <c r="X29" i="6" l="1"/>
  <c r="U30" i="6"/>
  <c r="W30" i="6" s="1"/>
  <c r="X30" i="6" l="1"/>
  <c r="U31" i="6"/>
  <c r="W31" i="6" s="1"/>
  <c r="X31" i="6" l="1"/>
  <c r="U32" i="6"/>
  <c r="W32" i="6" s="1"/>
  <c r="X32" i="6" l="1"/>
  <c r="U33" i="6"/>
  <c r="W33" i="6" s="1"/>
  <c r="X33" i="6" l="1"/>
  <c r="U34" i="6"/>
  <c r="W34" i="6" s="1"/>
  <c r="X34" i="6" l="1"/>
  <c r="U35" i="6"/>
  <c r="W35" i="6" s="1"/>
  <c r="X35" i="6" l="1"/>
  <c r="U36" i="6"/>
  <c r="W36" i="6" s="1"/>
  <c r="X36" i="6" l="1"/>
  <c r="U37" i="6"/>
  <c r="W37" i="6" s="1"/>
  <c r="X37" i="6" l="1"/>
  <c r="U38" i="6"/>
  <c r="W38" i="6" s="1"/>
  <c r="X38" i="6" l="1"/>
  <c r="U39" i="6"/>
  <c r="W39" i="6" s="1"/>
  <c r="X39" i="6" l="1"/>
  <c r="U40" i="6"/>
  <c r="W40" i="6" s="1"/>
  <c r="X40" i="6" l="1"/>
  <c r="U41" i="6"/>
  <c r="W41" i="6" s="1"/>
  <c r="X41" i="6" l="1"/>
  <c r="U42" i="6"/>
  <c r="W42" i="6" s="1"/>
  <c r="X42" i="6" l="1"/>
  <c r="U43" i="6"/>
  <c r="W43" i="6" s="1"/>
  <c r="X43" i="6" l="1"/>
  <c r="U44" i="6"/>
  <c r="W44" i="6" s="1"/>
  <c r="X44" i="6" l="1"/>
  <c r="U45" i="6"/>
  <c r="W45" i="6" s="1"/>
  <c r="X45" i="6" l="1"/>
  <c r="U46" i="6"/>
  <c r="W46" i="6" s="1"/>
  <c r="X46" i="6" l="1"/>
  <c r="U47" i="6"/>
  <c r="W47" i="6" s="1"/>
  <c r="X47" i="6" l="1"/>
  <c r="U48" i="6"/>
  <c r="W48" i="6" s="1"/>
  <c r="X48" i="6" l="1"/>
  <c r="U49" i="6"/>
  <c r="W49" i="6" s="1"/>
  <c r="X49" i="6" l="1"/>
  <c r="U50" i="6"/>
  <c r="W50" i="6" s="1"/>
  <c r="X50" i="6" l="1"/>
  <c r="U51" i="6"/>
  <c r="W51" i="6" s="1"/>
  <c r="X51" i="6" l="1"/>
  <c r="U52" i="6"/>
  <c r="W52" i="6" s="1"/>
  <c r="X52" i="6" l="1"/>
  <c r="U53" i="6"/>
  <c r="W53" i="6" s="1"/>
  <c r="X53" i="6" l="1"/>
  <c r="U54" i="6"/>
  <c r="W54" i="6" s="1"/>
  <c r="X54" i="6" l="1"/>
  <c r="U55" i="6"/>
  <c r="W55" i="6" s="1"/>
  <c r="X55" i="6" l="1"/>
  <c r="U56" i="6"/>
  <c r="W56" i="6" s="1"/>
  <c r="X56" i="6" l="1"/>
  <c r="U57" i="6"/>
  <c r="W57" i="6" s="1"/>
  <c r="X57" i="6" l="1"/>
  <c r="U58" i="6"/>
  <c r="W58" i="6" s="1"/>
  <c r="X58" i="6" l="1"/>
  <c r="U59" i="6"/>
  <c r="W59" i="6" s="1"/>
  <c r="X59" i="6" l="1"/>
  <c r="U60" i="6"/>
  <c r="W60" i="6" s="1"/>
  <c r="X60" i="6" l="1"/>
  <c r="U61" i="6"/>
  <c r="W61" i="6" s="1"/>
  <c r="X61" i="6" l="1"/>
  <c r="U62" i="6"/>
  <c r="W62" i="6" s="1"/>
  <c r="X62" i="6" l="1"/>
  <c r="U63" i="6"/>
  <c r="W63" i="6" s="1"/>
  <c r="X63" i="6" l="1"/>
  <c r="U64" i="6"/>
  <c r="W64" i="6" s="1"/>
  <c r="X64" i="6" l="1"/>
  <c r="U65" i="6"/>
  <c r="W65" i="6" s="1"/>
  <c r="X65" i="6" l="1"/>
  <c r="U66" i="6"/>
  <c r="W66" i="6" s="1"/>
  <c r="X66" i="6" l="1"/>
  <c r="U67" i="6"/>
  <c r="W67" i="6" s="1"/>
  <c r="X67" i="6" l="1"/>
  <c r="U68" i="6"/>
  <c r="W68" i="6" s="1"/>
  <c r="X68" i="6" l="1"/>
  <c r="U69" i="6"/>
  <c r="W69" i="6" s="1"/>
  <c r="X69" i="6" l="1"/>
  <c r="U70" i="6"/>
  <c r="W70" i="6" s="1"/>
  <c r="X70" i="6" l="1"/>
  <c r="U71" i="6"/>
  <c r="W71" i="6" s="1"/>
  <c r="X71" i="6" l="1"/>
  <c r="U72" i="6"/>
  <c r="W72" i="6" s="1"/>
  <c r="X72" i="6" l="1"/>
  <c r="U73" i="6"/>
  <c r="W73" i="6" s="1"/>
  <c r="X73" i="6" l="1"/>
  <c r="U74" i="6"/>
  <c r="W74" i="6" s="1"/>
  <c r="X74" i="6" l="1"/>
  <c r="U75" i="6"/>
  <c r="W75" i="6" s="1"/>
  <c r="X75" i="6" l="1"/>
  <c r="U76" i="6"/>
  <c r="W76" i="6" s="1"/>
  <c r="X76" i="6" l="1"/>
  <c r="U77" i="6"/>
  <c r="W77" i="6" s="1"/>
  <c r="X77" i="6" l="1"/>
  <c r="U78" i="6"/>
  <c r="W78" i="6" s="1"/>
  <c r="X78" i="6" l="1"/>
  <c r="U79" i="6"/>
  <c r="W79" i="6" s="1"/>
  <c r="X79" i="6" l="1"/>
  <c r="U80" i="6"/>
  <c r="W80" i="6" s="1"/>
  <c r="X80" i="6" l="1"/>
  <c r="U81" i="6"/>
  <c r="W81" i="6" s="1"/>
  <c r="X81" i="6" l="1"/>
  <c r="U82" i="6"/>
  <c r="W82" i="6" s="1"/>
  <c r="X82" i="6" l="1"/>
  <c r="U83" i="6"/>
  <c r="W83" i="6" s="1"/>
  <c r="X83" i="6" l="1"/>
  <c r="U84" i="6"/>
  <c r="W84" i="6" s="1"/>
  <c r="X84" i="6" l="1"/>
  <c r="U85" i="6"/>
  <c r="W85" i="6" s="1"/>
  <c r="X85" i="6" l="1"/>
  <c r="U86" i="6"/>
  <c r="W86" i="6" s="1"/>
  <c r="X86" i="6" l="1"/>
  <c r="U87" i="6"/>
  <c r="W87" i="6" s="1"/>
  <c r="X87" i="6" l="1"/>
  <c r="U88" i="6"/>
  <c r="W88" i="6" s="1"/>
  <c r="X88" i="6" l="1"/>
  <c r="U89" i="6"/>
  <c r="W89" i="6" s="1"/>
  <c r="X89" i="6" l="1"/>
  <c r="U90" i="6"/>
  <c r="W90" i="6" s="1"/>
  <c r="X90" i="6" l="1"/>
  <c r="U91" i="6"/>
  <c r="W91" i="6" s="1"/>
  <c r="X91" i="6" l="1"/>
  <c r="U92" i="6"/>
  <c r="W92" i="6" s="1"/>
  <c r="X92" i="6" l="1"/>
  <c r="U93" i="6"/>
  <c r="W93" i="6" s="1"/>
  <c r="X93" i="6" l="1"/>
  <c r="U94" i="6"/>
  <c r="W94" i="6" s="1"/>
  <c r="X94" i="6" l="1"/>
  <c r="U95" i="6"/>
  <c r="W95" i="6" s="1"/>
  <c r="X95" i="6" l="1"/>
  <c r="U96" i="6"/>
  <c r="W96" i="6" s="1"/>
  <c r="X96" i="6" l="1"/>
  <c r="U97" i="6"/>
  <c r="W97" i="6" s="1"/>
  <c r="X97" i="6" l="1"/>
  <c r="U98" i="6"/>
  <c r="W98" i="6" s="1"/>
  <c r="X98" i="6" l="1"/>
  <c r="U99" i="6"/>
  <c r="W99" i="6" s="1"/>
  <c r="X99" i="6" l="1"/>
  <c r="U100" i="6"/>
  <c r="W100" i="6" s="1"/>
  <c r="X100" i="6" l="1"/>
  <c r="U101" i="6"/>
  <c r="W101" i="6" s="1"/>
  <c r="X101" i="6" l="1"/>
  <c r="U102" i="6"/>
  <c r="W102" i="6" s="1"/>
  <c r="X102" i="6" l="1"/>
  <c r="U103" i="6"/>
  <c r="W103" i="6" s="1"/>
  <c r="X103" i="6" l="1"/>
  <c r="U104" i="6"/>
  <c r="W104" i="6" s="1"/>
  <c r="X104" i="6" l="1"/>
  <c r="U105" i="6"/>
  <c r="W105" i="6" s="1"/>
  <c r="X105" i="6" l="1"/>
</calcChain>
</file>

<file path=xl/comments1.xml><?xml version="1.0" encoding="utf-8"?>
<comments xmlns="http://schemas.openxmlformats.org/spreadsheetml/2006/main">
  <authors>
    <author>Snyder, Charles E</author>
  </authors>
  <commentList>
    <comment ref="B21" authorId="0">
      <text>
        <r>
          <rPr>
            <b/>
            <sz val="9"/>
            <color indexed="81"/>
            <rFont val="Tahoma"/>
            <family val="2"/>
          </rPr>
          <t>Snyder, Charles E:</t>
        </r>
        <r>
          <rPr>
            <sz val="9"/>
            <color indexed="81"/>
            <rFont val="Tahoma"/>
            <family val="2"/>
          </rPr>
          <t xml:space="preserve">
xValues:  This name is used to generate the array of x values for the chart.  It works by using the ROW() function to create an array from 1 to however many points are required, then transforming this array to the required range of x values.
yValues: Adding "+x*0" forces some built in Excel functions to properly evaluate.</t>
        </r>
      </text>
    </comment>
  </commentList>
</comments>
</file>

<file path=xl/comments2.xml><?xml version="1.0" encoding="utf-8"?>
<comments xmlns="http://schemas.openxmlformats.org/spreadsheetml/2006/main">
  <authors>
    <author>Snyder, Charles E</author>
  </authors>
  <commentList>
    <comment ref="C3" authorId="0">
      <text>
        <r>
          <rPr>
            <b/>
            <sz val="9"/>
            <color indexed="81"/>
            <rFont val="Tahoma"/>
            <family val="2"/>
          </rPr>
          <t>Snyder, Charles E:</t>
        </r>
        <r>
          <rPr>
            <sz val="9"/>
            <color indexed="81"/>
            <rFont val="Tahoma"/>
            <family val="2"/>
          </rPr>
          <t xml:space="preserve">
What is the definition of a derivative?</t>
        </r>
      </text>
    </comment>
    <comment ref="G3" authorId="0">
      <text>
        <r>
          <rPr>
            <b/>
            <sz val="9"/>
            <color indexed="81"/>
            <rFont val="Tahoma"/>
            <family val="2"/>
          </rPr>
          <t>Snyder, Charles E:</t>
        </r>
        <r>
          <rPr>
            <sz val="9"/>
            <color indexed="81"/>
            <rFont val="Tahoma"/>
            <family val="2"/>
          </rPr>
          <t xml:space="preserve">
Explain why there is a difference
</t>
        </r>
      </text>
    </comment>
  </commentList>
</comments>
</file>

<file path=xl/comments3.xml><?xml version="1.0" encoding="utf-8"?>
<comments xmlns="http://schemas.openxmlformats.org/spreadsheetml/2006/main">
  <authors>
    <author>Snyder, Charles E</author>
  </authors>
  <commentList>
    <comment ref="A1" authorId="0">
      <text>
        <r>
          <rPr>
            <b/>
            <sz val="9"/>
            <color indexed="81"/>
            <rFont val="Tahoma"/>
            <family val="2"/>
          </rPr>
          <t>Snyder, Charles E:</t>
        </r>
        <r>
          <rPr>
            <sz val="9"/>
            <color indexed="81"/>
            <rFont val="Tahoma"/>
            <family val="2"/>
          </rPr>
          <t xml:space="preserve">
F9 refreshes.</t>
        </r>
      </text>
    </comment>
    <comment ref="A3" authorId="0">
      <text>
        <r>
          <rPr>
            <b/>
            <sz val="9"/>
            <color indexed="81"/>
            <rFont val="Tahoma"/>
            <family val="2"/>
          </rPr>
          <t>Snyder, Charles E:</t>
        </r>
        <r>
          <rPr>
            <sz val="9"/>
            <color indexed="81"/>
            <rFont val="Tahoma"/>
            <family val="2"/>
          </rPr>
          <t xml:space="preserve">
Discuss control+shift+F3 for fast naming. Discuss naming convensions to avoid which might cause excel errors.
</t>
        </r>
      </text>
    </comment>
    <comment ref="E3" authorId="0">
      <text>
        <r>
          <rPr>
            <b/>
            <sz val="9"/>
            <color indexed="81"/>
            <rFont val="Tahoma"/>
            <family val="2"/>
          </rPr>
          <t>Snyder, Charles E:</t>
        </r>
        <r>
          <rPr>
            <sz val="9"/>
            <color indexed="81"/>
            <rFont val="Tahoma"/>
            <family val="2"/>
          </rPr>
          <t xml:space="preserve">
Use excel arrays. Highlight B14:B33, type forumula, and type cntl+shift+enter.
</t>
        </r>
      </text>
    </comment>
    <comment ref="K3" authorId="0">
      <text>
        <r>
          <rPr>
            <b/>
            <sz val="9"/>
            <color indexed="81"/>
            <rFont val="Tahoma"/>
            <family val="2"/>
          </rPr>
          <t>Snyder, Charles E:</t>
        </r>
        <r>
          <rPr>
            <sz val="9"/>
            <color indexed="81"/>
            <rFont val="Tahoma"/>
            <family val="2"/>
          </rPr>
          <t xml:space="preserve">
Discuss: can be any function you want!
</t>
        </r>
      </text>
    </comment>
    <comment ref="K5" authorId="0">
      <text>
        <r>
          <rPr>
            <b/>
            <sz val="9"/>
            <color indexed="81"/>
            <rFont val="Tahoma"/>
            <family val="2"/>
          </rPr>
          <t>Snyder, Charles E:</t>
        </r>
        <r>
          <rPr>
            <sz val="9"/>
            <color indexed="81"/>
            <rFont val="Tahoma"/>
            <family val="2"/>
          </rPr>
          <t xml:space="preserve">
Discuss shift+end shortcuts.</t>
        </r>
      </text>
    </comment>
    <comment ref="J6" authorId="0">
      <text>
        <r>
          <rPr>
            <b/>
            <sz val="9"/>
            <color indexed="81"/>
            <rFont val="Tahoma"/>
            <family val="2"/>
          </rPr>
          <t>Snyder, Charles E:</t>
        </r>
        <r>
          <rPr>
            <sz val="9"/>
            <color indexed="81"/>
            <rFont val="Tahoma"/>
            <family val="2"/>
          </rPr>
          <t xml:space="preserve">
Discuss auto fill (i.e., bottom right hand corner of selection.</t>
        </r>
      </text>
    </comment>
    <comment ref="M6" authorId="0">
      <text>
        <r>
          <rPr>
            <b/>
            <sz val="9"/>
            <color indexed="81"/>
            <rFont val="Tahoma"/>
            <family val="2"/>
          </rPr>
          <t>Snyder, Charles E:</t>
        </r>
        <r>
          <rPr>
            <sz val="9"/>
            <color indexed="81"/>
            <rFont val="Tahoma"/>
            <family val="2"/>
          </rPr>
          <t xml:space="preserve">
Here we resampled the same n as the original. What happens if n is increased or decreased?
</t>
        </r>
      </text>
    </comment>
    <comment ref="B9" authorId="0">
      <text>
        <r>
          <rPr>
            <b/>
            <sz val="9"/>
            <color indexed="81"/>
            <rFont val="Tahoma"/>
            <family val="2"/>
          </rPr>
          <t>Snyder, Charles E:</t>
        </r>
        <r>
          <rPr>
            <sz val="9"/>
            <color indexed="81"/>
            <rFont val="Tahoma"/>
            <family val="2"/>
          </rPr>
          <t xml:space="preserve">
Note bias between the bootstrap estimation and the test statistic of the original result. Can this be made closer to the actual test statistic?</t>
        </r>
      </text>
    </comment>
    <comment ref="B32" authorId="0">
      <text>
        <r>
          <rPr>
            <b/>
            <sz val="9"/>
            <color indexed="81"/>
            <rFont val="Tahoma"/>
            <family val="2"/>
          </rPr>
          <t>Snyder, Charles E:</t>
        </r>
        <r>
          <rPr>
            <sz val="9"/>
            <color indexed="81"/>
            <rFont val="Tahoma"/>
            <family val="2"/>
          </rPr>
          <t xml:space="preserve">
Increase number of resamples to improve resolution.</t>
        </r>
      </text>
    </comment>
    <comment ref="B33" authorId="0">
      <text>
        <r>
          <rPr>
            <b/>
            <sz val="9"/>
            <color indexed="81"/>
            <rFont val="Tahoma"/>
            <family val="2"/>
          </rPr>
          <t>Snyder, Charles E:</t>
        </r>
        <r>
          <rPr>
            <sz val="9"/>
            <color indexed="81"/>
            <rFont val="Tahoma"/>
            <family val="2"/>
          </rPr>
          <t xml:space="preserve">
Browse Science, New York Times, Economist etc. What do plots look like?
Would a histogram look better?</t>
        </r>
      </text>
    </comment>
  </commentList>
</comments>
</file>

<file path=xl/comments4.xml><?xml version="1.0" encoding="utf-8"?>
<comments xmlns="http://schemas.openxmlformats.org/spreadsheetml/2006/main">
  <authors>
    <author>Snyder, Charles E</author>
  </authors>
  <commentList>
    <comment ref="J1" authorId="0">
      <text>
        <r>
          <rPr>
            <b/>
            <sz val="9"/>
            <color indexed="81"/>
            <rFont val="Tahoma"/>
            <family val="2"/>
          </rPr>
          <t>Snyder, Charles E:</t>
        </r>
        <r>
          <rPr>
            <sz val="9"/>
            <color indexed="81"/>
            <rFont val="Tahoma"/>
            <family val="2"/>
          </rPr>
          <t xml:space="preserve">
Note: Bootstrap makes no assumptions on distribution shape. Here, it is assumed that the sample data follows a normal distribution.
</t>
        </r>
      </text>
    </comment>
    <comment ref="J2" authorId="0">
      <text>
        <r>
          <rPr>
            <b/>
            <sz val="9"/>
            <color indexed="81"/>
            <rFont val="Tahoma"/>
            <family val="2"/>
          </rPr>
          <t>Snyder, Charles E:</t>
        </r>
        <r>
          <rPr>
            <sz val="9"/>
            <color indexed="81"/>
            <rFont val="Tahoma"/>
            <family val="2"/>
          </rPr>
          <t xml:space="preserve">
standard deviation tells us the distribution of individual samples around the mean. Standard error described the standard deviation of the means. Note the use of SQRT(N) in the normal distribution function.</t>
        </r>
      </text>
    </comment>
    <comment ref="L3" authorId="0">
      <text>
        <r>
          <rPr>
            <b/>
            <sz val="9"/>
            <color indexed="81"/>
            <rFont val="Tahoma"/>
            <family val="2"/>
          </rPr>
          <t>Snyder, Charles E:</t>
        </r>
        <r>
          <rPr>
            <sz val="9"/>
            <color indexed="81"/>
            <rFont val="Tahoma"/>
            <family val="2"/>
          </rPr>
          <t xml:space="preserve">
Breaking equations up can help to avoid excel input errors.
</t>
        </r>
      </text>
    </comment>
    <comment ref="P5" authorId="0">
      <text>
        <r>
          <rPr>
            <b/>
            <sz val="9"/>
            <color indexed="81"/>
            <rFont val="Tahoma"/>
            <family val="2"/>
          </rPr>
          <t>Snyder, Charles E:</t>
        </r>
        <r>
          <rPr>
            <sz val="9"/>
            <color indexed="81"/>
            <rFont val="Tahoma"/>
            <family val="2"/>
          </rPr>
          <t xml:space="preserve">
Does it matter if we place our bins with the first edge after, centered, or before x=0?</t>
        </r>
      </text>
    </comment>
    <comment ref="E6" authorId="0">
      <text>
        <r>
          <rPr>
            <b/>
            <sz val="9"/>
            <color indexed="81"/>
            <rFont val="Tahoma"/>
            <family val="2"/>
          </rPr>
          <t>Snyder, Charles E:</t>
        </r>
        <r>
          <rPr>
            <sz val="9"/>
            <color indexed="81"/>
            <rFont val="Tahoma"/>
            <family val="2"/>
          </rPr>
          <t xml:space="preserve">
What the excel function is doing.</t>
        </r>
      </text>
    </comment>
    <comment ref="C12" authorId="0">
      <text>
        <r>
          <rPr>
            <b/>
            <sz val="9"/>
            <color indexed="81"/>
            <rFont val="Tahoma"/>
            <family val="2"/>
          </rPr>
          <t>Snyder, Charles E:</t>
        </r>
        <r>
          <rPr>
            <sz val="9"/>
            <color indexed="81"/>
            <rFont val="Tahoma"/>
            <family val="2"/>
          </rPr>
          <t xml:space="preserve">
If had more data and created 100 confidence intervals, 95 of them would contain the true population mean.</t>
        </r>
      </text>
    </comment>
    <comment ref="X55" authorId="0">
      <text>
        <r>
          <rPr>
            <b/>
            <sz val="9"/>
            <color indexed="81"/>
            <rFont val="Tahoma"/>
            <family val="2"/>
          </rPr>
          <t>Snyder, Charles E:</t>
        </r>
        <r>
          <rPr>
            <sz val="9"/>
            <color indexed="81"/>
            <rFont val="Tahoma"/>
            <family val="2"/>
          </rPr>
          <t xml:space="preserve">
For 95% CI, typically use z=1.96</t>
        </r>
      </text>
    </comment>
  </commentList>
</comments>
</file>

<file path=xl/comments5.xml><?xml version="1.0" encoding="utf-8"?>
<comments xmlns="http://schemas.openxmlformats.org/spreadsheetml/2006/main">
  <authors>
    <author>Snyder, Charles E</author>
  </authors>
  <commentList>
    <comment ref="G1" authorId="0">
      <text>
        <r>
          <rPr>
            <b/>
            <sz val="9"/>
            <color indexed="81"/>
            <rFont val="Tahoma"/>
            <family val="2"/>
          </rPr>
          <t>Snyder, Charles E:</t>
        </r>
        <r>
          <rPr>
            <sz val="9"/>
            <color indexed="81"/>
            <rFont val="Tahoma"/>
            <family val="2"/>
          </rPr>
          <t xml:space="preserve">
Press and hold F9 to observe a large number of possibilities.</t>
        </r>
      </text>
    </comment>
    <comment ref="G3" authorId="0">
      <text>
        <r>
          <rPr>
            <b/>
            <sz val="9"/>
            <color indexed="81"/>
            <rFont val="Tahoma"/>
            <family val="2"/>
          </rPr>
          <t>Snyder, Charles E:</t>
        </r>
        <r>
          <rPr>
            <sz val="9"/>
            <color indexed="81"/>
            <rFont val="Tahoma"/>
            <family val="2"/>
          </rPr>
          <t xml:space="preserve">
Start and end points are connected by a red line.</t>
        </r>
      </text>
    </comment>
    <comment ref="A7" authorId="0">
      <text>
        <r>
          <rPr>
            <b/>
            <sz val="9"/>
            <color indexed="81"/>
            <rFont val="Tahoma"/>
            <family val="2"/>
          </rPr>
          <t>Snyder, Charles E:</t>
        </r>
        <r>
          <rPr>
            <sz val="9"/>
            <color indexed="81"/>
            <rFont val="Tahoma"/>
            <family val="2"/>
          </rPr>
          <t xml:space="preserve">
What is an appropriate time step? …depends.</t>
        </r>
      </text>
    </comment>
  </commentList>
</comments>
</file>

<file path=xl/comments6.xml><?xml version="1.0" encoding="utf-8"?>
<comments xmlns="http://schemas.openxmlformats.org/spreadsheetml/2006/main">
  <authors>
    <author>Snyder, Charles E</author>
  </authors>
  <commentList>
    <comment ref="A38" authorId="0">
      <text>
        <r>
          <rPr>
            <b/>
            <sz val="9"/>
            <color indexed="81"/>
            <rFont val="Tahoma"/>
            <family val="2"/>
          </rPr>
          <t>Snyder, Charles E:</t>
        </r>
        <r>
          <rPr>
            <sz val="9"/>
            <color indexed="81"/>
            <rFont val="Tahoma"/>
            <family val="2"/>
          </rPr>
          <t xml:space="preserve">
(U) Hanna, S.R., Briggs, G.A., and Hosker, R.P., Jr., "Handbook on Atmospheric Diffusion, DOE/TIC-11223, Department of Energy, Washington, DC, 1982</t>
        </r>
      </text>
    </comment>
  </commentList>
</comments>
</file>

<file path=xl/comments7.xml><?xml version="1.0" encoding="utf-8"?>
<comments xmlns="http://schemas.openxmlformats.org/spreadsheetml/2006/main">
  <authors>
    <author>Snyder, Charles E</author>
  </authors>
  <commentList>
    <comment ref="A3" authorId="0">
      <text>
        <r>
          <rPr>
            <b/>
            <sz val="9"/>
            <color indexed="81"/>
            <rFont val="Tahoma"/>
            <family val="2"/>
          </rPr>
          <t>Snyder, Charles E:</t>
        </r>
        <r>
          <rPr>
            <sz val="9"/>
            <color indexed="81"/>
            <rFont val="Tahoma"/>
            <family val="2"/>
          </rPr>
          <t xml:space="preserve">
http://www.codeskulptor.org/#user32_au1mgLnvgu_0.py</t>
        </r>
      </text>
    </comment>
  </commentList>
</comments>
</file>

<file path=xl/sharedStrings.xml><?xml version="1.0" encoding="utf-8"?>
<sst xmlns="http://schemas.openxmlformats.org/spreadsheetml/2006/main" count="175" uniqueCount="152">
  <si>
    <t>Original Sample</t>
  </si>
  <si>
    <t>BootStrap Sample</t>
  </si>
  <si>
    <t>n=</t>
  </si>
  <si>
    <t>Statistic of Interest</t>
  </si>
  <si>
    <t>totalSampleSize</t>
  </si>
  <si>
    <t>alpha</t>
  </si>
  <si>
    <t>confidenceLevel</t>
  </si>
  <si>
    <t>lowerBound</t>
  </si>
  <si>
    <t>upperBound</t>
  </si>
  <si>
    <t>numberBoot</t>
  </si>
  <si>
    <t>MedianBoot</t>
  </si>
  <si>
    <t>Bin</t>
  </si>
  <si>
    <t>frequency</t>
  </si>
  <si>
    <t>total=</t>
  </si>
  <si>
    <t>probability</t>
  </si>
  <si>
    <t>maxOriginal</t>
  </si>
  <si>
    <t>cumulative</t>
  </si>
  <si>
    <t>Formula</t>
  </si>
  <si>
    <t>xStart</t>
  </si>
  <si>
    <t>xEnd</t>
  </si>
  <si>
    <t>xNumberOfPoints</t>
  </si>
  <si>
    <t>Sin(x)</t>
  </si>
  <si>
    <t>Chart Title</t>
  </si>
  <si>
    <t>x</t>
  </si>
  <si>
    <t>Cos(x)</t>
  </si>
  <si>
    <t>Derivative</t>
  </si>
  <si>
    <t>Integral</t>
  </si>
  <si>
    <t>(yfinal-yinitial)/ (xfinal-xinitial)</t>
  </si>
  <si>
    <t>-Cos(x)</t>
  </si>
  <si>
    <t>Cumulative Area</t>
  </si>
  <si>
    <t>J/K</t>
  </si>
  <si>
    <t>[=]</t>
  </si>
  <si>
    <t>K</t>
  </si>
  <si>
    <t>m</t>
  </si>
  <si>
    <t>Temp</t>
  </si>
  <si>
    <t>kb</t>
  </si>
  <si>
    <t>rad</t>
  </si>
  <si>
    <t>diff</t>
  </si>
  <si>
    <t>(m^2)/s</t>
  </si>
  <si>
    <t>Pa s</t>
  </si>
  <si>
    <t>tstep</t>
  </si>
  <si>
    <t>s</t>
  </si>
  <si>
    <t>sig</t>
  </si>
  <si>
    <t>y</t>
  </si>
  <si>
    <t>z</t>
  </si>
  <si>
    <t>eta</t>
  </si>
  <si>
    <t>total time</t>
  </si>
  <si>
    <t>initial position [m]:</t>
  </si>
  <si>
    <t>upperBount</t>
  </si>
  <si>
    <t>P(x)</t>
  </si>
  <si>
    <t>MeanCI</t>
  </si>
  <si>
    <t>SigmaCI</t>
  </si>
  <si>
    <t>CI from excel</t>
  </si>
  <si>
    <t>sigma*Sqrt(2Pi())</t>
  </si>
  <si>
    <t>(x-mu)^2</t>
  </si>
  <si>
    <t>2sigma^2</t>
  </si>
  <si>
    <t>Combo</t>
  </si>
  <si>
    <t>Standard P(x) (sigma=1, mu=0)</t>
  </si>
  <si>
    <t>Let z=(x-mu)/sigma</t>
  </si>
  <si>
    <t>Cumulative</t>
  </si>
  <si>
    <t>Z</t>
  </si>
  <si>
    <t>Check with Excel Func:</t>
  </si>
  <si>
    <t>Density</t>
  </si>
  <si>
    <t>lower bound is</t>
  </si>
  <si>
    <t>sigmas to the left of the mean</t>
  </si>
  <si>
    <t>Value for dispersion in the atmosphere:</t>
  </si>
  <si>
    <t>sigmay</t>
  </si>
  <si>
    <t>sigmaz</t>
  </si>
  <si>
    <t>0.016x(1+0.003x)^-1</t>
  </si>
  <si>
    <t>0.04x(1+0.0001x)^-0.5</t>
  </si>
  <si>
    <t>Pasquill Values</t>
  </si>
  <si>
    <t>0.11x(1+0.0001x)^-5</t>
  </si>
  <si>
    <t>0.08x(1+0.0002x)^-0.5</t>
  </si>
  <si>
    <t>stable (F Class)</t>
  </si>
  <si>
    <t>unstable (C class)</t>
  </si>
  <si>
    <t>How much agent needs to be released at a distance X upwind of a ship to result in LD50 after 1 minute exposure?</t>
  </si>
  <si>
    <t>Assume the ship is at the center line of the dispersion plume (y=0)</t>
  </si>
  <si>
    <t>With assumptions:</t>
  </si>
  <si>
    <t>For agent X, concentration to achieve LD50 in 1 minue = CL50/breathing rate= 7*10-6/(10*10^-3)=7*10^-4 g/m^3</t>
  </si>
  <si>
    <t>Review</t>
  </si>
  <si>
    <t>Definition of a function</t>
  </si>
  <si>
    <t>Basic Calc</t>
  </si>
  <si>
    <t>Area</t>
  </si>
  <si>
    <t>Slope</t>
  </si>
  <si>
    <t>Slope as delta x gets small</t>
  </si>
  <si>
    <t>Area of bins with widths delta x</t>
  </si>
  <si>
    <t>Bootstrap</t>
  </si>
  <si>
    <t>Analysis of experimental data with resampling</t>
  </si>
  <si>
    <t>TypicalCI</t>
  </si>
  <si>
    <t>Reproduce bootstrap results using methods common to introductory statistics classes</t>
  </si>
  <si>
    <t>Brownian Dynamics</t>
  </si>
  <si>
    <t>Apply knowledge of resampling (Bootstrap) and distributions (TypicalCI) to simulate movement of a particle</t>
  </si>
  <si>
    <t>Example</t>
  </si>
  <si>
    <t>Apply simple distrubution to estimate threat; compare with HPAC results</t>
  </si>
  <si>
    <t>Introduction</t>
  </si>
  <si>
    <t>IDA examples of transport/dispersion simulation and application of bootstrap</t>
  </si>
  <si>
    <t># Particle class example used to simulate diffusion of molecules</t>
  </si>
  <si>
    <t>import simplegui</t>
  </si>
  <si>
    <t>import random</t>
  </si>
  <si>
    <t># global constants</t>
  </si>
  <si>
    <t>WIDTH = 600</t>
  </si>
  <si>
    <t>HEIGHT = 400</t>
  </si>
  <si>
    <t>PARTICLE_RADIUS = 5</t>
  </si>
  <si>
    <t>COLOR_LIST = ["Red", "Green", "Blue", "White"]</t>
  </si>
  <si>
    <t>DIRECTION_LIST = [[1,0], [0, 1], [-1, 0], [0, -1]]</t>
  </si>
  <si>
    <t># definition of Particle class</t>
  </si>
  <si>
    <t>class Particle:</t>
  </si>
  <si>
    <t xml:space="preserve">    </t>
  </si>
  <si>
    <t xml:space="preserve">    # initializer for particles</t>
  </si>
  <si>
    <t xml:space="preserve">    def __init__(self, position, color):</t>
  </si>
  <si>
    <t xml:space="preserve">        self.position = position</t>
  </si>
  <si>
    <t xml:space="preserve">        self.color = color</t>
  </si>
  <si>
    <t xml:space="preserve">        </t>
  </si>
  <si>
    <t xml:space="preserve">    # method that updates position of a particle    </t>
  </si>
  <si>
    <t xml:space="preserve">    def move(self, offset):</t>
  </si>
  <si>
    <t xml:space="preserve">        self.position[0] += offset[0]</t>
  </si>
  <si>
    <t xml:space="preserve">        self.position[1] += offset[1]</t>
  </si>
  <si>
    <t xml:space="preserve">    # draw method for particles</t>
  </si>
  <si>
    <t xml:space="preserve">    def draw(self, canvas):</t>
  </si>
  <si>
    <t xml:space="preserve">        canvas.draw_circle(self.position, PARTICLE_RADIUS, 1, self.color, self.color)</t>
  </si>
  <si>
    <t xml:space="preserve">    # string method for particles</t>
  </si>
  <si>
    <t xml:space="preserve">    def __str__(self):</t>
  </si>
  <si>
    <t xml:space="preserve">        return "Particle with position = " + str(self.position) + " and color = " + self.color</t>
  </si>
  <si>
    <t># draw handler</t>
  </si>
  <si>
    <t>def draw(canvas):</t>
  </si>
  <si>
    <t xml:space="preserve">    for p in particle_list:</t>
  </si>
  <si>
    <t xml:space="preserve">        p.move(random.choice(DIRECTION_LIST))</t>
  </si>
  <si>
    <t xml:space="preserve">        p.draw(canvas)</t>
  </si>
  <si>
    <t># create frame and register draw handler</t>
  </si>
  <si>
    <t>frame = simplegui.create_frame("Particle simulator", WIDTH, HEIGHT)</t>
  </si>
  <si>
    <t>frame.set_draw_handler(draw)</t>
  </si>
  <si>
    <t># create a list of particles</t>
  </si>
  <si>
    <t>particle_list = []</t>
  </si>
  <si>
    <t>for i in range(100):</t>
  </si>
  <si>
    <t xml:space="preserve">    p = Particle([WIDTH / 2, HEIGHT / 2], random.choice(COLOR_LIST))</t>
  </si>
  <si>
    <t xml:space="preserve">    particle_list.append(p)</t>
  </si>
  <si>
    <t># start frame</t>
  </si>
  <si>
    <t>frame.start()</t>
  </si>
  <si>
    <t>Python</t>
  </si>
  <si>
    <t>Show diffusion of cloud in Python</t>
  </si>
  <si>
    <t>How can we adjust the code to show brownian diffusion?</t>
  </si>
  <si>
    <t>How can we account for forced convection (e.g., wind)?</t>
  </si>
  <si>
    <t>Adjust code to account for normal resampling and forced convection</t>
  </si>
  <si>
    <t>= notes or discussion points</t>
  </si>
  <si>
    <t>press F9 to resample</t>
  </si>
  <si>
    <t>Experiment</t>
  </si>
  <si>
    <t>Determine ball bounce height as a function of drop height</t>
  </si>
  <si>
    <t>Confidence in answer</t>
  </si>
  <si>
    <t>bouncy ball versus molecule</t>
  </si>
  <si>
    <t>sin(x)</t>
  </si>
  <si>
    <t>EVALUATE(Review!$B$1&amp;"+x*0")</t>
  </si>
  <si>
    <t>x*sin(x)</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</si>
</sst>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theme="4"/>
      <name val="Calibri"/>
      <family val="2"/>
      <scheme val="minor"/>
    </font>
    <font>
      <sz val="11"/>
      <color theme="0" tint="-0.34998626667073579"/>
      <name val="Calibri"/>
      <family val="2"/>
      <scheme val="minor"/>
    </font>
    <font>
      <sz val="11"/>
      <color rgb="FF0070C0"/>
      <name val="Calibri"/>
      <family val="2"/>
      <scheme val="minor"/>
    </font>
    <font>
      <sz val="11"/>
      <color theme="6" tint="-0.499984740745262"/>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0B0F0"/>
        <bgColor indexed="64"/>
      </patternFill>
    </fill>
    <fill>
      <patternFill patternType="solid">
        <fgColor rgb="FFFFFF00"/>
        <bgColor indexed="64"/>
      </patternFill>
    </fill>
    <fill>
      <patternFill patternType="solid">
        <fgColor rgb="FF00B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0" fillId="0" borderId="0" xfId="0" applyAlignment="1">
      <alignment horizontal="center"/>
    </xf>
    <xf numFmtId="0" fontId="0" fillId="0" borderId="0" xfId="0" applyAlignment="1">
      <alignment horizontal="right"/>
    </xf>
    <xf numFmtId="0" fontId="0" fillId="2" borderId="0" xfId="0" applyFill="1" applyAlignment="1">
      <alignment horizontal="center"/>
    </xf>
    <xf numFmtId="0" fontId="0" fillId="0" borderId="0" xfId="0" applyFill="1"/>
    <xf numFmtId="0" fontId="0" fillId="3" borderId="1" xfId="0" applyFill="1" applyBorder="1"/>
    <xf numFmtId="0" fontId="0" fillId="0" borderId="2" xfId="0" applyBorder="1"/>
    <xf numFmtId="0" fontId="0" fillId="0" borderId="3" xfId="0" applyBorder="1"/>
    <xf numFmtId="0" fontId="0" fillId="0" borderId="0" xfId="0" applyBorder="1"/>
    <xf numFmtId="0" fontId="0" fillId="0" borderId="0" xfId="0" applyBorder="1" applyAlignment="1">
      <alignment horizontal="center"/>
    </xf>
    <xf numFmtId="0" fontId="0" fillId="0" borderId="2" xfId="0" applyBorder="1" applyAlignment="1">
      <alignment horizontal="center"/>
    </xf>
    <xf numFmtId="0" fontId="0" fillId="0" borderId="5" xfId="0" applyBorder="1"/>
    <xf numFmtId="0" fontId="0" fillId="0" borderId="6" xfId="0" applyBorder="1" applyAlignment="1">
      <alignment horizontal="center"/>
    </xf>
    <xf numFmtId="0" fontId="0" fillId="0" borderId="7" xfId="0" applyBorder="1"/>
    <xf numFmtId="0" fontId="0" fillId="0" borderId="0" xfId="0" applyFill="1" applyBorder="1"/>
    <xf numFmtId="0" fontId="0" fillId="0" borderId="0" xfId="0" applyBorder="1" applyAlignment="1">
      <alignment horizontal="right"/>
    </xf>
    <xf numFmtId="0" fontId="0" fillId="0" borderId="6" xfId="0" applyFill="1" applyBorder="1"/>
    <xf numFmtId="0" fontId="0" fillId="0" borderId="0" xfId="0" quotePrefix="1"/>
    <xf numFmtId="0" fontId="0" fillId="0" borderId="8" xfId="0" applyBorder="1"/>
    <xf numFmtId="0" fontId="1" fillId="0" borderId="5" xfId="0" applyFont="1" applyBorder="1"/>
    <xf numFmtId="0" fontId="1" fillId="0" borderId="2" xfId="0" applyFont="1" applyBorder="1"/>
    <xf numFmtId="0" fontId="1" fillId="0" borderId="4" xfId="0" applyFont="1" applyBorder="1"/>
    <xf numFmtId="0" fontId="1" fillId="0" borderId="0" xfId="0" applyFont="1"/>
    <xf numFmtId="0" fontId="4" fillId="0" borderId="5" xfId="0" applyFont="1" applyBorder="1"/>
    <xf numFmtId="0" fontId="4" fillId="0" borderId="2" xfId="0" applyFont="1" applyBorder="1"/>
    <xf numFmtId="0" fontId="4" fillId="0" borderId="4" xfId="0" applyFont="1" applyBorder="1"/>
    <xf numFmtId="0" fontId="0" fillId="0" borderId="5" xfId="0" applyFill="1" applyBorder="1"/>
    <xf numFmtId="0" fontId="5" fillId="0" borderId="4" xfId="0" applyFont="1" applyFill="1" applyBorder="1"/>
    <xf numFmtId="0" fontId="5" fillId="0" borderId="5" xfId="0" applyFont="1" applyFill="1" applyBorder="1"/>
    <xf numFmtId="0" fontId="5" fillId="0" borderId="4" xfId="0" applyFont="1" applyBorder="1"/>
    <xf numFmtId="0" fontId="5" fillId="0" borderId="5" xfId="0" applyFont="1" applyBorder="1"/>
    <xf numFmtId="0" fontId="6" fillId="0" borderId="0" xfId="0" applyFont="1" applyBorder="1"/>
    <xf numFmtId="0" fontId="6" fillId="0" borderId="5" xfId="0" applyFont="1" applyBorder="1"/>
    <xf numFmtId="0" fontId="6" fillId="0" borderId="0" xfId="0" applyFont="1" applyFill="1" applyBorder="1"/>
    <xf numFmtId="0" fontId="6" fillId="0" borderId="0" xfId="0" applyFont="1"/>
    <xf numFmtId="0" fontId="7" fillId="0" borderId="0" xfId="0" applyFont="1"/>
    <xf numFmtId="0" fontId="7" fillId="0" borderId="0" xfId="0" applyFont="1" applyFill="1" applyBorder="1"/>
    <xf numFmtId="0" fontId="7" fillId="0" borderId="0" xfId="0" applyFont="1" applyFill="1"/>
    <xf numFmtId="0" fontId="0" fillId="4" borderId="5" xfId="0" applyFill="1" applyBorder="1"/>
    <xf numFmtId="0" fontId="6" fillId="4" borderId="0" xfId="0" applyFont="1" applyFill="1" applyBorder="1"/>
    <xf numFmtId="0" fontId="6" fillId="4" borderId="5" xfId="0" applyFont="1" applyFill="1" applyBorder="1"/>
    <xf numFmtId="0" fontId="6" fillId="4" borderId="0" xfId="0" applyFont="1" applyFill="1"/>
    <xf numFmtId="0" fontId="5" fillId="4" borderId="4" xfId="0" applyFont="1" applyFill="1" applyBorder="1"/>
    <xf numFmtId="0" fontId="5" fillId="4" borderId="5" xfId="0" applyFont="1" applyFill="1" applyBorder="1"/>
    <xf numFmtId="0" fontId="7" fillId="4" borderId="0" xfId="0" applyFont="1" applyFill="1"/>
    <xf numFmtId="0" fontId="0" fillId="5" borderId="0" xfId="0" applyFill="1"/>
    <xf numFmtId="0" fontId="0" fillId="5" borderId="3" xfId="0" applyFill="1" applyBorder="1" applyAlignment="1">
      <alignment horizontal="center"/>
    </xf>
    <xf numFmtId="0" fontId="0" fillId="5" borderId="0" xfId="0" applyFill="1" applyAlignment="1">
      <alignment horizontal="center"/>
    </xf>
    <xf numFmtId="0" fontId="0" fillId="5" borderId="0" xfId="0" quotePrefix="1" applyFill="1"/>
    <xf numFmtId="0" fontId="6" fillId="5" borderId="0" xfId="0" applyFont="1" applyFill="1"/>
    <xf numFmtId="0" fontId="1" fillId="5" borderId="5" xfId="0" applyFont="1" applyFill="1" applyBorder="1"/>
    <xf numFmtId="0" fontId="6" fillId="5" borderId="0" xfId="0" applyFont="1" applyFill="1" applyBorder="1" applyAlignment="1">
      <alignment horizontal="center"/>
    </xf>
    <xf numFmtId="0" fontId="6" fillId="5" borderId="5" xfId="0" applyFont="1" applyFill="1" applyBorder="1" applyAlignment="1">
      <alignment horizontal="center"/>
    </xf>
    <xf numFmtId="0" fontId="7" fillId="0" borderId="0" xfId="0"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scatterChart>
        <c:scatterStyle val="smoothMarker"/>
        <c:varyColors val="0"/>
        <c:ser>
          <c:idx val="0"/>
          <c:order val="0"/>
          <c:tx>
            <c:strRef>
              <c:f>Review!$B$7</c:f>
              <c:strCache>
                <c:ptCount val="1"/>
                <c:pt idx="0">
                  <c:v>Plot of x*sin(x)</c:v>
                </c:pt>
              </c:strCache>
            </c:strRef>
          </c:tx>
          <c:marker>
            <c:symbol val="none"/>
          </c:marker>
          <c:xVal>
            <c:numRef>
              <c:f>Review!x</c:f>
              <c:numCache>
                <c:formatCode>General</c:formatCode>
                <c:ptCount val="100"/>
                <c:pt idx="0">
                  <c:v>0</c:v>
                </c:pt>
                <c:pt idx="1">
                  <c:v>0.50505050505050508</c:v>
                </c:pt>
                <c:pt idx="2">
                  <c:v>1.0101010101010102</c:v>
                </c:pt>
                <c:pt idx="3">
                  <c:v>1.5151515151515151</c:v>
                </c:pt>
                <c:pt idx="4">
                  <c:v>2.0202020202020203</c:v>
                </c:pt>
                <c:pt idx="5">
                  <c:v>2.5252525252525255</c:v>
                </c:pt>
                <c:pt idx="6">
                  <c:v>3.0303030303030303</c:v>
                </c:pt>
                <c:pt idx="7">
                  <c:v>3.5353535353535355</c:v>
                </c:pt>
                <c:pt idx="8">
                  <c:v>4.0404040404040407</c:v>
                </c:pt>
                <c:pt idx="9">
                  <c:v>4.5454545454545459</c:v>
                </c:pt>
                <c:pt idx="10">
                  <c:v>5.0505050505050511</c:v>
                </c:pt>
                <c:pt idx="11">
                  <c:v>5.5555555555555562</c:v>
                </c:pt>
                <c:pt idx="12">
                  <c:v>6.0606060606060606</c:v>
                </c:pt>
                <c:pt idx="13">
                  <c:v>6.5656565656565657</c:v>
                </c:pt>
                <c:pt idx="14">
                  <c:v>7.0707070707070709</c:v>
                </c:pt>
                <c:pt idx="15">
                  <c:v>7.5757575757575761</c:v>
                </c:pt>
                <c:pt idx="16">
                  <c:v>8.0808080808080813</c:v>
                </c:pt>
                <c:pt idx="17">
                  <c:v>8.5858585858585865</c:v>
                </c:pt>
                <c:pt idx="18">
                  <c:v>9.0909090909090917</c:v>
                </c:pt>
                <c:pt idx="19">
                  <c:v>9.5959595959595969</c:v>
                </c:pt>
                <c:pt idx="20">
                  <c:v>10.101010101010102</c:v>
                </c:pt>
                <c:pt idx="21">
                  <c:v>10.606060606060607</c:v>
                </c:pt>
                <c:pt idx="22">
                  <c:v>11.111111111111112</c:v>
                </c:pt>
                <c:pt idx="23">
                  <c:v>11.616161616161618</c:v>
                </c:pt>
                <c:pt idx="24">
                  <c:v>12.121212121212121</c:v>
                </c:pt>
                <c:pt idx="25">
                  <c:v>12.626262626262626</c:v>
                </c:pt>
                <c:pt idx="26">
                  <c:v>13.131313131313131</c:v>
                </c:pt>
                <c:pt idx="27">
                  <c:v>13.636363636363637</c:v>
                </c:pt>
                <c:pt idx="28">
                  <c:v>14.141414141414142</c:v>
                </c:pt>
                <c:pt idx="29">
                  <c:v>14.646464646464647</c:v>
                </c:pt>
                <c:pt idx="30">
                  <c:v>15.151515151515152</c:v>
                </c:pt>
                <c:pt idx="31">
                  <c:v>15.656565656565657</c:v>
                </c:pt>
                <c:pt idx="32">
                  <c:v>16.161616161616163</c:v>
                </c:pt>
                <c:pt idx="33">
                  <c:v>16.666666666666668</c:v>
                </c:pt>
                <c:pt idx="34">
                  <c:v>17.171717171717173</c:v>
                </c:pt>
                <c:pt idx="35">
                  <c:v>17.676767676767678</c:v>
                </c:pt>
                <c:pt idx="36">
                  <c:v>18.181818181818183</c:v>
                </c:pt>
                <c:pt idx="37">
                  <c:v>18.686868686868689</c:v>
                </c:pt>
                <c:pt idx="38">
                  <c:v>19.191919191919194</c:v>
                </c:pt>
                <c:pt idx="39">
                  <c:v>19.696969696969699</c:v>
                </c:pt>
                <c:pt idx="40">
                  <c:v>20.202020202020204</c:v>
                </c:pt>
                <c:pt idx="41">
                  <c:v>20.707070707070709</c:v>
                </c:pt>
                <c:pt idx="42">
                  <c:v>21.212121212121215</c:v>
                </c:pt>
                <c:pt idx="43">
                  <c:v>21.71717171717172</c:v>
                </c:pt>
                <c:pt idx="44">
                  <c:v>22.222222222222225</c:v>
                </c:pt>
                <c:pt idx="45">
                  <c:v>22.72727272727273</c:v>
                </c:pt>
                <c:pt idx="46">
                  <c:v>23.232323232323235</c:v>
                </c:pt>
                <c:pt idx="47">
                  <c:v>23.737373737373741</c:v>
                </c:pt>
                <c:pt idx="48">
                  <c:v>24.242424242424242</c:v>
                </c:pt>
                <c:pt idx="49">
                  <c:v>24.747474747474747</c:v>
                </c:pt>
                <c:pt idx="50">
                  <c:v>25.252525252525253</c:v>
                </c:pt>
                <c:pt idx="51">
                  <c:v>25.757575757575758</c:v>
                </c:pt>
                <c:pt idx="52">
                  <c:v>26.262626262626263</c:v>
                </c:pt>
                <c:pt idx="53">
                  <c:v>26.767676767676768</c:v>
                </c:pt>
                <c:pt idx="54">
                  <c:v>27.272727272727273</c:v>
                </c:pt>
                <c:pt idx="55">
                  <c:v>27.777777777777779</c:v>
                </c:pt>
                <c:pt idx="56">
                  <c:v>28.282828282828284</c:v>
                </c:pt>
                <c:pt idx="57">
                  <c:v>28.787878787878789</c:v>
                </c:pt>
                <c:pt idx="58">
                  <c:v>29.292929292929294</c:v>
                </c:pt>
                <c:pt idx="59">
                  <c:v>29.797979797979799</c:v>
                </c:pt>
                <c:pt idx="60">
                  <c:v>30.303030303030305</c:v>
                </c:pt>
                <c:pt idx="61">
                  <c:v>30.80808080808081</c:v>
                </c:pt>
                <c:pt idx="62">
                  <c:v>31.313131313131315</c:v>
                </c:pt>
                <c:pt idx="63">
                  <c:v>31.81818181818182</c:v>
                </c:pt>
                <c:pt idx="64">
                  <c:v>32.323232323232325</c:v>
                </c:pt>
                <c:pt idx="65">
                  <c:v>32.828282828282831</c:v>
                </c:pt>
                <c:pt idx="66">
                  <c:v>33.333333333333336</c:v>
                </c:pt>
                <c:pt idx="67">
                  <c:v>33.838383838383841</c:v>
                </c:pt>
                <c:pt idx="68">
                  <c:v>34.343434343434346</c:v>
                </c:pt>
                <c:pt idx="69">
                  <c:v>34.848484848484851</c:v>
                </c:pt>
                <c:pt idx="70">
                  <c:v>35.353535353535356</c:v>
                </c:pt>
                <c:pt idx="71">
                  <c:v>35.858585858585862</c:v>
                </c:pt>
                <c:pt idx="72">
                  <c:v>36.363636363636367</c:v>
                </c:pt>
                <c:pt idx="73">
                  <c:v>36.868686868686872</c:v>
                </c:pt>
                <c:pt idx="74">
                  <c:v>37.373737373737377</c:v>
                </c:pt>
                <c:pt idx="75">
                  <c:v>37.878787878787882</c:v>
                </c:pt>
                <c:pt idx="76">
                  <c:v>38.383838383838388</c:v>
                </c:pt>
                <c:pt idx="77">
                  <c:v>38.888888888888893</c:v>
                </c:pt>
                <c:pt idx="78">
                  <c:v>39.393939393939398</c:v>
                </c:pt>
                <c:pt idx="79">
                  <c:v>39.898989898989903</c:v>
                </c:pt>
                <c:pt idx="80">
                  <c:v>40.404040404040408</c:v>
                </c:pt>
                <c:pt idx="81">
                  <c:v>40.909090909090914</c:v>
                </c:pt>
                <c:pt idx="82">
                  <c:v>41.414141414141419</c:v>
                </c:pt>
                <c:pt idx="83">
                  <c:v>41.919191919191924</c:v>
                </c:pt>
                <c:pt idx="84">
                  <c:v>42.424242424242429</c:v>
                </c:pt>
                <c:pt idx="85">
                  <c:v>42.929292929292934</c:v>
                </c:pt>
                <c:pt idx="86">
                  <c:v>43.43434343434344</c:v>
                </c:pt>
                <c:pt idx="87">
                  <c:v>43.939393939393945</c:v>
                </c:pt>
                <c:pt idx="88">
                  <c:v>44.44444444444445</c:v>
                </c:pt>
                <c:pt idx="89">
                  <c:v>44.949494949494955</c:v>
                </c:pt>
                <c:pt idx="90">
                  <c:v>45.45454545454546</c:v>
                </c:pt>
                <c:pt idx="91">
                  <c:v>45.959595959595966</c:v>
                </c:pt>
                <c:pt idx="92">
                  <c:v>46.464646464646471</c:v>
                </c:pt>
                <c:pt idx="93">
                  <c:v>46.969696969696976</c:v>
                </c:pt>
                <c:pt idx="94">
                  <c:v>47.474747474747481</c:v>
                </c:pt>
                <c:pt idx="95">
                  <c:v>47.979797979797986</c:v>
                </c:pt>
                <c:pt idx="96">
                  <c:v>48.484848484848484</c:v>
                </c:pt>
                <c:pt idx="97">
                  <c:v>48.98989898989899</c:v>
                </c:pt>
                <c:pt idx="98">
                  <c:v>49.494949494949495</c:v>
                </c:pt>
                <c:pt idx="99">
                  <c:v>50</c:v>
                </c:pt>
              </c:numCache>
            </c:numRef>
          </c:xVal>
          <c:yVal>
            <c:numRef>
              <c:f>[0]!yValues</c:f>
              <c:numCache>
                <c:formatCode>General</c:formatCode>
                <c:ptCount val="100"/>
                <c:pt idx="0">
                  <c:v>0</c:v>
                </c:pt>
                <c:pt idx="1">
                  <c:v>0.2443695153726943</c:v>
                </c:pt>
                <c:pt idx="2">
                  <c:v>0.85543996323533678</c:v>
                </c:pt>
                <c:pt idx="3">
                  <c:v>1.5128064043945295</c:v>
                </c:pt>
                <c:pt idx="4">
                  <c:v>1.8196069620261728</c:v>
                </c:pt>
                <c:pt idx="5">
                  <c:v>1.4597287502691232</c:v>
                </c:pt>
                <c:pt idx="6">
                  <c:v>0.33654557007312036</c:v>
                </c:pt>
                <c:pt idx="7">
                  <c:v>-1.3563885568902962</c:v>
                </c:pt>
                <c:pt idx="8">
                  <c:v>-3.1619697076937463</c:v>
                </c:pt>
                <c:pt idx="9">
                  <c:v>-4.4822671567769534</c:v>
                </c:pt>
                <c:pt idx="10">
                  <c:v>-4.7645518103333311</c:v>
                </c:pt>
                <c:pt idx="11">
                  <c:v>-3.69500841654901</c:v>
                </c:pt>
                <c:pt idx="12">
                  <c:v>-1.337854391242808</c:v>
                </c:pt>
                <c:pt idx="13">
                  <c:v>1.8300442640445678</c:v>
                </c:pt>
                <c:pt idx="14">
                  <c:v>5.0103510948429575</c:v>
                </c:pt>
                <c:pt idx="15">
                  <c:v>7.2844296517183622</c:v>
                </c:pt>
                <c:pt idx="16">
                  <c:v>7.8738180967720064</c:v>
                </c:pt>
                <c:pt idx="17">
                  <c:v>6.3872040102860383</c:v>
                </c:pt>
                <c:pt idx="18">
                  <c:v>2.9790973528499838</c:v>
                </c:pt>
                <c:pt idx="19">
                  <c:v>-1.6346413203201349</c:v>
                </c:pt>
                <c:pt idx="20">
                  <c:v>-6.321805884697147</c:v>
                </c:pt>
                <c:pt idx="21">
                  <c:v>-9.8116013665861903</c:v>
                </c:pt>
                <c:pt idx="22">
                  <c:v>-11.037033805054561</c:v>
                </c:pt>
                <c:pt idx="23">
                  <c:v>-9.450177943451882</c:v>
                </c:pt>
                <c:pt idx="24">
                  <c:v>-5.2194052424080413</c:v>
                </c:pt>
                <c:pt idx="25">
                  <c:v>0.75576025699168758</c:v>
                </c:pt>
                <c:pt idx="26">
                  <c:v>7.0300752048644854</c:v>
                </c:pt>
                <c:pt idx="27">
                  <c:v>11.961779372026339</c:v>
                </c:pt>
                <c:pt idx="28">
                  <c:v>14.141286595171183</c:v>
                </c:pt>
                <c:pt idx="29">
                  <c:v>12.787639880651781</c:v>
                </c:pt>
                <c:pt idx="30">
                  <c:v>8.002628819045368</c:v>
                </c:pt>
                <c:pt idx="31">
                  <c:v>0.80435582163479613</c:v>
                </c:pt>
                <c:pt idx="32">
                  <c:v>-7.082858380722227</c:v>
                </c:pt>
                <c:pt idx="33">
                  <c:v>-13.640787552632419</c:v>
                </c:pt>
                <c:pt idx="34">
                  <c:v>-17.073433613224847</c:v>
                </c:pt>
                <c:pt idx="35">
                  <c:v>-16.295060579191599</c:v>
                </c:pt>
                <c:pt idx="36">
                  <c:v>-11.258385288747581</c:v>
                </c:pt>
                <c:pt idx="37">
                  <c:v>-3.0267222040507122</c:v>
                </c:pt>
                <c:pt idx="38">
                  <c:v>6.4429987035392067</c:v>
                </c:pt>
                <c:pt idx="39">
                  <c:v>14.764277862184311</c:v>
                </c:pt>
                <c:pt idx="40">
                  <c:v>19.722426031499193</c:v>
                </c:pt>
                <c:pt idx="41">
                  <c:v>19.861747583615607</c:v>
                </c:pt>
                <c:pt idx="42">
                  <c:v>14.903373881553184</c:v>
                </c:pt>
                <c:pt idx="43">
                  <c:v>5.8758435275370147</c:v>
                </c:pt>
                <c:pt idx="44">
                  <c:v>-5.0893948007258052</c:v>
                </c:pt>
                <c:pt idx="45">
                  <c:v>-15.259560508586732</c:v>
                </c:pt>
                <c:pt idx="46">
                  <c:v>-21.981608117593339</c:v>
                </c:pt>
                <c:pt idx="47">
                  <c:v>-23.373047412699602</c:v>
                </c:pt>
                <c:pt idx="48">
                  <c:v>-18.842938750764741</c:v>
                </c:pt>
                <c:pt idx="49">
                  <c:v>-9.3002519154710921</c:v>
                </c:pt>
                <c:pt idx="50">
                  <c:v>3.0176207441644864</c:v>
                </c:pt>
                <c:pt idx="51">
                  <c:v>15.067230692314272</c:v>
                </c:pt>
                <c:pt idx="52">
                  <c:v>23.750950941184815</c:v>
                </c:pt>
                <c:pt idx="53">
                  <c:v>26.712636690275342</c:v>
                </c:pt>
                <c:pt idx="54">
                  <c:v>22.972853271703407</c:v>
                </c:pt>
                <c:pt idx="55">
                  <c:v>13.233344413305812</c:v>
                </c:pt>
                <c:pt idx="56">
                  <c:v>-0.24024278213923755</c:v>
                </c:pt>
                <c:pt idx="57">
                  <c:v>-14.142562771834534</c:v>
                </c:pt>
                <c:pt idx="58">
                  <c:v>-24.939181771886705</c:v>
                </c:pt>
                <c:pt idx="59">
                  <c:v>-29.764863076687526</c:v>
                </c:pt>
                <c:pt idx="60">
                  <c:v>-27.181296077208692</c:v>
                </c:pt>
                <c:pt idx="61">
                  <c:v>-17.594506879466053</c:v>
                </c:pt>
                <c:pt idx="62">
                  <c:v>-3.213174465207056</c:v>
                </c:pt>
                <c:pt idx="63">
                  <c:v>12.456646450862777</c:v>
                </c:pt>
                <c:pt idx="64">
                  <c:v>25.465771788370059</c:v>
                </c:pt>
                <c:pt idx="65">
                  <c:v>32.417095880987631</c:v>
                </c:pt>
                <c:pt idx="66">
                  <c:v>31.350985887625452</c:v>
                </c:pt>
                <c:pt idx="67">
                  <c:v>22.290506715917022</c:v>
                </c:pt>
                <c:pt idx="68">
                  <c:v>7.2963744238509918</c:v>
                </c:pt>
                <c:pt idx="69">
                  <c:v>-9.9972437189220571</c:v>
                </c:pt>
                <c:pt idx="70">
                  <c:v>-25.26274688463031</c:v>
                </c:pt>
                <c:pt idx="71">
                  <c:v>-34.562045891693721</c:v>
                </c:pt>
                <c:pt idx="72">
                  <c:v>-35.361439426232792</c:v>
                </c:pt>
                <c:pt idx="73">
                  <c:v>-27.217132315519127</c:v>
                </c:pt>
                <c:pt idx="74">
                  <c:v>-11.947024540718575</c:v>
                </c:pt>
                <c:pt idx="75">
                  <c:v>6.7693497656636072</c:v>
                </c:pt>
                <c:pt idx="76">
                  <c:v>24.276289092081178</c:v>
                </c:pt>
                <c:pt idx="77">
                  <c:v>36.10001426308051</c:v>
                </c:pt>
                <c:pt idx="78">
                  <c:v>39.091314501104542</c:v>
                </c:pt>
                <c:pt idx="79">
                  <c:v>32.261052929874815</c:v>
                </c:pt>
                <c:pt idx="80">
                  <c:v>17.08763365395891</c:v>
                </c:pt>
                <c:pt idx="81">
                  <c:v>-2.7954458624186502</c:v>
                </c:pt>
                <c:pt idx="82">
                  <c:v>-22.468099395522394</c:v>
                </c:pt>
                <c:pt idx="83">
                  <c:v>-36.94103123181889</c:v>
                </c:pt>
                <c:pt idx="84">
                  <c:v>-42.420798717096176</c:v>
                </c:pt>
                <c:pt idx="85">
                  <c:v>-37.301868887703961</c:v>
                </c:pt>
                <c:pt idx="86">
                  <c:v>-22.626757600094106</c:v>
                </c:pt>
                <c:pt idx="87">
                  <c:v>-1.8845628112943658</c:v>
                </c:pt>
                <c:pt idx="88">
                  <c:v>19.816496458345075</c:v>
                </c:pt>
                <c:pt idx="89">
                  <c:v>37.006847003011465</c:v>
                </c:pt>
                <c:pt idx="90">
                  <c:v>45.234003284010363</c:v>
                </c:pt>
                <c:pt idx="91">
                  <c:v>42.214318779491414</c:v>
                </c:pt>
                <c:pt idx="92">
                  <c:v>28.460475087496569</c:v>
                </c:pt>
                <c:pt idx="93">
                  <c:v>7.2137262992732749</c:v>
                </c:pt>
                <c:pt idx="94">
                  <c:v>-16.317229931657209</c:v>
                </c:pt>
                <c:pt idx="95">
                  <c:v>-36.232739313428944</c:v>
                </c:pt>
                <c:pt idx="96">
                  <c:v>-47.421321026703602</c:v>
                </c:pt>
                <c:pt idx="97">
                  <c:v>-46.870607422107653</c:v>
                </c:pt>
                <c:pt idx="98">
                  <c:v>-34.474111313793031</c:v>
                </c:pt>
                <c:pt idx="99">
                  <c:v>-13.118742685196437</c:v>
                </c:pt>
              </c:numCache>
            </c:numRef>
          </c:yVal>
          <c:smooth val="1"/>
        </c:ser>
        <c:dLbls>
          <c:showLegendKey val="0"/>
          <c:showVal val="0"/>
          <c:showCatName val="0"/>
          <c:showSerName val="0"/>
          <c:showPercent val="0"/>
          <c:showBubbleSize val="0"/>
        </c:dLbls>
        <c:axId val="169790848"/>
        <c:axId val="169792640"/>
      </c:scatterChart>
      <c:valAx>
        <c:axId val="169790848"/>
        <c:scaling>
          <c:orientation val="minMax"/>
          <c:max val="50"/>
        </c:scaling>
        <c:delete val="0"/>
        <c:axPos val="b"/>
        <c:numFmt formatCode="General" sourceLinked="1"/>
        <c:majorTickMark val="cross"/>
        <c:minorTickMark val="out"/>
        <c:tickLblPos val="nextTo"/>
        <c:crossAx val="169792640"/>
        <c:crosses val="autoZero"/>
        <c:crossBetween val="midCat"/>
        <c:majorUnit val="10"/>
        <c:minorUnit val="2"/>
      </c:valAx>
      <c:valAx>
        <c:axId val="169792640"/>
        <c:scaling>
          <c:orientation val="minMax"/>
        </c:scaling>
        <c:delete val="0"/>
        <c:axPos val="l"/>
        <c:numFmt formatCode="General" sourceLinked="1"/>
        <c:majorTickMark val="out"/>
        <c:minorTickMark val="none"/>
        <c:tickLblPos val="nextTo"/>
        <c:crossAx val="169790848"/>
        <c:crosses val="autoZero"/>
        <c:crossBetween val="midCat"/>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BasicsCalc!$B$3</c:f>
              <c:strCache>
                <c:ptCount val="1"/>
                <c:pt idx="0">
                  <c:v>Sin(x)</c:v>
                </c:pt>
              </c:strCache>
            </c:strRef>
          </c:tx>
          <c:marker>
            <c:symbol val="none"/>
          </c:marker>
          <c:xVal>
            <c:numRef>
              <c:f>BasicsCalc!$A$4:$A$122</c:f>
              <c:numCache>
                <c:formatCode>General</c:formatCode>
                <c:ptCount val="119"/>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pt idx="31">
                  <c:v>3.1</c:v>
                </c:pt>
                <c:pt idx="32">
                  <c:v>3.2</c:v>
                </c:pt>
                <c:pt idx="33">
                  <c:v>3.3</c:v>
                </c:pt>
                <c:pt idx="34">
                  <c:v>3.4</c:v>
                </c:pt>
                <c:pt idx="35">
                  <c:v>3.5</c:v>
                </c:pt>
                <c:pt idx="36">
                  <c:v>3.6</c:v>
                </c:pt>
                <c:pt idx="37">
                  <c:v>3.7</c:v>
                </c:pt>
                <c:pt idx="38">
                  <c:v>3.8</c:v>
                </c:pt>
                <c:pt idx="39">
                  <c:v>3.9</c:v>
                </c:pt>
                <c:pt idx="40">
                  <c:v>4</c:v>
                </c:pt>
                <c:pt idx="41">
                  <c:v>4.0999999999999996</c:v>
                </c:pt>
                <c:pt idx="42">
                  <c:v>4.2</c:v>
                </c:pt>
                <c:pt idx="43">
                  <c:v>4.3</c:v>
                </c:pt>
                <c:pt idx="44">
                  <c:v>4.4000000000000004</c:v>
                </c:pt>
                <c:pt idx="45">
                  <c:v>4.5</c:v>
                </c:pt>
                <c:pt idx="46">
                  <c:v>4.5999999999999996</c:v>
                </c:pt>
                <c:pt idx="47">
                  <c:v>4.7</c:v>
                </c:pt>
                <c:pt idx="48">
                  <c:v>4.8</c:v>
                </c:pt>
                <c:pt idx="49">
                  <c:v>4.9000000000000004</c:v>
                </c:pt>
                <c:pt idx="50">
                  <c:v>5</c:v>
                </c:pt>
                <c:pt idx="51">
                  <c:v>5.0999999999999996</c:v>
                </c:pt>
                <c:pt idx="52">
                  <c:v>5.2</c:v>
                </c:pt>
                <c:pt idx="53">
                  <c:v>5.3</c:v>
                </c:pt>
                <c:pt idx="54">
                  <c:v>5.4</c:v>
                </c:pt>
                <c:pt idx="55">
                  <c:v>5.5</c:v>
                </c:pt>
                <c:pt idx="56">
                  <c:v>5.6</c:v>
                </c:pt>
                <c:pt idx="57">
                  <c:v>5.7</c:v>
                </c:pt>
                <c:pt idx="58">
                  <c:v>5.8</c:v>
                </c:pt>
                <c:pt idx="59">
                  <c:v>5.9</c:v>
                </c:pt>
                <c:pt idx="60">
                  <c:v>6</c:v>
                </c:pt>
                <c:pt idx="61">
                  <c:v>6.1</c:v>
                </c:pt>
                <c:pt idx="62">
                  <c:v>6.2</c:v>
                </c:pt>
                <c:pt idx="63">
                  <c:v>6.3</c:v>
                </c:pt>
                <c:pt idx="64">
                  <c:v>6.4</c:v>
                </c:pt>
                <c:pt idx="65">
                  <c:v>6.5</c:v>
                </c:pt>
                <c:pt idx="66">
                  <c:v>6.6</c:v>
                </c:pt>
                <c:pt idx="67">
                  <c:v>6.7</c:v>
                </c:pt>
                <c:pt idx="68">
                  <c:v>6.8</c:v>
                </c:pt>
                <c:pt idx="69">
                  <c:v>6.9</c:v>
                </c:pt>
                <c:pt idx="70">
                  <c:v>7</c:v>
                </c:pt>
                <c:pt idx="71">
                  <c:v>7.1</c:v>
                </c:pt>
                <c:pt idx="72">
                  <c:v>7.2</c:v>
                </c:pt>
                <c:pt idx="73">
                  <c:v>7.3</c:v>
                </c:pt>
                <c:pt idx="74">
                  <c:v>7.4000000000000101</c:v>
                </c:pt>
                <c:pt idx="75">
                  <c:v>7.5</c:v>
                </c:pt>
                <c:pt idx="76">
                  <c:v>7.6</c:v>
                </c:pt>
                <c:pt idx="77">
                  <c:v>7.7000000000000099</c:v>
                </c:pt>
                <c:pt idx="78">
                  <c:v>7.8000000000000096</c:v>
                </c:pt>
                <c:pt idx="79">
                  <c:v>7.9000000000000101</c:v>
                </c:pt>
                <c:pt idx="80">
                  <c:v>8</c:v>
                </c:pt>
                <c:pt idx="81">
                  <c:v>8.1000000000000103</c:v>
                </c:pt>
                <c:pt idx="82">
                  <c:v>8.2000000000000099</c:v>
                </c:pt>
                <c:pt idx="83">
                  <c:v>8.3000000000000096</c:v>
                </c:pt>
                <c:pt idx="84">
                  <c:v>8.4000000000000092</c:v>
                </c:pt>
                <c:pt idx="85">
                  <c:v>8.5000000000000107</c:v>
                </c:pt>
                <c:pt idx="86">
                  <c:v>8.6000000000000103</c:v>
                </c:pt>
                <c:pt idx="87">
                  <c:v>8.7000000000000099</c:v>
                </c:pt>
                <c:pt idx="88">
                  <c:v>8.8000000000000096</c:v>
                </c:pt>
                <c:pt idx="89">
                  <c:v>8.9000000000000092</c:v>
                </c:pt>
                <c:pt idx="90">
                  <c:v>9.0000000000000107</c:v>
                </c:pt>
                <c:pt idx="91">
                  <c:v>9.1000000000000103</c:v>
                </c:pt>
                <c:pt idx="92">
                  <c:v>9.2000000000000099</c:v>
                </c:pt>
                <c:pt idx="93">
                  <c:v>9.3000000000000096</c:v>
                </c:pt>
                <c:pt idx="94">
                  <c:v>9.4000000000000092</c:v>
                </c:pt>
                <c:pt idx="95">
                  <c:v>9.5000000000000107</c:v>
                </c:pt>
                <c:pt idx="96">
                  <c:v>9.6000000000000103</c:v>
                </c:pt>
                <c:pt idx="97">
                  <c:v>9.7000000000000099</c:v>
                </c:pt>
                <c:pt idx="98">
                  <c:v>9.8000000000000096</c:v>
                </c:pt>
                <c:pt idx="99">
                  <c:v>9.9000000000000092</c:v>
                </c:pt>
                <c:pt idx="100">
                  <c:v>10</c:v>
                </c:pt>
                <c:pt idx="101">
                  <c:v>10.1</c:v>
                </c:pt>
                <c:pt idx="102">
                  <c:v>10.199999999999999</c:v>
                </c:pt>
                <c:pt idx="103">
                  <c:v>10.3</c:v>
                </c:pt>
                <c:pt idx="104">
                  <c:v>10.4</c:v>
                </c:pt>
                <c:pt idx="105">
                  <c:v>10.5</c:v>
                </c:pt>
                <c:pt idx="106">
                  <c:v>10.6</c:v>
                </c:pt>
                <c:pt idx="107">
                  <c:v>10.7</c:v>
                </c:pt>
                <c:pt idx="108">
                  <c:v>10.8</c:v>
                </c:pt>
                <c:pt idx="109">
                  <c:v>10.9</c:v>
                </c:pt>
                <c:pt idx="110">
                  <c:v>11</c:v>
                </c:pt>
                <c:pt idx="111">
                  <c:v>11.1</c:v>
                </c:pt>
                <c:pt idx="112">
                  <c:v>11.2</c:v>
                </c:pt>
                <c:pt idx="113">
                  <c:v>11.3</c:v>
                </c:pt>
                <c:pt idx="114">
                  <c:v>11.4</c:v>
                </c:pt>
                <c:pt idx="115">
                  <c:v>11.5</c:v>
                </c:pt>
                <c:pt idx="116">
                  <c:v>11.6</c:v>
                </c:pt>
                <c:pt idx="117">
                  <c:v>11.7</c:v>
                </c:pt>
                <c:pt idx="118">
                  <c:v>11.8</c:v>
                </c:pt>
              </c:numCache>
            </c:numRef>
          </c:xVal>
          <c:yVal>
            <c:numRef>
              <c:f>BasicsCalc!$B$4:$B$122</c:f>
              <c:numCache>
                <c:formatCode>General</c:formatCode>
                <c:ptCount val="119"/>
                <c:pt idx="0">
                  <c:v>0</c:v>
                </c:pt>
                <c:pt idx="1">
                  <c:v>9.9833416646828155E-2</c:v>
                </c:pt>
                <c:pt idx="2">
                  <c:v>0.19866933079506122</c:v>
                </c:pt>
                <c:pt idx="3">
                  <c:v>0.29552020666133955</c:v>
                </c:pt>
                <c:pt idx="4">
                  <c:v>0.38941834230865052</c:v>
                </c:pt>
                <c:pt idx="5">
                  <c:v>0.47942553860420301</c:v>
                </c:pt>
                <c:pt idx="6">
                  <c:v>0.56464247339503537</c:v>
                </c:pt>
                <c:pt idx="7">
                  <c:v>0.64421768723769102</c:v>
                </c:pt>
                <c:pt idx="8">
                  <c:v>0.71735609089952279</c:v>
                </c:pt>
                <c:pt idx="9">
                  <c:v>0.78332690962748341</c:v>
                </c:pt>
                <c:pt idx="10">
                  <c:v>0.8414709848078965</c:v>
                </c:pt>
                <c:pt idx="11">
                  <c:v>0.89120736006143542</c:v>
                </c:pt>
                <c:pt idx="12">
                  <c:v>0.93203908596722629</c:v>
                </c:pt>
                <c:pt idx="13">
                  <c:v>0.96355818541719296</c:v>
                </c:pt>
                <c:pt idx="14">
                  <c:v>0.98544972998846014</c:v>
                </c:pt>
                <c:pt idx="15">
                  <c:v>0.99749498660405445</c:v>
                </c:pt>
                <c:pt idx="16">
                  <c:v>0.99957360304150511</c:v>
                </c:pt>
                <c:pt idx="17">
                  <c:v>0.99166481045246857</c:v>
                </c:pt>
                <c:pt idx="18">
                  <c:v>0.97384763087819515</c:v>
                </c:pt>
                <c:pt idx="19">
                  <c:v>0.94630008768741447</c:v>
                </c:pt>
                <c:pt idx="20">
                  <c:v>0.90929742682568171</c:v>
                </c:pt>
                <c:pt idx="21">
                  <c:v>0.86320936664887371</c:v>
                </c:pt>
                <c:pt idx="22">
                  <c:v>0.80849640381959009</c:v>
                </c:pt>
                <c:pt idx="23">
                  <c:v>0.74570521217672026</c:v>
                </c:pt>
                <c:pt idx="24">
                  <c:v>0.67546318055115095</c:v>
                </c:pt>
                <c:pt idx="25">
                  <c:v>0.59847214410395655</c:v>
                </c:pt>
                <c:pt idx="26">
                  <c:v>0.51550137182146416</c:v>
                </c:pt>
                <c:pt idx="27">
                  <c:v>0.42737988023382978</c:v>
                </c:pt>
                <c:pt idx="28">
                  <c:v>0.33498815015590511</c:v>
                </c:pt>
                <c:pt idx="29">
                  <c:v>0.23924932921398243</c:v>
                </c:pt>
                <c:pt idx="30">
                  <c:v>0.14112000805986721</c:v>
                </c:pt>
                <c:pt idx="31">
                  <c:v>4.1580662433290491E-2</c:v>
                </c:pt>
                <c:pt idx="32">
                  <c:v>-5.8374143427580086E-2</c:v>
                </c:pt>
                <c:pt idx="33">
                  <c:v>-0.15774569414324821</c:v>
                </c:pt>
                <c:pt idx="34">
                  <c:v>-0.25554110202683122</c:v>
                </c:pt>
                <c:pt idx="35">
                  <c:v>-0.35078322768961984</c:v>
                </c:pt>
                <c:pt idx="36">
                  <c:v>-0.44252044329485246</c:v>
                </c:pt>
                <c:pt idx="37">
                  <c:v>-0.5298361409084934</c:v>
                </c:pt>
                <c:pt idx="38">
                  <c:v>-0.61185789094271892</c:v>
                </c:pt>
                <c:pt idx="39">
                  <c:v>-0.68776615918397377</c:v>
                </c:pt>
                <c:pt idx="40">
                  <c:v>-0.7568024953079282</c:v>
                </c:pt>
                <c:pt idx="41">
                  <c:v>-0.81827711106441026</c:v>
                </c:pt>
                <c:pt idx="42">
                  <c:v>-0.87157577241358819</c:v>
                </c:pt>
                <c:pt idx="43">
                  <c:v>-0.9161659367494549</c:v>
                </c:pt>
                <c:pt idx="44">
                  <c:v>-0.95160207388951601</c:v>
                </c:pt>
                <c:pt idx="45">
                  <c:v>-0.97753011766509701</c:v>
                </c:pt>
                <c:pt idx="46">
                  <c:v>-0.99369100363346441</c:v>
                </c:pt>
                <c:pt idx="47">
                  <c:v>-0.99992325756410083</c:v>
                </c:pt>
                <c:pt idx="48">
                  <c:v>-0.99616460883584068</c:v>
                </c:pt>
                <c:pt idx="49">
                  <c:v>-0.98245261262433248</c:v>
                </c:pt>
                <c:pt idx="50">
                  <c:v>-0.95892427466313845</c:v>
                </c:pt>
                <c:pt idx="51">
                  <c:v>-0.92581468232773245</c:v>
                </c:pt>
                <c:pt idx="52">
                  <c:v>-0.88345465572015314</c:v>
                </c:pt>
                <c:pt idx="53">
                  <c:v>-0.83226744222390125</c:v>
                </c:pt>
                <c:pt idx="54">
                  <c:v>-0.77276448755598715</c:v>
                </c:pt>
                <c:pt idx="55">
                  <c:v>-0.70554032557039192</c:v>
                </c:pt>
                <c:pt idx="56">
                  <c:v>-0.63126663787232162</c:v>
                </c:pt>
                <c:pt idx="57">
                  <c:v>-0.55068554259763758</c:v>
                </c:pt>
                <c:pt idx="58">
                  <c:v>-0.46460217941375737</c:v>
                </c:pt>
                <c:pt idx="59">
                  <c:v>-0.37387666483023602</c:v>
                </c:pt>
                <c:pt idx="60">
                  <c:v>-0.27941549819892586</c:v>
                </c:pt>
                <c:pt idx="61">
                  <c:v>-0.18216250427209588</c:v>
                </c:pt>
                <c:pt idx="62">
                  <c:v>-8.3089402817496397E-2</c:v>
                </c:pt>
                <c:pt idx="63">
                  <c:v>1.6813900484349713E-2</c:v>
                </c:pt>
                <c:pt idx="64">
                  <c:v>0.11654920485049364</c:v>
                </c:pt>
                <c:pt idx="65">
                  <c:v>0.21511998808781552</c:v>
                </c:pt>
                <c:pt idx="66">
                  <c:v>0.31154136351337786</c:v>
                </c:pt>
                <c:pt idx="67">
                  <c:v>0.4048499206165983</c:v>
                </c:pt>
                <c:pt idx="68">
                  <c:v>0.49411335113860816</c:v>
                </c:pt>
                <c:pt idx="69">
                  <c:v>0.57843976438820011</c:v>
                </c:pt>
                <c:pt idx="70">
                  <c:v>0.65698659871878906</c:v>
                </c:pt>
                <c:pt idx="71">
                  <c:v>0.72896904012587593</c:v>
                </c:pt>
                <c:pt idx="72">
                  <c:v>0.79366786384915311</c:v>
                </c:pt>
                <c:pt idx="73">
                  <c:v>0.8504366206285644</c:v>
                </c:pt>
                <c:pt idx="74">
                  <c:v>0.89870809581163125</c:v>
                </c:pt>
                <c:pt idx="75">
                  <c:v>0.9379999767747389</c:v>
                </c:pt>
                <c:pt idx="76">
                  <c:v>0.96791967203148632</c:v>
                </c:pt>
                <c:pt idx="77">
                  <c:v>0.98816823387700192</c:v>
                </c:pt>
                <c:pt idx="78">
                  <c:v>0.99854334537460543</c:v>
                </c:pt>
                <c:pt idx="79">
                  <c:v>0.99894134183977157</c:v>
                </c:pt>
                <c:pt idx="80">
                  <c:v>0.98935824662338179</c:v>
                </c:pt>
                <c:pt idx="81">
                  <c:v>0.96988981084508374</c:v>
                </c:pt>
                <c:pt idx="82">
                  <c:v>0.94073055667976957</c:v>
                </c:pt>
                <c:pt idx="83">
                  <c:v>0.90217183375628951</c:v>
                </c:pt>
                <c:pt idx="84">
                  <c:v>0.85459890808827588</c:v>
                </c:pt>
                <c:pt idx="85">
                  <c:v>0.79848711262348382</c:v>
                </c:pt>
                <c:pt idx="86">
                  <c:v>0.73439709787410612</c:v>
                </c:pt>
                <c:pt idx="87">
                  <c:v>0.66296923008217534</c:v>
                </c:pt>
                <c:pt idx="88">
                  <c:v>0.58491719289175448</c:v>
                </c:pt>
                <c:pt idx="89">
                  <c:v>0.50102085645787697</c:v>
                </c:pt>
                <c:pt idx="90">
                  <c:v>0.41211848524174688</c:v>
                </c:pt>
                <c:pt idx="91">
                  <c:v>0.31909836234934202</c:v>
                </c:pt>
                <c:pt idx="92">
                  <c:v>0.22288991410023726</c:v>
                </c:pt>
                <c:pt idx="93">
                  <c:v>0.12445442350705289</c:v>
                </c:pt>
                <c:pt idx="94">
                  <c:v>2.4775425453348886E-2</c:v>
                </c:pt>
                <c:pt idx="95">
                  <c:v>-7.5151120461819931E-2</c:v>
                </c:pt>
                <c:pt idx="96">
                  <c:v>-0.17432678122299014</c:v>
                </c:pt>
                <c:pt idx="97">
                  <c:v>-0.27176062641095272</c:v>
                </c:pt>
                <c:pt idx="98">
                  <c:v>-0.36647912925193665</c:v>
                </c:pt>
                <c:pt idx="99">
                  <c:v>-0.45753589377532927</c:v>
                </c:pt>
                <c:pt idx="100">
                  <c:v>-0.54402111088936977</c:v>
                </c:pt>
                <c:pt idx="101">
                  <c:v>-0.62507064889288211</c:v>
                </c:pt>
                <c:pt idx="102">
                  <c:v>-0.69987468759354232</c:v>
                </c:pt>
                <c:pt idx="103">
                  <c:v>-0.76768580976358247</c:v>
                </c:pt>
                <c:pt idx="104">
                  <c:v>-0.82782646908565372</c:v>
                </c:pt>
                <c:pt idx="105">
                  <c:v>-0.87969575997167004</c:v>
                </c:pt>
                <c:pt idx="106">
                  <c:v>-0.92277542161280657</c:v>
                </c:pt>
                <c:pt idx="107">
                  <c:v>-0.95663501627018788</c:v>
                </c:pt>
                <c:pt idx="108">
                  <c:v>-0.98093623006649155</c:v>
                </c:pt>
                <c:pt idx="109">
                  <c:v>-0.99543625330637742</c:v>
                </c:pt>
                <c:pt idx="110">
                  <c:v>-0.99999020655070348</c:v>
                </c:pt>
                <c:pt idx="111">
                  <c:v>-0.99455258820398917</c:v>
                </c:pt>
                <c:pt idx="112">
                  <c:v>-0.9791777291513174</c:v>
                </c:pt>
                <c:pt idx="113">
                  <c:v>-0.95401924990208897</c:v>
                </c:pt>
                <c:pt idx="114">
                  <c:v>-0.91932852566467571</c:v>
                </c:pt>
                <c:pt idx="115">
                  <c:v>-0.87545217468842851</c:v>
                </c:pt>
                <c:pt idx="116">
                  <c:v>-0.82282859496870886</c:v>
                </c:pt>
                <c:pt idx="117">
                  <c:v>-0.76198358391903331</c:v>
                </c:pt>
                <c:pt idx="118">
                  <c:v>-0.69352508477712238</c:v>
                </c:pt>
              </c:numCache>
            </c:numRef>
          </c:yVal>
          <c:smooth val="1"/>
        </c:ser>
        <c:ser>
          <c:idx val="1"/>
          <c:order val="1"/>
          <c:tx>
            <c:strRef>
              <c:f>BasicsCalc!$C$3</c:f>
              <c:strCache>
                <c:ptCount val="1"/>
                <c:pt idx="0">
                  <c:v>(yfinal-yinitial)/ (xfinal-xinitial)</c:v>
                </c:pt>
              </c:strCache>
            </c:strRef>
          </c:tx>
          <c:marker>
            <c:symbol val="none"/>
          </c:marker>
          <c:xVal>
            <c:numRef>
              <c:f>BasicsCalc!$A$4:$A$122</c:f>
              <c:numCache>
                <c:formatCode>General</c:formatCode>
                <c:ptCount val="119"/>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pt idx="31">
                  <c:v>3.1</c:v>
                </c:pt>
                <c:pt idx="32">
                  <c:v>3.2</c:v>
                </c:pt>
                <c:pt idx="33">
                  <c:v>3.3</c:v>
                </c:pt>
                <c:pt idx="34">
                  <c:v>3.4</c:v>
                </c:pt>
                <c:pt idx="35">
                  <c:v>3.5</c:v>
                </c:pt>
                <c:pt idx="36">
                  <c:v>3.6</c:v>
                </c:pt>
                <c:pt idx="37">
                  <c:v>3.7</c:v>
                </c:pt>
                <c:pt idx="38">
                  <c:v>3.8</c:v>
                </c:pt>
                <c:pt idx="39">
                  <c:v>3.9</c:v>
                </c:pt>
                <c:pt idx="40">
                  <c:v>4</c:v>
                </c:pt>
                <c:pt idx="41">
                  <c:v>4.0999999999999996</c:v>
                </c:pt>
                <c:pt idx="42">
                  <c:v>4.2</c:v>
                </c:pt>
                <c:pt idx="43">
                  <c:v>4.3</c:v>
                </c:pt>
                <c:pt idx="44">
                  <c:v>4.4000000000000004</c:v>
                </c:pt>
                <c:pt idx="45">
                  <c:v>4.5</c:v>
                </c:pt>
                <c:pt idx="46">
                  <c:v>4.5999999999999996</c:v>
                </c:pt>
                <c:pt idx="47">
                  <c:v>4.7</c:v>
                </c:pt>
                <c:pt idx="48">
                  <c:v>4.8</c:v>
                </c:pt>
                <c:pt idx="49">
                  <c:v>4.9000000000000004</c:v>
                </c:pt>
                <c:pt idx="50">
                  <c:v>5</c:v>
                </c:pt>
                <c:pt idx="51">
                  <c:v>5.0999999999999996</c:v>
                </c:pt>
                <c:pt idx="52">
                  <c:v>5.2</c:v>
                </c:pt>
                <c:pt idx="53">
                  <c:v>5.3</c:v>
                </c:pt>
                <c:pt idx="54">
                  <c:v>5.4</c:v>
                </c:pt>
                <c:pt idx="55">
                  <c:v>5.5</c:v>
                </c:pt>
                <c:pt idx="56">
                  <c:v>5.6</c:v>
                </c:pt>
                <c:pt idx="57">
                  <c:v>5.7</c:v>
                </c:pt>
                <c:pt idx="58">
                  <c:v>5.8</c:v>
                </c:pt>
                <c:pt idx="59">
                  <c:v>5.9</c:v>
                </c:pt>
                <c:pt idx="60">
                  <c:v>6</c:v>
                </c:pt>
                <c:pt idx="61">
                  <c:v>6.1</c:v>
                </c:pt>
                <c:pt idx="62">
                  <c:v>6.2</c:v>
                </c:pt>
                <c:pt idx="63">
                  <c:v>6.3</c:v>
                </c:pt>
                <c:pt idx="64">
                  <c:v>6.4</c:v>
                </c:pt>
                <c:pt idx="65">
                  <c:v>6.5</c:v>
                </c:pt>
                <c:pt idx="66">
                  <c:v>6.6</c:v>
                </c:pt>
                <c:pt idx="67">
                  <c:v>6.7</c:v>
                </c:pt>
                <c:pt idx="68">
                  <c:v>6.8</c:v>
                </c:pt>
                <c:pt idx="69">
                  <c:v>6.9</c:v>
                </c:pt>
                <c:pt idx="70">
                  <c:v>7</c:v>
                </c:pt>
                <c:pt idx="71">
                  <c:v>7.1</c:v>
                </c:pt>
                <c:pt idx="72">
                  <c:v>7.2</c:v>
                </c:pt>
                <c:pt idx="73">
                  <c:v>7.3</c:v>
                </c:pt>
                <c:pt idx="74">
                  <c:v>7.4000000000000101</c:v>
                </c:pt>
                <c:pt idx="75">
                  <c:v>7.5</c:v>
                </c:pt>
                <c:pt idx="76">
                  <c:v>7.6</c:v>
                </c:pt>
                <c:pt idx="77">
                  <c:v>7.7000000000000099</c:v>
                </c:pt>
                <c:pt idx="78">
                  <c:v>7.8000000000000096</c:v>
                </c:pt>
                <c:pt idx="79">
                  <c:v>7.9000000000000101</c:v>
                </c:pt>
                <c:pt idx="80">
                  <c:v>8</c:v>
                </c:pt>
                <c:pt idx="81">
                  <c:v>8.1000000000000103</c:v>
                </c:pt>
                <c:pt idx="82">
                  <c:v>8.2000000000000099</c:v>
                </c:pt>
                <c:pt idx="83">
                  <c:v>8.3000000000000096</c:v>
                </c:pt>
                <c:pt idx="84">
                  <c:v>8.4000000000000092</c:v>
                </c:pt>
                <c:pt idx="85">
                  <c:v>8.5000000000000107</c:v>
                </c:pt>
                <c:pt idx="86">
                  <c:v>8.6000000000000103</c:v>
                </c:pt>
                <c:pt idx="87">
                  <c:v>8.7000000000000099</c:v>
                </c:pt>
                <c:pt idx="88">
                  <c:v>8.8000000000000096</c:v>
                </c:pt>
                <c:pt idx="89">
                  <c:v>8.9000000000000092</c:v>
                </c:pt>
                <c:pt idx="90">
                  <c:v>9.0000000000000107</c:v>
                </c:pt>
                <c:pt idx="91">
                  <c:v>9.1000000000000103</c:v>
                </c:pt>
                <c:pt idx="92">
                  <c:v>9.2000000000000099</c:v>
                </c:pt>
                <c:pt idx="93">
                  <c:v>9.3000000000000096</c:v>
                </c:pt>
                <c:pt idx="94">
                  <c:v>9.4000000000000092</c:v>
                </c:pt>
                <c:pt idx="95">
                  <c:v>9.5000000000000107</c:v>
                </c:pt>
                <c:pt idx="96">
                  <c:v>9.6000000000000103</c:v>
                </c:pt>
                <c:pt idx="97">
                  <c:v>9.7000000000000099</c:v>
                </c:pt>
                <c:pt idx="98">
                  <c:v>9.8000000000000096</c:v>
                </c:pt>
                <c:pt idx="99">
                  <c:v>9.9000000000000092</c:v>
                </c:pt>
                <c:pt idx="100">
                  <c:v>10</c:v>
                </c:pt>
                <c:pt idx="101">
                  <c:v>10.1</c:v>
                </c:pt>
                <c:pt idx="102">
                  <c:v>10.199999999999999</c:v>
                </c:pt>
                <c:pt idx="103">
                  <c:v>10.3</c:v>
                </c:pt>
                <c:pt idx="104">
                  <c:v>10.4</c:v>
                </c:pt>
                <c:pt idx="105">
                  <c:v>10.5</c:v>
                </c:pt>
                <c:pt idx="106">
                  <c:v>10.6</c:v>
                </c:pt>
                <c:pt idx="107">
                  <c:v>10.7</c:v>
                </c:pt>
                <c:pt idx="108">
                  <c:v>10.8</c:v>
                </c:pt>
                <c:pt idx="109">
                  <c:v>10.9</c:v>
                </c:pt>
                <c:pt idx="110">
                  <c:v>11</c:v>
                </c:pt>
                <c:pt idx="111">
                  <c:v>11.1</c:v>
                </c:pt>
                <c:pt idx="112">
                  <c:v>11.2</c:v>
                </c:pt>
                <c:pt idx="113">
                  <c:v>11.3</c:v>
                </c:pt>
                <c:pt idx="114">
                  <c:v>11.4</c:v>
                </c:pt>
                <c:pt idx="115">
                  <c:v>11.5</c:v>
                </c:pt>
                <c:pt idx="116">
                  <c:v>11.6</c:v>
                </c:pt>
                <c:pt idx="117">
                  <c:v>11.7</c:v>
                </c:pt>
                <c:pt idx="118">
                  <c:v>11.8</c:v>
                </c:pt>
              </c:numCache>
            </c:numRef>
          </c:xVal>
          <c:yVal>
            <c:numRef>
              <c:f>BasicsCalc!$C$5:$C$122</c:f>
              <c:numCache>
                <c:formatCode>General</c:formatCode>
                <c:ptCount val="118"/>
                <c:pt idx="0">
                  <c:v>0.99833416646828155</c:v>
                </c:pt>
                <c:pt idx="1">
                  <c:v>0.98835914148233062</c:v>
                </c:pt>
                <c:pt idx="2">
                  <c:v>0.96850875866278352</c:v>
                </c:pt>
                <c:pt idx="3">
                  <c:v>0.93898135647310943</c:v>
                </c:pt>
                <c:pt idx="4">
                  <c:v>0.90007196295552505</c:v>
                </c:pt>
                <c:pt idx="5">
                  <c:v>0.85216934790832388</c:v>
                </c:pt>
                <c:pt idx="6">
                  <c:v>0.79575213842655668</c:v>
                </c:pt>
                <c:pt idx="7">
                  <c:v>0.73138403661831708</c:v>
                </c:pt>
                <c:pt idx="8">
                  <c:v>0.65970818727960634</c:v>
                </c:pt>
                <c:pt idx="9">
                  <c:v>0.58144075180413102</c:v>
                </c:pt>
                <c:pt idx="10">
                  <c:v>0.49736375253538867</c:v>
                </c:pt>
                <c:pt idx="11">
                  <c:v>0.40831725905790928</c:v>
                </c:pt>
                <c:pt idx="12">
                  <c:v>0.31519099449966642</c:v>
                </c:pt>
                <c:pt idx="13">
                  <c:v>0.21891544571267216</c:v>
                </c:pt>
                <c:pt idx="14">
                  <c:v>0.12045256615594291</c:v>
                </c:pt>
                <c:pt idx="15">
                  <c:v>2.0786164374506626E-2</c:v>
                </c:pt>
                <c:pt idx="16">
                  <c:v>-7.9087925890365507E-2</c:v>
                </c:pt>
                <c:pt idx="17">
                  <c:v>-0.17817179574273406</c:v>
                </c:pt>
                <c:pt idx="18">
                  <c:v>-0.27547543190780716</c:v>
                </c:pt>
                <c:pt idx="19">
                  <c:v>-0.37002660861732728</c:v>
                </c:pt>
                <c:pt idx="20">
                  <c:v>-0.4608806017680796</c:v>
                </c:pt>
                <c:pt idx="21">
                  <c:v>-0.54712962829283573</c:v>
                </c:pt>
                <c:pt idx="22">
                  <c:v>-0.62791191642870059</c:v>
                </c:pt>
                <c:pt idx="23">
                  <c:v>-0.70242031625569235</c:v>
                </c:pt>
                <c:pt idx="24">
                  <c:v>-0.76991036447194339</c:v>
                </c:pt>
                <c:pt idx="25">
                  <c:v>-0.82970772282492311</c:v>
                </c:pt>
                <c:pt idx="26">
                  <c:v>-0.88121491587634304</c:v>
                </c:pt>
                <c:pt idx="27">
                  <c:v>-0.92391730077925005</c:v>
                </c:pt>
                <c:pt idx="28">
                  <c:v>-0.95738820941922598</c:v>
                </c:pt>
                <c:pt idx="29">
                  <c:v>-0.98129321154115123</c:v>
                </c:pt>
                <c:pt idx="30">
                  <c:v>-0.99539345626576636</c:v>
                </c:pt>
                <c:pt idx="31">
                  <c:v>-0.99954805860870488</c:v>
                </c:pt>
                <c:pt idx="32">
                  <c:v>-0.99371550715668477</c:v>
                </c:pt>
                <c:pt idx="33">
                  <c:v>-0.9779540788358293</c:v>
                </c:pt>
                <c:pt idx="34">
                  <c:v>-0.95242125662788524</c:v>
                </c:pt>
                <c:pt idx="35">
                  <c:v>-0.91737215605232547</c:v>
                </c:pt>
                <c:pt idx="36">
                  <c:v>-0.87315697613640864</c:v>
                </c:pt>
                <c:pt idx="37">
                  <c:v>-0.82021750034225804</c:v>
                </c:pt>
                <c:pt idx="38">
                  <c:v>-0.75908268241254784</c:v>
                </c:pt>
                <c:pt idx="39">
                  <c:v>-0.69036336123954367</c:v>
                </c:pt>
                <c:pt idx="40">
                  <c:v>-0.61474615756482276</c:v>
                </c:pt>
                <c:pt idx="41">
                  <c:v>-0.53298661349177645</c:v>
                </c:pt>
                <c:pt idx="42">
                  <c:v>-0.44590164335866872</c:v>
                </c:pt>
                <c:pt idx="43">
                  <c:v>-0.35436137140060919</c:v>
                </c:pt>
                <c:pt idx="44">
                  <c:v>-0.25928043775581094</c:v>
                </c:pt>
                <c:pt idx="45">
                  <c:v>-0.16160885968367458</c:v>
                </c:pt>
                <c:pt idx="46">
                  <c:v>-6.2322539306363889E-2</c:v>
                </c:pt>
                <c:pt idx="47">
                  <c:v>3.7586487282601631E-2</c:v>
                </c:pt>
                <c:pt idx="48">
                  <c:v>0.13711996211508132</c:v>
                </c:pt>
                <c:pt idx="49">
                  <c:v>0.23528337961194107</c:v>
                </c:pt>
                <c:pt idx="50">
                  <c:v>0.33109592335406118</c:v>
                </c:pt>
                <c:pt idx="51">
                  <c:v>0.42360026607579088</c:v>
                </c:pt>
                <c:pt idx="52">
                  <c:v>0.5118721349625206</c:v>
                </c:pt>
                <c:pt idx="53">
                  <c:v>0.59502954667913788</c:v>
                </c:pt>
                <c:pt idx="54">
                  <c:v>0.67224161985595465</c:v>
                </c:pt>
                <c:pt idx="55">
                  <c:v>0.74273687698070567</c:v>
                </c:pt>
                <c:pt idx="56">
                  <c:v>0.80581095274683612</c:v>
                </c:pt>
                <c:pt idx="57">
                  <c:v>0.86083363183880524</c:v>
                </c:pt>
                <c:pt idx="58">
                  <c:v>0.90725514583520861</c:v>
                </c:pt>
                <c:pt idx="59">
                  <c:v>0.94461166631310489</c:v>
                </c:pt>
                <c:pt idx="60">
                  <c:v>0.97252993926830333</c:v>
                </c:pt>
                <c:pt idx="61">
                  <c:v>0.99073101454598955</c:v>
                </c:pt>
                <c:pt idx="62">
                  <c:v>0.99903303301846458</c:v>
                </c:pt>
                <c:pt idx="63">
                  <c:v>0.99735304366143385</c:v>
                </c:pt>
                <c:pt idx="64">
                  <c:v>0.98570783237322235</c:v>
                </c:pt>
                <c:pt idx="65">
                  <c:v>0.96421375425562683</c:v>
                </c:pt>
                <c:pt idx="66">
                  <c:v>0.93308557103219947</c:v>
                </c:pt>
                <c:pt idx="67">
                  <c:v>0.89263430522010179</c:v>
                </c:pt>
                <c:pt idx="68">
                  <c:v>0.84326413249591503</c:v>
                </c:pt>
                <c:pt idx="69">
                  <c:v>0.78546834330589232</c:v>
                </c:pt>
                <c:pt idx="70">
                  <c:v>0.71982441407087128</c:v>
                </c:pt>
                <c:pt idx="71">
                  <c:v>0.64698823723276833</c:v>
                </c:pt>
                <c:pt idx="72">
                  <c:v>0.56768756779411489</c:v>
                </c:pt>
                <c:pt idx="73">
                  <c:v>0.48271475183061874</c:v>
                </c:pt>
                <c:pt idx="74">
                  <c:v>0.39291880963111631</c:v>
                </c:pt>
                <c:pt idx="75">
                  <c:v>0.2991969525674753</c:v>
                </c:pt>
                <c:pt idx="76">
                  <c:v>0.20248561845513513</c:v>
                </c:pt>
                <c:pt idx="77">
                  <c:v>0.10375111497603544</c:v>
                </c:pt>
                <c:pt idx="78">
                  <c:v>3.9799646516613732E-3</c:v>
                </c:pt>
                <c:pt idx="79">
                  <c:v>-9.583095216390751E-2</c:v>
                </c:pt>
                <c:pt idx="80">
                  <c:v>-0.19468435778296037</c:v>
                </c:pt>
                <c:pt idx="81">
                  <c:v>-0.2915925416531428</c:v>
                </c:pt>
                <c:pt idx="82">
                  <c:v>-0.38558722923480199</c:v>
                </c:pt>
                <c:pt idx="83">
                  <c:v>-0.47572925668013799</c:v>
                </c:pt>
                <c:pt idx="84">
                  <c:v>-0.56111795464791259</c:v>
                </c:pt>
                <c:pt idx="85">
                  <c:v>-0.64090014749377933</c:v>
                </c:pt>
                <c:pt idx="86">
                  <c:v>-0.71427867791931032</c:v>
                </c:pt>
                <c:pt idx="87">
                  <c:v>-0.78052037190421142</c:v>
                </c:pt>
                <c:pt idx="88">
                  <c:v>-0.83896336433877805</c:v>
                </c:pt>
                <c:pt idx="89">
                  <c:v>-0.88902371216128828</c:v>
                </c:pt>
                <c:pt idx="90">
                  <c:v>-0.93020122892405188</c:v>
                </c:pt>
                <c:pt idx="91">
                  <c:v>-0.96208448249105105</c:v>
                </c:pt>
                <c:pt idx="92">
                  <c:v>-0.98435490593184716</c:v>
                </c:pt>
                <c:pt idx="93">
                  <c:v>-0.9967899805370436</c:v>
                </c:pt>
                <c:pt idx="94">
                  <c:v>-0.99926545915167397</c:v>
                </c:pt>
                <c:pt idx="95">
                  <c:v>-0.99175660761170559</c:v>
                </c:pt>
                <c:pt idx="96">
                  <c:v>-0.97433845187962931</c:v>
                </c:pt>
                <c:pt idx="97">
                  <c:v>-0.94718502840984264</c:v>
                </c:pt>
                <c:pt idx="98">
                  <c:v>-0.91056764523392941</c:v>
                </c:pt>
                <c:pt idx="99">
                  <c:v>-0.86485217114048496</c:v>
                </c:pt>
                <c:pt idx="100">
                  <c:v>-0.81049538003512622</c:v>
                </c:pt>
                <c:pt idx="101">
                  <c:v>-0.7480403870066048</c:v>
                </c:pt>
                <c:pt idx="102">
                  <c:v>-0.67811122170039184</c:v>
                </c:pt>
                <c:pt idx="103">
                  <c:v>-0.60140659322071455</c:v>
                </c:pt>
                <c:pt idx="104">
                  <c:v>-0.51869290886016517</c:v>
                </c:pt>
                <c:pt idx="105">
                  <c:v>-0.4307966164113668</c:v>
                </c:pt>
                <c:pt idx="106">
                  <c:v>-0.33859594657381431</c:v>
                </c:pt>
                <c:pt idx="107">
                  <c:v>-0.24301213796303334</c:v>
                </c:pt>
                <c:pt idx="108">
                  <c:v>-0.14500023239885915</c:v>
                </c:pt>
                <c:pt idx="109">
                  <c:v>-4.5539532443260748E-2</c:v>
                </c:pt>
                <c:pt idx="110">
                  <c:v>5.4376183467143208E-2</c:v>
                </c:pt>
                <c:pt idx="111">
                  <c:v>0.1537485905267183</c:v>
                </c:pt>
                <c:pt idx="112">
                  <c:v>0.25158479249228072</c:v>
                </c:pt>
                <c:pt idx="113">
                  <c:v>0.34690724237413384</c:v>
                </c:pt>
                <c:pt idx="114">
                  <c:v>0.43876350976247358</c:v>
                </c:pt>
                <c:pt idx="115">
                  <c:v>0.52623579719719837</c:v>
                </c:pt>
                <c:pt idx="116">
                  <c:v>0.60845011049675757</c:v>
                </c:pt>
                <c:pt idx="117">
                  <c:v>0.68458499141909956</c:v>
                </c:pt>
              </c:numCache>
            </c:numRef>
          </c:yVal>
          <c:smooth val="1"/>
        </c:ser>
        <c:ser>
          <c:idx val="2"/>
          <c:order val="2"/>
          <c:tx>
            <c:strRef>
              <c:f>BasicsCalc!$D$3</c:f>
              <c:strCache>
                <c:ptCount val="1"/>
                <c:pt idx="0">
                  <c:v>Cos(x)</c:v>
                </c:pt>
              </c:strCache>
            </c:strRef>
          </c:tx>
          <c:spPr>
            <a:ln>
              <a:prstDash val="dash"/>
            </a:ln>
          </c:spPr>
          <c:marker>
            <c:symbol val="none"/>
          </c:marker>
          <c:xVal>
            <c:numRef>
              <c:f>BasicsCalc!$A$4:$A$122</c:f>
              <c:numCache>
                <c:formatCode>General</c:formatCode>
                <c:ptCount val="119"/>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pt idx="31">
                  <c:v>3.1</c:v>
                </c:pt>
                <c:pt idx="32">
                  <c:v>3.2</c:v>
                </c:pt>
                <c:pt idx="33">
                  <c:v>3.3</c:v>
                </c:pt>
                <c:pt idx="34">
                  <c:v>3.4</c:v>
                </c:pt>
                <c:pt idx="35">
                  <c:v>3.5</c:v>
                </c:pt>
                <c:pt idx="36">
                  <c:v>3.6</c:v>
                </c:pt>
                <c:pt idx="37">
                  <c:v>3.7</c:v>
                </c:pt>
                <c:pt idx="38">
                  <c:v>3.8</c:v>
                </c:pt>
                <c:pt idx="39">
                  <c:v>3.9</c:v>
                </c:pt>
                <c:pt idx="40">
                  <c:v>4</c:v>
                </c:pt>
                <c:pt idx="41">
                  <c:v>4.0999999999999996</c:v>
                </c:pt>
                <c:pt idx="42">
                  <c:v>4.2</c:v>
                </c:pt>
                <c:pt idx="43">
                  <c:v>4.3</c:v>
                </c:pt>
                <c:pt idx="44">
                  <c:v>4.4000000000000004</c:v>
                </c:pt>
                <c:pt idx="45">
                  <c:v>4.5</c:v>
                </c:pt>
                <c:pt idx="46">
                  <c:v>4.5999999999999996</c:v>
                </c:pt>
                <c:pt idx="47">
                  <c:v>4.7</c:v>
                </c:pt>
                <c:pt idx="48">
                  <c:v>4.8</c:v>
                </c:pt>
                <c:pt idx="49">
                  <c:v>4.9000000000000004</c:v>
                </c:pt>
                <c:pt idx="50">
                  <c:v>5</c:v>
                </c:pt>
                <c:pt idx="51">
                  <c:v>5.0999999999999996</c:v>
                </c:pt>
                <c:pt idx="52">
                  <c:v>5.2</c:v>
                </c:pt>
                <c:pt idx="53">
                  <c:v>5.3</c:v>
                </c:pt>
                <c:pt idx="54">
                  <c:v>5.4</c:v>
                </c:pt>
                <c:pt idx="55">
                  <c:v>5.5</c:v>
                </c:pt>
                <c:pt idx="56">
                  <c:v>5.6</c:v>
                </c:pt>
                <c:pt idx="57">
                  <c:v>5.7</c:v>
                </c:pt>
                <c:pt idx="58">
                  <c:v>5.8</c:v>
                </c:pt>
                <c:pt idx="59">
                  <c:v>5.9</c:v>
                </c:pt>
                <c:pt idx="60">
                  <c:v>6</c:v>
                </c:pt>
                <c:pt idx="61">
                  <c:v>6.1</c:v>
                </c:pt>
                <c:pt idx="62">
                  <c:v>6.2</c:v>
                </c:pt>
                <c:pt idx="63">
                  <c:v>6.3</c:v>
                </c:pt>
                <c:pt idx="64">
                  <c:v>6.4</c:v>
                </c:pt>
                <c:pt idx="65">
                  <c:v>6.5</c:v>
                </c:pt>
                <c:pt idx="66">
                  <c:v>6.6</c:v>
                </c:pt>
                <c:pt idx="67">
                  <c:v>6.7</c:v>
                </c:pt>
                <c:pt idx="68">
                  <c:v>6.8</c:v>
                </c:pt>
                <c:pt idx="69">
                  <c:v>6.9</c:v>
                </c:pt>
                <c:pt idx="70">
                  <c:v>7</c:v>
                </c:pt>
                <c:pt idx="71">
                  <c:v>7.1</c:v>
                </c:pt>
                <c:pt idx="72">
                  <c:v>7.2</c:v>
                </c:pt>
                <c:pt idx="73">
                  <c:v>7.3</c:v>
                </c:pt>
                <c:pt idx="74">
                  <c:v>7.4000000000000101</c:v>
                </c:pt>
                <c:pt idx="75">
                  <c:v>7.5</c:v>
                </c:pt>
                <c:pt idx="76">
                  <c:v>7.6</c:v>
                </c:pt>
                <c:pt idx="77">
                  <c:v>7.7000000000000099</c:v>
                </c:pt>
                <c:pt idx="78">
                  <c:v>7.8000000000000096</c:v>
                </c:pt>
                <c:pt idx="79">
                  <c:v>7.9000000000000101</c:v>
                </c:pt>
                <c:pt idx="80">
                  <c:v>8</c:v>
                </c:pt>
                <c:pt idx="81">
                  <c:v>8.1000000000000103</c:v>
                </c:pt>
                <c:pt idx="82">
                  <c:v>8.2000000000000099</c:v>
                </c:pt>
                <c:pt idx="83">
                  <c:v>8.3000000000000096</c:v>
                </c:pt>
                <c:pt idx="84">
                  <c:v>8.4000000000000092</c:v>
                </c:pt>
                <c:pt idx="85">
                  <c:v>8.5000000000000107</c:v>
                </c:pt>
                <c:pt idx="86">
                  <c:v>8.6000000000000103</c:v>
                </c:pt>
                <c:pt idx="87">
                  <c:v>8.7000000000000099</c:v>
                </c:pt>
                <c:pt idx="88">
                  <c:v>8.8000000000000096</c:v>
                </c:pt>
                <c:pt idx="89">
                  <c:v>8.9000000000000092</c:v>
                </c:pt>
                <c:pt idx="90">
                  <c:v>9.0000000000000107</c:v>
                </c:pt>
                <c:pt idx="91">
                  <c:v>9.1000000000000103</c:v>
                </c:pt>
                <c:pt idx="92">
                  <c:v>9.2000000000000099</c:v>
                </c:pt>
                <c:pt idx="93">
                  <c:v>9.3000000000000096</c:v>
                </c:pt>
                <c:pt idx="94">
                  <c:v>9.4000000000000092</c:v>
                </c:pt>
                <c:pt idx="95">
                  <c:v>9.5000000000000107</c:v>
                </c:pt>
                <c:pt idx="96">
                  <c:v>9.6000000000000103</c:v>
                </c:pt>
                <c:pt idx="97">
                  <c:v>9.7000000000000099</c:v>
                </c:pt>
                <c:pt idx="98">
                  <c:v>9.8000000000000096</c:v>
                </c:pt>
                <c:pt idx="99">
                  <c:v>9.9000000000000092</c:v>
                </c:pt>
                <c:pt idx="100">
                  <c:v>10</c:v>
                </c:pt>
                <c:pt idx="101">
                  <c:v>10.1</c:v>
                </c:pt>
                <c:pt idx="102">
                  <c:v>10.199999999999999</c:v>
                </c:pt>
                <c:pt idx="103">
                  <c:v>10.3</c:v>
                </c:pt>
                <c:pt idx="104">
                  <c:v>10.4</c:v>
                </c:pt>
                <c:pt idx="105">
                  <c:v>10.5</c:v>
                </c:pt>
                <c:pt idx="106">
                  <c:v>10.6</c:v>
                </c:pt>
                <c:pt idx="107">
                  <c:v>10.7</c:v>
                </c:pt>
                <c:pt idx="108">
                  <c:v>10.8</c:v>
                </c:pt>
                <c:pt idx="109">
                  <c:v>10.9</c:v>
                </c:pt>
                <c:pt idx="110">
                  <c:v>11</c:v>
                </c:pt>
                <c:pt idx="111">
                  <c:v>11.1</c:v>
                </c:pt>
                <c:pt idx="112">
                  <c:v>11.2</c:v>
                </c:pt>
                <c:pt idx="113">
                  <c:v>11.3</c:v>
                </c:pt>
                <c:pt idx="114">
                  <c:v>11.4</c:v>
                </c:pt>
                <c:pt idx="115">
                  <c:v>11.5</c:v>
                </c:pt>
                <c:pt idx="116">
                  <c:v>11.6</c:v>
                </c:pt>
                <c:pt idx="117">
                  <c:v>11.7</c:v>
                </c:pt>
                <c:pt idx="118">
                  <c:v>11.8</c:v>
                </c:pt>
              </c:numCache>
            </c:numRef>
          </c:xVal>
          <c:yVal>
            <c:numRef>
              <c:f>BasicsCalc!$D$4:$D$122</c:f>
              <c:numCache>
                <c:formatCode>General</c:formatCode>
                <c:ptCount val="119"/>
                <c:pt idx="0">
                  <c:v>1</c:v>
                </c:pt>
                <c:pt idx="1">
                  <c:v>0.99500416527802582</c:v>
                </c:pt>
                <c:pt idx="2">
                  <c:v>0.98006657784124163</c:v>
                </c:pt>
                <c:pt idx="3">
                  <c:v>0.95533648912560598</c:v>
                </c:pt>
                <c:pt idx="4">
                  <c:v>0.9210609940028851</c:v>
                </c:pt>
                <c:pt idx="5">
                  <c:v>0.87758256189037276</c:v>
                </c:pt>
                <c:pt idx="6">
                  <c:v>0.82533561490967833</c:v>
                </c:pt>
                <c:pt idx="7">
                  <c:v>0.7648421872844885</c:v>
                </c:pt>
                <c:pt idx="8">
                  <c:v>0.69670670934716539</c:v>
                </c:pt>
                <c:pt idx="9">
                  <c:v>0.62160996827066439</c:v>
                </c:pt>
                <c:pt idx="10">
                  <c:v>0.54030230586813977</c:v>
                </c:pt>
                <c:pt idx="11">
                  <c:v>0.45359612142557731</c:v>
                </c:pt>
                <c:pt idx="12">
                  <c:v>0.36235775447667362</c:v>
                </c:pt>
                <c:pt idx="13">
                  <c:v>0.26749882862458735</c:v>
                </c:pt>
                <c:pt idx="14">
                  <c:v>0.16996714290024104</c:v>
                </c:pt>
                <c:pt idx="15">
                  <c:v>7.0737201667702906E-2</c:v>
                </c:pt>
                <c:pt idx="16">
                  <c:v>-2.9199522301288815E-2</c:v>
                </c:pt>
                <c:pt idx="17">
                  <c:v>-0.12884449429552464</c:v>
                </c:pt>
                <c:pt idx="18">
                  <c:v>-0.22720209469308711</c:v>
                </c:pt>
                <c:pt idx="19">
                  <c:v>-0.32328956686350335</c:v>
                </c:pt>
                <c:pt idx="20">
                  <c:v>-0.41614683654714241</c:v>
                </c:pt>
                <c:pt idx="21">
                  <c:v>-0.50484610459985757</c:v>
                </c:pt>
                <c:pt idx="22">
                  <c:v>-0.58850111725534582</c:v>
                </c:pt>
                <c:pt idx="23">
                  <c:v>-0.6662760212798241</c:v>
                </c:pt>
                <c:pt idx="24">
                  <c:v>-0.73739371554124544</c:v>
                </c:pt>
                <c:pt idx="25">
                  <c:v>-0.8011436155469337</c:v>
                </c:pt>
                <c:pt idx="26">
                  <c:v>-0.85688875336894732</c:v>
                </c:pt>
                <c:pt idx="27">
                  <c:v>-0.90407214201706121</c:v>
                </c:pt>
                <c:pt idx="28">
                  <c:v>-0.94222234066865806</c:v>
                </c:pt>
                <c:pt idx="29">
                  <c:v>-0.97095816514959055</c:v>
                </c:pt>
                <c:pt idx="30">
                  <c:v>-0.98999249660044542</c:v>
                </c:pt>
                <c:pt idx="31">
                  <c:v>-0.99913515027327948</c:v>
                </c:pt>
                <c:pt idx="32">
                  <c:v>-0.99829477579475312</c:v>
                </c:pt>
                <c:pt idx="33">
                  <c:v>-0.98747976990886488</c:v>
                </c:pt>
                <c:pt idx="34">
                  <c:v>-0.96679819257946109</c:v>
                </c:pt>
                <c:pt idx="35">
                  <c:v>-0.93645668729079634</c:v>
                </c:pt>
                <c:pt idx="36">
                  <c:v>-0.89675841633414699</c:v>
                </c:pt>
                <c:pt idx="37">
                  <c:v>-0.84810003171040804</c:v>
                </c:pt>
                <c:pt idx="38">
                  <c:v>-0.79096771191441684</c:v>
                </c:pt>
                <c:pt idx="39">
                  <c:v>-0.72593230420014021</c:v>
                </c:pt>
                <c:pt idx="40">
                  <c:v>-0.65364362086361194</c:v>
                </c:pt>
                <c:pt idx="41">
                  <c:v>-0.57482394653326918</c:v>
                </c:pt>
                <c:pt idx="42">
                  <c:v>-0.49026082134069943</c:v>
                </c:pt>
                <c:pt idx="43">
                  <c:v>-0.40079917207997545</c:v>
                </c:pt>
                <c:pt idx="44">
                  <c:v>-0.30733286997841935</c:v>
                </c:pt>
                <c:pt idx="45">
                  <c:v>-0.2107957994307797</c:v>
                </c:pt>
                <c:pt idx="46">
                  <c:v>-0.11215252693505487</c:v>
                </c:pt>
                <c:pt idx="47">
                  <c:v>-1.238866346289056E-2</c:v>
                </c:pt>
                <c:pt idx="48">
                  <c:v>8.7498983439446398E-2</c:v>
                </c:pt>
                <c:pt idx="49">
                  <c:v>0.18651236942257576</c:v>
                </c:pt>
                <c:pt idx="50">
                  <c:v>0.28366218546322625</c:v>
                </c:pt>
                <c:pt idx="51">
                  <c:v>0.37797774271298024</c:v>
                </c:pt>
                <c:pt idx="52">
                  <c:v>0.46851667130037711</c:v>
                </c:pt>
                <c:pt idx="53">
                  <c:v>0.55437433617916076</c:v>
                </c:pt>
                <c:pt idx="54">
                  <c:v>0.63469287594263468</c:v>
                </c:pt>
                <c:pt idx="55">
                  <c:v>0.70866977429125999</c:v>
                </c:pt>
                <c:pt idx="56">
                  <c:v>0.77556587851024961</c:v>
                </c:pt>
                <c:pt idx="57">
                  <c:v>0.83471278483915978</c:v>
                </c:pt>
                <c:pt idx="58">
                  <c:v>0.88551951694131892</c:v>
                </c:pt>
                <c:pt idx="59">
                  <c:v>0.92747843074403591</c:v>
                </c:pt>
                <c:pt idx="60">
                  <c:v>0.96017028665036597</c:v>
                </c:pt>
                <c:pt idx="61">
                  <c:v>0.98326843844258449</c:v>
                </c:pt>
                <c:pt idx="62">
                  <c:v>0.9965420970232175</c:v>
                </c:pt>
                <c:pt idx="63">
                  <c:v>0.9998586363834151</c:v>
                </c:pt>
                <c:pt idx="64">
                  <c:v>0.99318491875819259</c:v>
                </c:pt>
                <c:pt idx="65">
                  <c:v>0.97658762572802349</c:v>
                </c:pt>
                <c:pt idx="66">
                  <c:v>0.9502325919585296</c:v>
                </c:pt>
                <c:pt idx="67">
                  <c:v>0.91438314823531941</c:v>
                </c:pt>
                <c:pt idx="68">
                  <c:v>0.86939749034982527</c:v>
                </c:pt>
                <c:pt idx="69">
                  <c:v>0.81572510012535682</c:v>
                </c:pt>
                <c:pt idx="70">
                  <c:v>0.7539022543433046</c:v>
                </c:pt>
                <c:pt idx="71">
                  <c:v>0.6845466664428066</c:v>
                </c:pt>
                <c:pt idx="72">
                  <c:v>0.60835131453225455</c:v>
                </c:pt>
                <c:pt idx="73">
                  <c:v>0.52607751738110531</c:v>
                </c:pt>
                <c:pt idx="74">
                  <c:v>0.43854732757438153</c:v>
                </c:pt>
                <c:pt idx="75">
                  <c:v>0.34663531783502582</c:v>
                </c:pt>
                <c:pt idx="76">
                  <c:v>0.2512598425822557</c:v>
                </c:pt>
                <c:pt idx="77">
                  <c:v>0.15337386203785469</c:v>
                </c:pt>
                <c:pt idx="78">
                  <c:v>5.3955420562639994E-2</c:v>
                </c:pt>
                <c:pt idx="79">
                  <c:v>-4.6002125639546712E-2</c:v>
                </c:pt>
                <c:pt idx="80">
                  <c:v>-0.14550003380861354</c:v>
                </c:pt>
                <c:pt idx="81">
                  <c:v>-0.24354415373580146</c:v>
                </c:pt>
                <c:pt idx="82">
                  <c:v>-0.33915486098384456</c:v>
                </c:pt>
                <c:pt idx="83">
                  <c:v>-0.43137684497062884</c:v>
                </c:pt>
                <c:pt idx="84">
                  <c:v>-0.51928865411669323</c:v>
                </c:pt>
                <c:pt idx="85">
                  <c:v>-0.60201190268483218</c:v>
                </c:pt>
                <c:pt idx="86">
                  <c:v>-0.67872004732002023</c:v>
                </c:pt>
                <c:pt idx="87">
                  <c:v>-0.74864664559740579</c:v>
                </c:pt>
                <c:pt idx="88">
                  <c:v>-0.81109301406166112</c:v>
                </c:pt>
                <c:pt idx="89">
                  <c:v>-0.86543520924111672</c:v>
                </c:pt>
                <c:pt idx="90">
                  <c:v>-0.91113026188468138</c:v>
                </c:pt>
                <c:pt idx="91">
                  <c:v>-0.94772160213111534</c:v>
                </c:pt>
                <c:pt idx="92">
                  <c:v>-0.97484362140416592</c:v>
                </c:pt>
                <c:pt idx="93">
                  <c:v>-0.99222532545260456</c:v>
                </c:pt>
                <c:pt idx="94">
                  <c:v>-0.9996930420352067</c:v>
                </c:pt>
                <c:pt idx="95">
                  <c:v>-0.99717215619637767</c:v>
                </c:pt>
                <c:pt idx="96">
                  <c:v>-0.9846878557941251</c:v>
                </c:pt>
                <c:pt idx="97">
                  <c:v>-0.96236487983130736</c:v>
                </c:pt>
                <c:pt idx="98">
                  <c:v>-0.93042627210475004</c:v>
                </c:pt>
                <c:pt idx="99">
                  <c:v>-0.88919115262535686</c:v>
                </c:pt>
                <c:pt idx="100">
                  <c:v>-0.83907152907645244</c:v>
                </c:pt>
                <c:pt idx="101">
                  <c:v>-0.78056818016918372</c:v>
                </c:pt>
                <c:pt idx="102">
                  <c:v>-0.71426565202720027</c:v>
                </c:pt>
                <c:pt idx="103">
                  <c:v>-0.64082641759499326</c:v>
                </c:pt>
                <c:pt idx="104">
                  <c:v>-0.56098425742722879</c:v>
                </c:pt>
                <c:pt idx="105">
                  <c:v>-0.47553692799599251</c:v>
                </c:pt>
                <c:pt idx="106">
                  <c:v>-0.38533819077182963</c:v>
                </c:pt>
                <c:pt idx="107">
                  <c:v>-0.29128928172134549</c:v>
                </c:pt>
                <c:pt idx="108">
                  <c:v>-0.19432990645533479</c:v>
                </c:pt>
                <c:pt idx="109">
                  <c:v>-9.5428851000950651E-2</c:v>
                </c:pt>
                <c:pt idx="110">
                  <c:v>4.4256979880507854E-3</c:v>
                </c:pt>
                <c:pt idx="111">
                  <c:v>0.10423602686569687</c:v>
                </c:pt>
                <c:pt idx="112">
                  <c:v>0.20300486381875041</c:v>
                </c:pt>
                <c:pt idx="113">
                  <c:v>0.29974534327701491</c:v>
                </c:pt>
                <c:pt idx="114">
                  <c:v>0.39349086634789088</c:v>
                </c:pt>
                <c:pt idx="115">
                  <c:v>0.48330475875300588</c:v>
                </c:pt>
                <c:pt idx="116">
                  <c:v>0.56828962976797359</c:v>
                </c:pt>
                <c:pt idx="117">
                  <c:v>0.64759633865387589</c:v>
                </c:pt>
                <c:pt idx="118">
                  <c:v>0.72043247899083873</c:v>
                </c:pt>
              </c:numCache>
            </c:numRef>
          </c:yVal>
          <c:smooth val="1"/>
        </c:ser>
        <c:dLbls>
          <c:showLegendKey val="0"/>
          <c:showVal val="0"/>
          <c:showCatName val="0"/>
          <c:showSerName val="0"/>
          <c:showPercent val="0"/>
          <c:showBubbleSize val="0"/>
        </c:dLbls>
        <c:axId val="169712640"/>
        <c:axId val="170410752"/>
      </c:scatterChart>
      <c:valAx>
        <c:axId val="169712640"/>
        <c:scaling>
          <c:orientation val="minMax"/>
          <c:max val="10"/>
        </c:scaling>
        <c:delete val="0"/>
        <c:axPos val="b"/>
        <c:numFmt formatCode="General" sourceLinked="1"/>
        <c:majorTickMark val="out"/>
        <c:minorTickMark val="none"/>
        <c:tickLblPos val="nextTo"/>
        <c:crossAx val="170410752"/>
        <c:crosses val="autoZero"/>
        <c:crossBetween val="midCat"/>
      </c:valAx>
      <c:valAx>
        <c:axId val="170410752"/>
        <c:scaling>
          <c:orientation val="minMax"/>
          <c:max val="1"/>
          <c:min val="-1"/>
        </c:scaling>
        <c:delete val="0"/>
        <c:axPos val="l"/>
        <c:numFmt formatCode="General" sourceLinked="1"/>
        <c:majorTickMark val="out"/>
        <c:minorTickMark val="none"/>
        <c:tickLblPos val="nextTo"/>
        <c:crossAx val="169712640"/>
        <c:crosses val="autoZero"/>
        <c:crossBetween val="midCat"/>
      </c:valAx>
    </c:plotArea>
    <c:legend>
      <c:legendPos val="r"/>
      <c:layout>
        <c:manualLayout>
          <c:xMode val="edge"/>
          <c:yMode val="edge"/>
          <c:x val="0.65945734908136477"/>
          <c:y val="0.19271689997083702"/>
          <c:w val="0.32943153980752404"/>
          <c:h val="0.54512139107611546"/>
        </c:manualLayout>
      </c:layout>
      <c:overlay val="0"/>
    </c:legend>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BasicsCalc!$B$3</c:f>
              <c:strCache>
                <c:ptCount val="1"/>
                <c:pt idx="0">
                  <c:v>Sin(x)</c:v>
                </c:pt>
              </c:strCache>
            </c:strRef>
          </c:tx>
          <c:marker>
            <c:symbol val="none"/>
          </c:marker>
          <c:xVal>
            <c:numRef>
              <c:f>BasicsCalc!$A$4:$A$122</c:f>
              <c:numCache>
                <c:formatCode>General</c:formatCode>
                <c:ptCount val="119"/>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pt idx="31">
                  <c:v>3.1</c:v>
                </c:pt>
                <c:pt idx="32">
                  <c:v>3.2</c:v>
                </c:pt>
                <c:pt idx="33">
                  <c:v>3.3</c:v>
                </c:pt>
                <c:pt idx="34">
                  <c:v>3.4</c:v>
                </c:pt>
                <c:pt idx="35">
                  <c:v>3.5</c:v>
                </c:pt>
                <c:pt idx="36">
                  <c:v>3.6</c:v>
                </c:pt>
                <c:pt idx="37">
                  <c:v>3.7</c:v>
                </c:pt>
                <c:pt idx="38">
                  <c:v>3.8</c:v>
                </c:pt>
                <c:pt idx="39">
                  <c:v>3.9</c:v>
                </c:pt>
                <c:pt idx="40">
                  <c:v>4</c:v>
                </c:pt>
                <c:pt idx="41">
                  <c:v>4.0999999999999996</c:v>
                </c:pt>
                <c:pt idx="42">
                  <c:v>4.2</c:v>
                </c:pt>
                <c:pt idx="43">
                  <c:v>4.3</c:v>
                </c:pt>
                <c:pt idx="44">
                  <c:v>4.4000000000000004</c:v>
                </c:pt>
                <c:pt idx="45">
                  <c:v>4.5</c:v>
                </c:pt>
                <c:pt idx="46">
                  <c:v>4.5999999999999996</c:v>
                </c:pt>
                <c:pt idx="47">
                  <c:v>4.7</c:v>
                </c:pt>
                <c:pt idx="48">
                  <c:v>4.8</c:v>
                </c:pt>
                <c:pt idx="49">
                  <c:v>4.9000000000000004</c:v>
                </c:pt>
                <c:pt idx="50">
                  <c:v>5</c:v>
                </c:pt>
                <c:pt idx="51">
                  <c:v>5.0999999999999996</c:v>
                </c:pt>
                <c:pt idx="52">
                  <c:v>5.2</c:v>
                </c:pt>
                <c:pt idx="53">
                  <c:v>5.3</c:v>
                </c:pt>
                <c:pt idx="54">
                  <c:v>5.4</c:v>
                </c:pt>
                <c:pt idx="55">
                  <c:v>5.5</c:v>
                </c:pt>
                <c:pt idx="56">
                  <c:v>5.6</c:v>
                </c:pt>
                <c:pt idx="57">
                  <c:v>5.7</c:v>
                </c:pt>
                <c:pt idx="58">
                  <c:v>5.8</c:v>
                </c:pt>
                <c:pt idx="59">
                  <c:v>5.9</c:v>
                </c:pt>
                <c:pt idx="60">
                  <c:v>6</c:v>
                </c:pt>
                <c:pt idx="61">
                  <c:v>6.1</c:v>
                </c:pt>
                <c:pt idx="62">
                  <c:v>6.2</c:v>
                </c:pt>
                <c:pt idx="63">
                  <c:v>6.3</c:v>
                </c:pt>
                <c:pt idx="64">
                  <c:v>6.4</c:v>
                </c:pt>
                <c:pt idx="65">
                  <c:v>6.5</c:v>
                </c:pt>
                <c:pt idx="66">
                  <c:v>6.6</c:v>
                </c:pt>
                <c:pt idx="67">
                  <c:v>6.7</c:v>
                </c:pt>
                <c:pt idx="68">
                  <c:v>6.8</c:v>
                </c:pt>
                <c:pt idx="69">
                  <c:v>6.9</c:v>
                </c:pt>
                <c:pt idx="70">
                  <c:v>7</c:v>
                </c:pt>
                <c:pt idx="71">
                  <c:v>7.1</c:v>
                </c:pt>
                <c:pt idx="72">
                  <c:v>7.2</c:v>
                </c:pt>
                <c:pt idx="73">
                  <c:v>7.3</c:v>
                </c:pt>
                <c:pt idx="74">
                  <c:v>7.4000000000000101</c:v>
                </c:pt>
                <c:pt idx="75">
                  <c:v>7.5</c:v>
                </c:pt>
                <c:pt idx="76">
                  <c:v>7.6</c:v>
                </c:pt>
                <c:pt idx="77">
                  <c:v>7.7000000000000099</c:v>
                </c:pt>
                <c:pt idx="78">
                  <c:v>7.8000000000000096</c:v>
                </c:pt>
                <c:pt idx="79">
                  <c:v>7.9000000000000101</c:v>
                </c:pt>
                <c:pt idx="80">
                  <c:v>8</c:v>
                </c:pt>
                <c:pt idx="81">
                  <c:v>8.1000000000000103</c:v>
                </c:pt>
                <c:pt idx="82">
                  <c:v>8.2000000000000099</c:v>
                </c:pt>
                <c:pt idx="83">
                  <c:v>8.3000000000000096</c:v>
                </c:pt>
                <c:pt idx="84">
                  <c:v>8.4000000000000092</c:v>
                </c:pt>
                <c:pt idx="85">
                  <c:v>8.5000000000000107</c:v>
                </c:pt>
                <c:pt idx="86">
                  <c:v>8.6000000000000103</c:v>
                </c:pt>
                <c:pt idx="87">
                  <c:v>8.7000000000000099</c:v>
                </c:pt>
                <c:pt idx="88">
                  <c:v>8.8000000000000096</c:v>
                </c:pt>
                <c:pt idx="89">
                  <c:v>8.9000000000000092</c:v>
                </c:pt>
                <c:pt idx="90">
                  <c:v>9.0000000000000107</c:v>
                </c:pt>
                <c:pt idx="91">
                  <c:v>9.1000000000000103</c:v>
                </c:pt>
                <c:pt idx="92">
                  <c:v>9.2000000000000099</c:v>
                </c:pt>
                <c:pt idx="93">
                  <c:v>9.3000000000000096</c:v>
                </c:pt>
                <c:pt idx="94">
                  <c:v>9.4000000000000092</c:v>
                </c:pt>
                <c:pt idx="95">
                  <c:v>9.5000000000000107</c:v>
                </c:pt>
                <c:pt idx="96">
                  <c:v>9.6000000000000103</c:v>
                </c:pt>
                <c:pt idx="97">
                  <c:v>9.7000000000000099</c:v>
                </c:pt>
                <c:pt idx="98">
                  <c:v>9.8000000000000096</c:v>
                </c:pt>
                <c:pt idx="99">
                  <c:v>9.9000000000000092</c:v>
                </c:pt>
                <c:pt idx="100">
                  <c:v>10</c:v>
                </c:pt>
                <c:pt idx="101">
                  <c:v>10.1</c:v>
                </c:pt>
                <c:pt idx="102">
                  <c:v>10.199999999999999</c:v>
                </c:pt>
                <c:pt idx="103">
                  <c:v>10.3</c:v>
                </c:pt>
                <c:pt idx="104">
                  <c:v>10.4</c:v>
                </c:pt>
                <c:pt idx="105">
                  <c:v>10.5</c:v>
                </c:pt>
                <c:pt idx="106">
                  <c:v>10.6</c:v>
                </c:pt>
                <c:pt idx="107">
                  <c:v>10.7</c:v>
                </c:pt>
                <c:pt idx="108">
                  <c:v>10.8</c:v>
                </c:pt>
                <c:pt idx="109">
                  <c:v>10.9</c:v>
                </c:pt>
                <c:pt idx="110">
                  <c:v>11</c:v>
                </c:pt>
                <c:pt idx="111">
                  <c:v>11.1</c:v>
                </c:pt>
                <c:pt idx="112">
                  <c:v>11.2</c:v>
                </c:pt>
                <c:pt idx="113">
                  <c:v>11.3</c:v>
                </c:pt>
                <c:pt idx="114">
                  <c:v>11.4</c:v>
                </c:pt>
                <c:pt idx="115">
                  <c:v>11.5</c:v>
                </c:pt>
                <c:pt idx="116">
                  <c:v>11.6</c:v>
                </c:pt>
                <c:pt idx="117">
                  <c:v>11.7</c:v>
                </c:pt>
                <c:pt idx="118">
                  <c:v>11.8</c:v>
                </c:pt>
              </c:numCache>
            </c:numRef>
          </c:xVal>
          <c:yVal>
            <c:numRef>
              <c:f>BasicsCalc!$B$4:$B$122</c:f>
              <c:numCache>
                <c:formatCode>General</c:formatCode>
                <c:ptCount val="119"/>
                <c:pt idx="0">
                  <c:v>0</c:v>
                </c:pt>
                <c:pt idx="1">
                  <c:v>9.9833416646828155E-2</c:v>
                </c:pt>
                <c:pt idx="2">
                  <c:v>0.19866933079506122</c:v>
                </c:pt>
                <c:pt idx="3">
                  <c:v>0.29552020666133955</c:v>
                </c:pt>
                <c:pt idx="4">
                  <c:v>0.38941834230865052</c:v>
                </c:pt>
                <c:pt idx="5">
                  <c:v>0.47942553860420301</c:v>
                </c:pt>
                <c:pt idx="6">
                  <c:v>0.56464247339503537</c:v>
                </c:pt>
                <c:pt idx="7">
                  <c:v>0.64421768723769102</c:v>
                </c:pt>
                <c:pt idx="8">
                  <c:v>0.71735609089952279</c:v>
                </c:pt>
                <c:pt idx="9">
                  <c:v>0.78332690962748341</c:v>
                </c:pt>
                <c:pt idx="10">
                  <c:v>0.8414709848078965</c:v>
                </c:pt>
                <c:pt idx="11">
                  <c:v>0.89120736006143542</c:v>
                </c:pt>
                <c:pt idx="12">
                  <c:v>0.93203908596722629</c:v>
                </c:pt>
                <c:pt idx="13">
                  <c:v>0.96355818541719296</c:v>
                </c:pt>
                <c:pt idx="14">
                  <c:v>0.98544972998846014</c:v>
                </c:pt>
                <c:pt idx="15">
                  <c:v>0.99749498660405445</c:v>
                </c:pt>
                <c:pt idx="16">
                  <c:v>0.99957360304150511</c:v>
                </c:pt>
                <c:pt idx="17">
                  <c:v>0.99166481045246857</c:v>
                </c:pt>
                <c:pt idx="18">
                  <c:v>0.97384763087819515</c:v>
                </c:pt>
                <c:pt idx="19">
                  <c:v>0.94630008768741447</c:v>
                </c:pt>
                <c:pt idx="20">
                  <c:v>0.90929742682568171</c:v>
                </c:pt>
                <c:pt idx="21">
                  <c:v>0.86320936664887371</c:v>
                </c:pt>
                <c:pt idx="22">
                  <c:v>0.80849640381959009</c:v>
                </c:pt>
                <c:pt idx="23">
                  <c:v>0.74570521217672026</c:v>
                </c:pt>
                <c:pt idx="24">
                  <c:v>0.67546318055115095</c:v>
                </c:pt>
                <c:pt idx="25">
                  <c:v>0.59847214410395655</c:v>
                </c:pt>
                <c:pt idx="26">
                  <c:v>0.51550137182146416</c:v>
                </c:pt>
                <c:pt idx="27">
                  <c:v>0.42737988023382978</c:v>
                </c:pt>
                <c:pt idx="28">
                  <c:v>0.33498815015590511</c:v>
                </c:pt>
                <c:pt idx="29">
                  <c:v>0.23924932921398243</c:v>
                </c:pt>
                <c:pt idx="30">
                  <c:v>0.14112000805986721</c:v>
                </c:pt>
                <c:pt idx="31">
                  <c:v>4.1580662433290491E-2</c:v>
                </c:pt>
                <c:pt idx="32">
                  <c:v>-5.8374143427580086E-2</c:v>
                </c:pt>
                <c:pt idx="33">
                  <c:v>-0.15774569414324821</c:v>
                </c:pt>
                <c:pt idx="34">
                  <c:v>-0.25554110202683122</c:v>
                </c:pt>
                <c:pt idx="35">
                  <c:v>-0.35078322768961984</c:v>
                </c:pt>
                <c:pt idx="36">
                  <c:v>-0.44252044329485246</c:v>
                </c:pt>
                <c:pt idx="37">
                  <c:v>-0.5298361409084934</c:v>
                </c:pt>
                <c:pt idx="38">
                  <c:v>-0.61185789094271892</c:v>
                </c:pt>
                <c:pt idx="39">
                  <c:v>-0.68776615918397377</c:v>
                </c:pt>
                <c:pt idx="40">
                  <c:v>-0.7568024953079282</c:v>
                </c:pt>
                <c:pt idx="41">
                  <c:v>-0.81827711106441026</c:v>
                </c:pt>
                <c:pt idx="42">
                  <c:v>-0.87157577241358819</c:v>
                </c:pt>
                <c:pt idx="43">
                  <c:v>-0.9161659367494549</c:v>
                </c:pt>
                <c:pt idx="44">
                  <c:v>-0.95160207388951601</c:v>
                </c:pt>
                <c:pt idx="45">
                  <c:v>-0.97753011766509701</c:v>
                </c:pt>
                <c:pt idx="46">
                  <c:v>-0.99369100363346441</c:v>
                </c:pt>
                <c:pt idx="47">
                  <c:v>-0.99992325756410083</c:v>
                </c:pt>
                <c:pt idx="48">
                  <c:v>-0.99616460883584068</c:v>
                </c:pt>
                <c:pt idx="49">
                  <c:v>-0.98245261262433248</c:v>
                </c:pt>
                <c:pt idx="50">
                  <c:v>-0.95892427466313845</c:v>
                </c:pt>
                <c:pt idx="51">
                  <c:v>-0.92581468232773245</c:v>
                </c:pt>
                <c:pt idx="52">
                  <c:v>-0.88345465572015314</c:v>
                </c:pt>
                <c:pt idx="53">
                  <c:v>-0.83226744222390125</c:v>
                </c:pt>
                <c:pt idx="54">
                  <c:v>-0.77276448755598715</c:v>
                </c:pt>
                <c:pt idx="55">
                  <c:v>-0.70554032557039192</c:v>
                </c:pt>
                <c:pt idx="56">
                  <c:v>-0.63126663787232162</c:v>
                </c:pt>
                <c:pt idx="57">
                  <c:v>-0.55068554259763758</c:v>
                </c:pt>
                <c:pt idx="58">
                  <c:v>-0.46460217941375737</c:v>
                </c:pt>
                <c:pt idx="59">
                  <c:v>-0.37387666483023602</c:v>
                </c:pt>
                <c:pt idx="60">
                  <c:v>-0.27941549819892586</c:v>
                </c:pt>
                <c:pt idx="61">
                  <c:v>-0.18216250427209588</c:v>
                </c:pt>
                <c:pt idx="62">
                  <c:v>-8.3089402817496397E-2</c:v>
                </c:pt>
                <c:pt idx="63">
                  <c:v>1.6813900484349713E-2</c:v>
                </c:pt>
                <c:pt idx="64">
                  <c:v>0.11654920485049364</c:v>
                </c:pt>
                <c:pt idx="65">
                  <c:v>0.21511998808781552</c:v>
                </c:pt>
                <c:pt idx="66">
                  <c:v>0.31154136351337786</c:v>
                </c:pt>
                <c:pt idx="67">
                  <c:v>0.4048499206165983</c:v>
                </c:pt>
                <c:pt idx="68">
                  <c:v>0.49411335113860816</c:v>
                </c:pt>
                <c:pt idx="69">
                  <c:v>0.57843976438820011</c:v>
                </c:pt>
                <c:pt idx="70">
                  <c:v>0.65698659871878906</c:v>
                </c:pt>
                <c:pt idx="71">
                  <c:v>0.72896904012587593</c:v>
                </c:pt>
                <c:pt idx="72">
                  <c:v>0.79366786384915311</c:v>
                </c:pt>
                <c:pt idx="73">
                  <c:v>0.8504366206285644</c:v>
                </c:pt>
                <c:pt idx="74">
                  <c:v>0.89870809581163125</c:v>
                </c:pt>
                <c:pt idx="75">
                  <c:v>0.9379999767747389</c:v>
                </c:pt>
                <c:pt idx="76">
                  <c:v>0.96791967203148632</c:v>
                </c:pt>
                <c:pt idx="77">
                  <c:v>0.98816823387700192</c:v>
                </c:pt>
                <c:pt idx="78">
                  <c:v>0.99854334537460543</c:v>
                </c:pt>
                <c:pt idx="79">
                  <c:v>0.99894134183977157</c:v>
                </c:pt>
                <c:pt idx="80">
                  <c:v>0.98935824662338179</c:v>
                </c:pt>
                <c:pt idx="81">
                  <c:v>0.96988981084508374</c:v>
                </c:pt>
                <c:pt idx="82">
                  <c:v>0.94073055667976957</c:v>
                </c:pt>
                <c:pt idx="83">
                  <c:v>0.90217183375628951</c:v>
                </c:pt>
                <c:pt idx="84">
                  <c:v>0.85459890808827588</c:v>
                </c:pt>
                <c:pt idx="85">
                  <c:v>0.79848711262348382</c:v>
                </c:pt>
                <c:pt idx="86">
                  <c:v>0.73439709787410612</c:v>
                </c:pt>
                <c:pt idx="87">
                  <c:v>0.66296923008217534</c:v>
                </c:pt>
                <c:pt idx="88">
                  <c:v>0.58491719289175448</c:v>
                </c:pt>
                <c:pt idx="89">
                  <c:v>0.50102085645787697</c:v>
                </c:pt>
                <c:pt idx="90">
                  <c:v>0.41211848524174688</c:v>
                </c:pt>
                <c:pt idx="91">
                  <c:v>0.31909836234934202</c:v>
                </c:pt>
                <c:pt idx="92">
                  <c:v>0.22288991410023726</c:v>
                </c:pt>
                <c:pt idx="93">
                  <c:v>0.12445442350705289</c:v>
                </c:pt>
                <c:pt idx="94">
                  <c:v>2.4775425453348886E-2</c:v>
                </c:pt>
                <c:pt idx="95">
                  <c:v>-7.5151120461819931E-2</c:v>
                </c:pt>
                <c:pt idx="96">
                  <c:v>-0.17432678122299014</c:v>
                </c:pt>
                <c:pt idx="97">
                  <c:v>-0.27176062641095272</c:v>
                </c:pt>
                <c:pt idx="98">
                  <c:v>-0.36647912925193665</c:v>
                </c:pt>
                <c:pt idx="99">
                  <c:v>-0.45753589377532927</c:v>
                </c:pt>
                <c:pt idx="100">
                  <c:v>-0.54402111088936977</c:v>
                </c:pt>
                <c:pt idx="101">
                  <c:v>-0.62507064889288211</c:v>
                </c:pt>
                <c:pt idx="102">
                  <c:v>-0.69987468759354232</c:v>
                </c:pt>
                <c:pt idx="103">
                  <c:v>-0.76768580976358247</c:v>
                </c:pt>
                <c:pt idx="104">
                  <c:v>-0.82782646908565372</c:v>
                </c:pt>
                <c:pt idx="105">
                  <c:v>-0.87969575997167004</c:v>
                </c:pt>
                <c:pt idx="106">
                  <c:v>-0.92277542161280657</c:v>
                </c:pt>
                <c:pt idx="107">
                  <c:v>-0.95663501627018788</c:v>
                </c:pt>
                <c:pt idx="108">
                  <c:v>-0.98093623006649155</c:v>
                </c:pt>
                <c:pt idx="109">
                  <c:v>-0.99543625330637742</c:v>
                </c:pt>
                <c:pt idx="110">
                  <c:v>-0.99999020655070348</c:v>
                </c:pt>
                <c:pt idx="111">
                  <c:v>-0.99455258820398917</c:v>
                </c:pt>
                <c:pt idx="112">
                  <c:v>-0.9791777291513174</c:v>
                </c:pt>
                <c:pt idx="113">
                  <c:v>-0.95401924990208897</c:v>
                </c:pt>
                <c:pt idx="114">
                  <c:v>-0.91932852566467571</c:v>
                </c:pt>
                <c:pt idx="115">
                  <c:v>-0.87545217468842851</c:v>
                </c:pt>
                <c:pt idx="116">
                  <c:v>-0.82282859496870886</c:v>
                </c:pt>
                <c:pt idx="117">
                  <c:v>-0.76198358391903331</c:v>
                </c:pt>
                <c:pt idx="118">
                  <c:v>-0.69352508477712238</c:v>
                </c:pt>
              </c:numCache>
            </c:numRef>
          </c:yVal>
          <c:smooth val="1"/>
        </c:ser>
        <c:ser>
          <c:idx val="2"/>
          <c:order val="1"/>
          <c:tx>
            <c:strRef>
              <c:f>BasicsCalc!$F$3</c:f>
              <c:strCache>
                <c:ptCount val="1"/>
                <c:pt idx="0">
                  <c:v>Cumulative Area</c:v>
                </c:pt>
              </c:strCache>
            </c:strRef>
          </c:tx>
          <c:spPr>
            <a:ln>
              <a:prstDash val="dash"/>
            </a:ln>
          </c:spPr>
          <c:marker>
            <c:symbol val="none"/>
          </c:marker>
          <c:xVal>
            <c:numRef>
              <c:f>BasicsCalc!$A$4:$A$122</c:f>
              <c:numCache>
                <c:formatCode>General</c:formatCode>
                <c:ptCount val="119"/>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pt idx="31">
                  <c:v>3.1</c:v>
                </c:pt>
                <c:pt idx="32">
                  <c:v>3.2</c:v>
                </c:pt>
                <c:pt idx="33">
                  <c:v>3.3</c:v>
                </c:pt>
                <c:pt idx="34">
                  <c:v>3.4</c:v>
                </c:pt>
                <c:pt idx="35">
                  <c:v>3.5</c:v>
                </c:pt>
                <c:pt idx="36">
                  <c:v>3.6</c:v>
                </c:pt>
                <c:pt idx="37">
                  <c:v>3.7</c:v>
                </c:pt>
                <c:pt idx="38">
                  <c:v>3.8</c:v>
                </c:pt>
                <c:pt idx="39">
                  <c:v>3.9</c:v>
                </c:pt>
                <c:pt idx="40">
                  <c:v>4</c:v>
                </c:pt>
                <c:pt idx="41">
                  <c:v>4.0999999999999996</c:v>
                </c:pt>
                <c:pt idx="42">
                  <c:v>4.2</c:v>
                </c:pt>
                <c:pt idx="43">
                  <c:v>4.3</c:v>
                </c:pt>
                <c:pt idx="44">
                  <c:v>4.4000000000000004</c:v>
                </c:pt>
                <c:pt idx="45">
                  <c:v>4.5</c:v>
                </c:pt>
                <c:pt idx="46">
                  <c:v>4.5999999999999996</c:v>
                </c:pt>
                <c:pt idx="47">
                  <c:v>4.7</c:v>
                </c:pt>
                <c:pt idx="48">
                  <c:v>4.8</c:v>
                </c:pt>
                <c:pt idx="49">
                  <c:v>4.9000000000000004</c:v>
                </c:pt>
                <c:pt idx="50">
                  <c:v>5</c:v>
                </c:pt>
                <c:pt idx="51">
                  <c:v>5.0999999999999996</c:v>
                </c:pt>
                <c:pt idx="52">
                  <c:v>5.2</c:v>
                </c:pt>
                <c:pt idx="53">
                  <c:v>5.3</c:v>
                </c:pt>
                <c:pt idx="54">
                  <c:v>5.4</c:v>
                </c:pt>
                <c:pt idx="55">
                  <c:v>5.5</c:v>
                </c:pt>
                <c:pt idx="56">
                  <c:v>5.6</c:v>
                </c:pt>
                <c:pt idx="57">
                  <c:v>5.7</c:v>
                </c:pt>
                <c:pt idx="58">
                  <c:v>5.8</c:v>
                </c:pt>
                <c:pt idx="59">
                  <c:v>5.9</c:v>
                </c:pt>
                <c:pt idx="60">
                  <c:v>6</c:v>
                </c:pt>
                <c:pt idx="61">
                  <c:v>6.1</c:v>
                </c:pt>
                <c:pt idx="62">
                  <c:v>6.2</c:v>
                </c:pt>
                <c:pt idx="63">
                  <c:v>6.3</c:v>
                </c:pt>
                <c:pt idx="64">
                  <c:v>6.4</c:v>
                </c:pt>
                <c:pt idx="65">
                  <c:v>6.5</c:v>
                </c:pt>
                <c:pt idx="66">
                  <c:v>6.6</c:v>
                </c:pt>
                <c:pt idx="67">
                  <c:v>6.7</c:v>
                </c:pt>
                <c:pt idx="68">
                  <c:v>6.8</c:v>
                </c:pt>
                <c:pt idx="69">
                  <c:v>6.9</c:v>
                </c:pt>
                <c:pt idx="70">
                  <c:v>7</c:v>
                </c:pt>
                <c:pt idx="71">
                  <c:v>7.1</c:v>
                </c:pt>
                <c:pt idx="72">
                  <c:v>7.2</c:v>
                </c:pt>
                <c:pt idx="73">
                  <c:v>7.3</c:v>
                </c:pt>
                <c:pt idx="74">
                  <c:v>7.4000000000000101</c:v>
                </c:pt>
                <c:pt idx="75">
                  <c:v>7.5</c:v>
                </c:pt>
                <c:pt idx="76">
                  <c:v>7.6</c:v>
                </c:pt>
                <c:pt idx="77">
                  <c:v>7.7000000000000099</c:v>
                </c:pt>
                <c:pt idx="78">
                  <c:v>7.8000000000000096</c:v>
                </c:pt>
                <c:pt idx="79">
                  <c:v>7.9000000000000101</c:v>
                </c:pt>
                <c:pt idx="80">
                  <c:v>8</c:v>
                </c:pt>
                <c:pt idx="81">
                  <c:v>8.1000000000000103</c:v>
                </c:pt>
                <c:pt idx="82">
                  <c:v>8.2000000000000099</c:v>
                </c:pt>
                <c:pt idx="83">
                  <c:v>8.3000000000000096</c:v>
                </c:pt>
                <c:pt idx="84">
                  <c:v>8.4000000000000092</c:v>
                </c:pt>
                <c:pt idx="85">
                  <c:v>8.5000000000000107</c:v>
                </c:pt>
                <c:pt idx="86">
                  <c:v>8.6000000000000103</c:v>
                </c:pt>
                <c:pt idx="87">
                  <c:v>8.7000000000000099</c:v>
                </c:pt>
                <c:pt idx="88">
                  <c:v>8.8000000000000096</c:v>
                </c:pt>
                <c:pt idx="89">
                  <c:v>8.9000000000000092</c:v>
                </c:pt>
                <c:pt idx="90">
                  <c:v>9.0000000000000107</c:v>
                </c:pt>
                <c:pt idx="91">
                  <c:v>9.1000000000000103</c:v>
                </c:pt>
                <c:pt idx="92">
                  <c:v>9.2000000000000099</c:v>
                </c:pt>
                <c:pt idx="93">
                  <c:v>9.3000000000000096</c:v>
                </c:pt>
                <c:pt idx="94">
                  <c:v>9.4000000000000092</c:v>
                </c:pt>
                <c:pt idx="95">
                  <c:v>9.5000000000000107</c:v>
                </c:pt>
                <c:pt idx="96">
                  <c:v>9.6000000000000103</c:v>
                </c:pt>
                <c:pt idx="97">
                  <c:v>9.7000000000000099</c:v>
                </c:pt>
                <c:pt idx="98">
                  <c:v>9.8000000000000096</c:v>
                </c:pt>
                <c:pt idx="99">
                  <c:v>9.9000000000000092</c:v>
                </c:pt>
                <c:pt idx="100">
                  <c:v>10</c:v>
                </c:pt>
                <c:pt idx="101">
                  <c:v>10.1</c:v>
                </c:pt>
                <c:pt idx="102">
                  <c:v>10.199999999999999</c:v>
                </c:pt>
                <c:pt idx="103">
                  <c:v>10.3</c:v>
                </c:pt>
                <c:pt idx="104">
                  <c:v>10.4</c:v>
                </c:pt>
                <c:pt idx="105">
                  <c:v>10.5</c:v>
                </c:pt>
                <c:pt idx="106">
                  <c:v>10.6</c:v>
                </c:pt>
                <c:pt idx="107">
                  <c:v>10.7</c:v>
                </c:pt>
                <c:pt idx="108">
                  <c:v>10.8</c:v>
                </c:pt>
                <c:pt idx="109">
                  <c:v>10.9</c:v>
                </c:pt>
                <c:pt idx="110">
                  <c:v>11</c:v>
                </c:pt>
                <c:pt idx="111">
                  <c:v>11.1</c:v>
                </c:pt>
                <c:pt idx="112">
                  <c:v>11.2</c:v>
                </c:pt>
                <c:pt idx="113">
                  <c:v>11.3</c:v>
                </c:pt>
                <c:pt idx="114">
                  <c:v>11.4</c:v>
                </c:pt>
                <c:pt idx="115">
                  <c:v>11.5</c:v>
                </c:pt>
                <c:pt idx="116">
                  <c:v>11.6</c:v>
                </c:pt>
                <c:pt idx="117">
                  <c:v>11.7</c:v>
                </c:pt>
                <c:pt idx="118">
                  <c:v>11.8</c:v>
                </c:pt>
              </c:numCache>
            </c:numRef>
          </c:xVal>
          <c:yVal>
            <c:numRef>
              <c:f>BasicsCalc!$F$4:$F$122</c:f>
              <c:numCache>
                <c:formatCode>General</c:formatCode>
                <c:ptCount val="119"/>
                <c:pt idx="0">
                  <c:v>0</c:v>
                </c:pt>
                <c:pt idx="1">
                  <c:v>9.9833416646828155E-3</c:v>
                </c:pt>
                <c:pt idx="2">
                  <c:v>2.9850274744188932E-2</c:v>
                </c:pt>
                <c:pt idx="3">
                  <c:v>5.9402295410322895E-2</c:v>
                </c:pt>
                <c:pt idx="4">
                  <c:v>9.8344129641187938E-2</c:v>
                </c:pt>
                <c:pt idx="5">
                  <c:v>0.14628668350160823</c:v>
                </c:pt>
                <c:pt idx="6">
                  <c:v>0.20275093084111176</c:v>
                </c:pt>
                <c:pt idx="7">
                  <c:v>0.26717269956488093</c:v>
                </c:pt>
                <c:pt idx="8">
                  <c:v>0.33890830865483318</c:v>
                </c:pt>
                <c:pt idx="9">
                  <c:v>0.41724099961758149</c:v>
                </c:pt>
                <c:pt idx="10">
                  <c:v>0.50138809809837126</c:v>
                </c:pt>
                <c:pt idx="11">
                  <c:v>0.59050883410451471</c:v>
                </c:pt>
                <c:pt idx="12">
                  <c:v>0.68371274270123739</c:v>
                </c:pt>
                <c:pt idx="13">
                  <c:v>0.78006856124295654</c:v>
                </c:pt>
                <c:pt idx="14">
                  <c:v>0.87861353424180266</c:v>
                </c:pt>
                <c:pt idx="15">
                  <c:v>0.97836303290220816</c:v>
                </c:pt>
                <c:pt idx="16">
                  <c:v>1.0783203932063585</c:v>
                </c:pt>
                <c:pt idx="17">
                  <c:v>1.1774868742516054</c:v>
                </c:pt>
                <c:pt idx="18">
                  <c:v>1.2748716373394247</c:v>
                </c:pt>
                <c:pt idx="19">
                  <c:v>1.3695016461081662</c:v>
                </c:pt>
                <c:pt idx="20">
                  <c:v>1.4604313887907343</c:v>
                </c:pt>
                <c:pt idx="21">
                  <c:v>1.5467523254556217</c:v>
                </c:pt>
                <c:pt idx="22">
                  <c:v>1.6276019658375804</c:v>
                </c:pt>
                <c:pt idx="23">
                  <c:v>1.7021724870552526</c:v>
                </c:pt>
                <c:pt idx="24">
                  <c:v>1.7697188051103678</c:v>
                </c:pt>
                <c:pt idx="25">
                  <c:v>1.8295660195207635</c:v>
                </c:pt>
                <c:pt idx="26">
                  <c:v>1.88111615670291</c:v>
                </c:pt>
                <c:pt idx="27">
                  <c:v>1.9238541447262929</c:v>
                </c:pt>
                <c:pt idx="28">
                  <c:v>1.9573529597418835</c:v>
                </c:pt>
                <c:pt idx="29">
                  <c:v>1.9812778926632817</c:v>
                </c:pt>
                <c:pt idx="30">
                  <c:v>1.9953898934692684</c:v>
                </c:pt>
                <c:pt idx="31">
                  <c:v>1.9995479597125976</c:v>
                </c:pt>
                <c:pt idx="32">
                  <c:v>1.9937105453698396</c:v>
                </c:pt>
                <c:pt idx="33">
                  <c:v>1.9779359759555148</c:v>
                </c:pt>
                <c:pt idx="34">
                  <c:v>1.9523818657528318</c:v>
                </c:pt>
                <c:pt idx="35">
                  <c:v>1.9173035429838698</c:v>
                </c:pt>
                <c:pt idx="36">
                  <c:v>1.8730514986543845</c:v>
                </c:pt>
                <c:pt idx="37">
                  <c:v>1.8200678845635354</c:v>
                </c:pt>
                <c:pt idx="38">
                  <c:v>1.7588820954692634</c:v>
                </c:pt>
                <c:pt idx="39">
                  <c:v>1.6901054795508661</c:v>
                </c:pt>
                <c:pt idx="40">
                  <c:v>1.6144252300200734</c:v>
                </c:pt>
                <c:pt idx="41">
                  <c:v>1.5325975189136321</c:v>
                </c:pt>
                <c:pt idx="42">
                  <c:v>1.4454399416722736</c:v>
                </c:pt>
                <c:pt idx="43">
                  <c:v>1.3538233479973276</c:v>
                </c:pt>
                <c:pt idx="44">
                  <c:v>1.2586631406083764</c:v>
                </c:pt>
                <c:pt idx="45">
                  <c:v>1.1609101288418671</c:v>
                </c:pt>
                <c:pt idx="46">
                  <c:v>1.0615410284785201</c:v>
                </c:pt>
                <c:pt idx="47">
                  <c:v>0.96154870272211035</c:v>
                </c:pt>
                <c:pt idx="48">
                  <c:v>0.86193224183852579</c:v>
                </c:pt>
                <c:pt idx="49">
                  <c:v>0.76368698057609286</c:v>
                </c:pt>
                <c:pt idx="50">
                  <c:v>0.66779455310977931</c:v>
                </c:pt>
                <c:pt idx="51">
                  <c:v>0.57521308487700562</c:v>
                </c:pt>
                <c:pt idx="52">
                  <c:v>0.48686761930499062</c:v>
                </c:pt>
                <c:pt idx="53">
                  <c:v>0.40364087508260005</c:v>
                </c:pt>
                <c:pt idx="54">
                  <c:v>0.32636442632700158</c:v>
                </c:pt>
                <c:pt idx="55">
                  <c:v>0.25581039376996262</c:v>
                </c:pt>
                <c:pt idx="56">
                  <c:v>0.19268372998273012</c:v>
                </c:pt>
                <c:pt idx="57">
                  <c:v>0.13761517572296655</c:v>
                </c:pt>
                <c:pt idx="58">
                  <c:v>9.1154957781590579E-2</c:v>
                </c:pt>
                <c:pt idx="59">
                  <c:v>5.376729129856711E-2</c:v>
                </c:pt>
                <c:pt idx="60">
                  <c:v>2.5825741478674624E-2</c:v>
                </c:pt>
                <c:pt idx="61">
                  <c:v>7.6094910514649394E-3</c:v>
                </c:pt>
                <c:pt idx="62">
                  <c:v>-6.994492302846711E-4</c:v>
                </c:pt>
                <c:pt idx="63">
                  <c:v>9.8194081815030916E-4</c:v>
                </c:pt>
                <c:pt idx="64">
                  <c:v>1.2636861303199631E-2</c:v>
                </c:pt>
                <c:pt idx="65">
                  <c:v>3.4148860111981108E-2</c:v>
                </c:pt>
                <c:pt idx="66">
                  <c:v>6.5302996463319052E-2</c:v>
                </c:pt>
                <c:pt idx="67">
                  <c:v>0.10578798852497874</c:v>
                </c:pt>
                <c:pt idx="68">
                  <c:v>0.15519932363883981</c:v>
                </c:pt>
                <c:pt idx="69">
                  <c:v>0.21304330007765962</c:v>
                </c:pt>
                <c:pt idx="70">
                  <c:v>0.27874195994953832</c:v>
                </c:pt>
                <c:pt idx="71">
                  <c:v>0.35163886396212629</c:v>
                </c:pt>
                <c:pt idx="72">
                  <c:v>0.4310056503470413</c:v>
                </c:pt>
                <c:pt idx="73">
                  <c:v>0.51604931240990648</c:v>
                </c:pt>
                <c:pt idx="74">
                  <c:v>0.60592012199106049</c:v>
                </c:pt>
                <c:pt idx="75">
                  <c:v>0.69972011966853409</c:v>
                </c:pt>
                <c:pt idx="76">
                  <c:v>0.79651208687169273</c:v>
                </c:pt>
                <c:pt idx="77">
                  <c:v>0.89532891025939254</c:v>
                </c:pt>
                <c:pt idx="78">
                  <c:v>0.99518324479685361</c:v>
                </c:pt>
                <c:pt idx="79">
                  <c:v>1.0950773789808206</c:v>
                </c:pt>
                <c:pt idx="80">
                  <c:v>1.194013203643169</c:v>
                </c:pt>
                <c:pt idx="81">
                  <c:v>1.2910021847276769</c:v>
                </c:pt>
                <c:pt idx="82">
                  <c:v>1.3850752403956534</c:v>
                </c:pt>
                <c:pt idx="83">
                  <c:v>1.4752924237712821</c:v>
                </c:pt>
                <c:pt idx="84">
                  <c:v>1.560752314580111</c:v>
                </c:pt>
                <c:pt idx="85">
                  <c:v>1.640601025842459</c:v>
                </c:pt>
                <c:pt idx="86">
                  <c:v>1.7140407356298695</c:v>
                </c:pt>
                <c:pt idx="87">
                  <c:v>1.7803376586380868</c:v>
                </c:pt>
                <c:pt idx="88">
                  <c:v>1.838829377927262</c:v>
                </c:pt>
                <c:pt idx="89">
                  <c:v>1.8889314635730503</c:v>
                </c:pt>
                <c:pt idx="90">
                  <c:v>1.9301433120972249</c:v>
                </c:pt>
                <c:pt idx="91">
                  <c:v>1.962053148332159</c:v>
                </c:pt>
                <c:pt idx="92">
                  <c:v>1.9843421397421828</c:v>
                </c:pt>
                <c:pt idx="93">
                  <c:v>1.996787582092888</c:v>
                </c:pt>
                <c:pt idx="94">
                  <c:v>1.9992651246382229</c:v>
                </c:pt>
                <c:pt idx="95">
                  <c:v>1.9917500125920409</c:v>
                </c:pt>
                <c:pt idx="96">
                  <c:v>1.974317334469742</c:v>
                </c:pt>
                <c:pt idx="97">
                  <c:v>1.9471412718286469</c:v>
                </c:pt>
                <c:pt idx="98">
                  <c:v>1.9104933589034534</c:v>
                </c:pt>
                <c:pt idx="99">
                  <c:v>1.8647397695259247</c:v>
                </c:pt>
                <c:pt idx="100">
                  <c:v>1.8103376584369879</c:v>
                </c:pt>
                <c:pt idx="101">
                  <c:v>1.7478305935476999</c:v>
                </c:pt>
                <c:pt idx="102">
                  <c:v>1.6778431247883447</c:v>
                </c:pt>
                <c:pt idx="103">
                  <c:v>1.6010745438119867</c:v>
                </c:pt>
                <c:pt idx="104">
                  <c:v>1.5182918969034216</c:v>
                </c:pt>
                <c:pt idx="105">
                  <c:v>1.430322320906255</c:v>
                </c:pt>
                <c:pt idx="106">
                  <c:v>1.3380447787449747</c:v>
                </c:pt>
                <c:pt idx="107">
                  <c:v>1.2423812771179545</c:v>
                </c:pt>
                <c:pt idx="108">
                  <c:v>1.1442876541113058</c:v>
                </c:pt>
                <c:pt idx="109">
                  <c:v>1.0447440287806684</c:v>
                </c:pt>
                <c:pt idx="110">
                  <c:v>0.94474500812559836</c:v>
                </c:pt>
                <c:pt idx="111">
                  <c:v>0.84528974930519984</c:v>
                </c:pt>
                <c:pt idx="112">
                  <c:v>0.74737197639006669</c:v>
                </c:pt>
                <c:pt idx="113">
                  <c:v>0.65197005139985809</c:v>
                </c:pt>
                <c:pt idx="114">
                  <c:v>0.56003719883339087</c:v>
                </c:pt>
                <c:pt idx="115">
                  <c:v>0.47249198136454834</c:v>
                </c:pt>
                <c:pt idx="116">
                  <c:v>0.39020912186767776</c:v>
                </c:pt>
                <c:pt idx="117">
                  <c:v>0.31401076347577334</c:v>
                </c:pt>
                <c:pt idx="118">
                  <c:v>8.4976067638458179</c:v>
                </c:pt>
              </c:numCache>
            </c:numRef>
          </c:yVal>
          <c:smooth val="1"/>
        </c:ser>
        <c:ser>
          <c:idx val="1"/>
          <c:order val="2"/>
          <c:tx>
            <c:strRef>
              <c:f>BasicsCalc!$G$3</c:f>
              <c:strCache>
                <c:ptCount val="1"/>
                <c:pt idx="0">
                  <c:v>-Cos(x)</c:v>
                </c:pt>
              </c:strCache>
            </c:strRef>
          </c:tx>
          <c:marker>
            <c:symbol val="none"/>
          </c:marker>
          <c:xVal>
            <c:numRef>
              <c:f>BasicsCalc!$A$4:$A$122</c:f>
              <c:numCache>
                <c:formatCode>General</c:formatCode>
                <c:ptCount val="119"/>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pt idx="31">
                  <c:v>3.1</c:v>
                </c:pt>
                <c:pt idx="32">
                  <c:v>3.2</c:v>
                </c:pt>
                <c:pt idx="33">
                  <c:v>3.3</c:v>
                </c:pt>
                <c:pt idx="34">
                  <c:v>3.4</c:v>
                </c:pt>
                <c:pt idx="35">
                  <c:v>3.5</c:v>
                </c:pt>
                <c:pt idx="36">
                  <c:v>3.6</c:v>
                </c:pt>
                <c:pt idx="37">
                  <c:v>3.7</c:v>
                </c:pt>
                <c:pt idx="38">
                  <c:v>3.8</c:v>
                </c:pt>
                <c:pt idx="39">
                  <c:v>3.9</c:v>
                </c:pt>
                <c:pt idx="40">
                  <c:v>4</c:v>
                </c:pt>
                <c:pt idx="41">
                  <c:v>4.0999999999999996</c:v>
                </c:pt>
                <c:pt idx="42">
                  <c:v>4.2</c:v>
                </c:pt>
                <c:pt idx="43">
                  <c:v>4.3</c:v>
                </c:pt>
                <c:pt idx="44">
                  <c:v>4.4000000000000004</c:v>
                </c:pt>
                <c:pt idx="45">
                  <c:v>4.5</c:v>
                </c:pt>
                <c:pt idx="46">
                  <c:v>4.5999999999999996</c:v>
                </c:pt>
                <c:pt idx="47">
                  <c:v>4.7</c:v>
                </c:pt>
                <c:pt idx="48">
                  <c:v>4.8</c:v>
                </c:pt>
                <c:pt idx="49">
                  <c:v>4.9000000000000004</c:v>
                </c:pt>
                <c:pt idx="50">
                  <c:v>5</c:v>
                </c:pt>
                <c:pt idx="51">
                  <c:v>5.0999999999999996</c:v>
                </c:pt>
                <c:pt idx="52">
                  <c:v>5.2</c:v>
                </c:pt>
                <c:pt idx="53">
                  <c:v>5.3</c:v>
                </c:pt>
                <c:pt idx="54">
                  <c:v>5.4</c:v>
                </c:pt>
                <c:pt idx="55">
                  <c:v>5.5</c:v>
                </c:pt>
                <c:pt idx="56">
                  <c:v>5.6</c:v>
                </c:pt>
                <c:pt idx="57">
                  <c:v>5.7</c:v>
                </c:pt>
                <c:pt idx="58">
                  <c:v>5.8</c:v>
                </c:pt>
                <c:pt idx="59">
                  <c:v>5.9</c:v>
                </c:pt>
                <c:pt idx="60">
                  <c:v>6</c:v>
                </c:pt>
                <c:pt idx="61">
                  <c:v>6.1</c:v>
                </c:pt>
                <c:pt idx="62">
                  <c:v>6.2</c:v>
                </c:pt>
                <c:pt idx="63">
                  <c:v>6.3</c:v>
                </c:pt>
                <c:pt idx="64">
                  <c:v>6.4</c:v>
                </c:pt>
                <c:pt idx="65">
                  <c:v>6.5</c:v>
                </c:pt>
                <c:pt idx="66">
                  <c:v>6.6</c:v>
                </c:pt>
                <c:pt idx="67">
                  <c:v>6.7</c:v>
                </c:pt>
                <c:pt idx="68">
                  <c:v>6.8</c:v>
                </c:pt>
                <c:pt idx="69">
                  <c:v>6.9</c:v>
                </c:pt>
                <c:pt idx="70">
                  <c:v>7</c:v>
                </c:pt>
                <c:pt idx="71">
                  <c:v>7.1</c:v>
                </c:pt>
                <c:pt idx="72">
                  <c:v>7.2</c:v>
                </c:pt>
                <c:pt idx="73">
                  <c:v>7.3</c:v>
                </c:pt>
                <c:pt idx="74">
                  <c:v>7.4000000000000101</c:v>
                </c:pt>
                <c:pt idx="75">
                  <c:v>7.5</c:v>
                </c:pt>
                <c:pt idx="76">
                  <c:v>7.6</c:v>
                </c:pt>
                <c:pt idx="77">
                  <c:v>7.7000000000000099</c:v>
                </c:pt>
                <c:pt idx="78">
                  <c:v>7.8000000000000096</c:v>
                </c:pt>
                <c:pt idx="79">
                  <c:v>7.9000000000000101</c:v>
                </c:pt>
                <c:pt idx="80">
                  <c:v>8</c:v>
                </c:pt>
                <c:pt idx="81">
                  <c:v>8.1000000000000103</c:v>
                </c:pt>
                <c:pt idx="82">
                  <c:v>8.2000000000000099</c:v>
                </c:pt>
                <c:pt idx="83">
                  <c:v>8.3000000000000096</c:v>
                </c:pt>
                <c:pt idx="84">
                  <c:v>8.4000000000000092</c:v>
                </c:pt>
                <c:pt idx="85">
                  <c:v>8.5000000000000107</c:v>
                </c:pt>
                <c:pt idx="86">
                  <c:v>8.6000000000000103</c:v>
                </c:pt>
                <c:pt idx="87">
                  <c:v>8.7000000000000099</c:v>
                </c:pt>
                <c:pt idx="88">
                  <c:v>8.8000000000000096</c:v>
                </c:pt>
                <c:pt idx="89">
                  <c:v>8.9000000000000092</c:v>
                </c:pt>
                <c:pt idx="90">
                  <c:v>9.0000000000000107</c:v>
                </c:pt>
                <c:pt idx="91">
                  <c:v>9.1000000000000103</c:v>
                </c:pt>
                <c:pt idx="92">
                  <c:v>9.2000000000000099</c:v>
                </c:pt>
                <c:pt idx="93">
                  <c:v>9.3000000000000096</c:v>
                </c:pt>
                <c:pt idx="94">
                  <c:v>9.4000000000000092</c:v>
                </c:pt>
                <c:pt idx="95">
                  <c:v>9.5000000000000107</c:v>
                </c:pt>
                <c:pt idx="96">
                  <c:v>9.6000000000000103</c:v>
                </c:pt>
                <c:pt idx="97">
                  <c:v>9.7000000000000099</c:v>
                </c:pt>
                <c:pt idx="98">
                  <c:v>9.8000000000000096</c:v>
                </c:pt>
                <c:pt idx="99">
                  <c:v>9.9000000000000092</c:v>
                </c:pt>
                <c:pt idx="100">
                  <c:v>10</c:v>
                </c:pt>
                <c:pt idx="101">
                  <c:v>10.1</c:v>
                </c:pt>
                <c:pt idx="102">
                  <c:v>10.199999999999999</c:v>
                </c:pt>
                <c:pt idx="103">
                  <c:v>10.3</c:v>
                </c:pt>
                <c:pt idx="104">
                  <c:v>10.4</c:v>
                </c:pt>
                <c:pt idx="105">
                  <c:v>10.5</c:v>
                </c:pt>
                <c:pt idx="106">
                  <c:v>10.6</c:v>
                </c:pt>
                <c:pt idx="107">
                  <c:v>10.7</c:v>
                </c:pt>
                <c:pt idx="108">
                  <c:v>10.8</c:v>
                </c:pt>
                <c:pt idx="109">
                  <c:v>10.9</c:v>
                </c:pt>
                <c:pt idx="110">
                  <c:v>11</c:v>
                </c:pt>
                <c:pt idx="111">
                  <c:v>11.1</c:v>
                </c:pt>
                <c:pt idx="112">
                  <c:v>11.2</c:v>
                </c:pt>
                <c:pt idx="113">
                  <c:v>11.3</c:v>
                </c:pt>
                <c:pt idx="114">
                  <c:v>11.4</c:v>
                </c:pt>
                <c:pt idx="115">
                  <c:v>11.5</c:v>
                </c:pt>
                <c:pt idx="116">
                  <c:v>11.6</c:v>
                </c:pt>
                <c:pt idx="117">
                  <c:v>11.7</c:v>
                </c:pt>
                <c:pt idx="118">
                  <c:v>11.8</c:v>
                </c:pt>
              </c:numCache>
            </c:numRef>
          </c:xVal>
          <c:yVal>
            <c:numRef>
              <c:f>BasicsCalc!$G$4:$G$122</c:f>
              <c:numCache>
                <c:formatCode>General</c:formatCode>
                <c:ptCount val="119"/>
                <c:pt idx="0">
                  <c:v>-1</c:v>
                </c:pt>
                <c:pt idx="1">
                  <c:v>-0.99500416527802582</c:v>
                </c:pt>
                <c:pt idx="2">
                  <c:v>-0.98006657784124163</c:v>
                </c:pt>
                <c:pt idx="3">
                  <c:v>-0.95533648912560598</c:v>
                </c:pt>
                <c:pt idx="4">
                  <c:v>-0.9210609940028851</c:v>
                </c:pt>
                <c:pt idx="5">
                  <c:v>-0.87758256189037276</c:v>
                </c:pt>
                <c:pt idx="6">
                  <c:v>-0.82533561490967833</c:v>
                </c:pt>
                <c:pt idx="7">
                  <c:v>-0.7648421872844885</c:v>
                </c:pt>
                <c:pt idx="8">
                  <c:v>-0.69670670934716539</c:v>
                </c:pt>
                <c:pt idx="9">
                  <c:v>-0.62160996827066439</c:v>
                </c:pt>
                <c:pt idx="10">
                  <c:v>-0.54030230586813977</c:v>
                </c:pt>
                <c:pt idx="11">
                  <c:v>-0.45359612142557731</c:v>
                </c:pt>
                <c:pt idx="12">
                  <c:v>-0.36235775447667362</c:v>
                </c:pt>
                <c:pt idx="13">
                  <c:v>-0.26749882862458735</c:v>
                </c:pt>
                <c:pt idx="14">
                  <c:v>-0.16996714290024104</c:v>
                </c:pt>
                <c:pt idx="15">
                  <c:v>-7.0737201667702906E-2</c:v>
                </c:pt>
                <c:pt idx="16">
                  <c:v>2.9199522301288815E-2</c:v>
                </c:pt>
                <c:pt idx="17">
                  <c:v>0.12884449429552464</c:v>
                </c:pt>
                <c:pt idx="18">
                  <c:v>0.22720209469308711</c:v>
                </c:pt>
                <c:pt idx="19">
                  <c:v>0.32328956686350335</c:v>
                </c:pt>
                <c:pt idx="20">
                  <c:v>0.41614683654714241</c:v>
                </c:pt>
                <c:pt idx="21">
                  <c:v>0.50484610459985757</c:v>
                </c:pt>
                <c:pt idx="22">
                  <c:v>0.58850111725534582</c:v>
                </c:pt>
                <c:pt idx="23">
                  <c:v>0.6662760212798241</c:v>
                </c:pt>
                <c:pt idx="24">
                  <c:v>0.73739371554124544</c:v>
                </c:pt>
                <c:pt idx="25">
                  <c:v>0.8011436155469337</c:v>
                </c:pt>
                <c:pt idx="26">
                  <c:v>0.85688875336894732</c:v>
                </c:pt>
                <c:pt idx="27">
                  <c:v>0.90407214201706121</c:v>
                </c:pt>
                <c:pt idx="28">
                  <c:v>0.94222234066865806</c:v>
                </c:pt>
                <c:pt idx="29">
                  <c:v>0.97095816514959055</c:v>
                </c:pt>
                <c:pt idx="30">
                  <c:v>0.98999249660044542</c:v>
                </c:pt>
                <c:pt idx="31">
                  <c:v>0.99913515027327948</c:v>
                </c:pt>
                <c:pt idx="32">
                  <c:v>0.99829477579475312</c:v>
                </c:pt>
                <c:pt idx="33">
                  <c:v>0.98747976990886488</c:v>
                </c:pt>
                <c:pt idx="34">
                  <c:v>0.96679819257946109</c:v>
                </c:pt>
                <c:pt idx="35">
                  <c:v>0.93645668729079634</c:v>
                </c:pt>
                <c:pt idx="36">
                  <c:v>0.89675841633414699</c:v>
                </c:pt>
                <c:pt idx="37">
                  <c:v>0.84810003171040804</c:v>
                </c:pt>
                <c:pt idx="38">
                  <c:v>0.79096771191441684</c:v>
                </c:pt>
                <c:pt idx="39">
                  <c:v>0.72593230420014021</c:v>
                </c:pt>
                <c:pt idx="40">
                  <c:v>0.65364362086361194</c:v>
                </c:pt>
                <c:pt idx="41">
                  <c:v>0.57482394653326918</c:v>
                </c:pt>
                <c:pt idx="42">
                  <c:v>0.49026082134069943</c:v>
                </c:pt>
                <c:pt idx="43">
                  <c:v>0.40079917207997545</c:v>
                </c:pt>
                <c:pt idx="44">
                  <c:v>0.30733286997841935</c:v>
                </c:pt>
                <c:pt idx="45">
                  <c:v>0.2107957994307797</c:v>
                </c:pt>
                <c:pt idx="46">
                  <c:v>0.11215252693505487</c:v>
                </c:pt>
                <c:pt idx="47">
                  <c:v>1.238866346289056E-2</c:v>
                </c:pt>
                <c:pt idx="48">
                  <c:v>-8.7498983439446398E-2</c:v>
                </c:pt>
                <c:pt idx="49">
                  <c:v>-0.18651236942257576</c:v>
                </c:pt>
                <c:pt idx="50">
                  <c:v>-0.28366218546322625</c:v>
                </c:pt>
                <c:pt idx="51">
                  <c:v>-0.37797774271298024</c:v>
                </c:pt>
                <c:pt idx="52">
                  <c:v>-0.46851667130037711</c:v>
                </c:pt>
                <c:pt idx="53">
                  <c:v>-0.55437433617916076</c:v>
                </c:pt>
                <c:pt idx="54">
                  <c:v>-0.63469287594263468</c:v>
                </c:pt>
                <c:pt idx="55">
                  <c:v>-0.70866977429125999</c:v>
                </c:pt>
                <c:pt idx="56">
                  <c:v>-0.77556587851024961</c:v>
                </c:pt>
                <c:pt idx="57">
                  <c:v>-0.83471278483915978</c:v>
                </c:pt>
                <c:pt idx="58">
                  <c:v>-0.88551951694131892</c:v>
                </c:pt>
                <c:pt idx="59">
                  <c:v>-0.92747843074403591</c:v>
                </c:pt>
                <c:pt idx="60">
                  <c:v>-0.96017028665036597</c:v>
                </c:pt>
                <c:pt idx="61">
                  <c:v>-0.98326843844258449</c:v>
                </c:pt>
                <c:pt idx="62">
                  <c:v>-0.9965420970232175</c:v>
                </c:pt>
                <c:pt idx="63">
                  <c:v>-0.9998586363834151</c:v>
                </c:pt>
                <c:pt idx="64">
                  <c:v>-0.99318491875819259</c:v>
                </c:pt>
                <c:pt idx="65">
                  <c:v>-0.97658762572802349</c:v>
                </c:pt>
                <c:pt idx="66">
                  <c:v>-0.9502325919585296</c:v>
                </c:pt>
                <c:pt idx="67">
                  <c:v>-0.91438314823531941</c:v>
                </c:pt>
                <c:pt idx="68">
                  <c:v>-0.86939749034982527</c:v>
                </c:pt>
                <c:pt idx="69">
                  <c:v>-0.81572510012535682</c:v>
                </c:pt>
                <c:pt idx="70">
                  <c:v>-0.7539022543433046</c:v>
                </c:pt>
                <c:pt idx="71">
                  <c:v>-0.6845466664428066</c:v>
                </c:pt>
                <c:pt idx="72">
                  <c:v>-0.60835131453225455</c:v>
                </c:pt>
                <c:pt idx="73">
                  <c:v>-0.52607751738110531</c:v>
                </c:pt>
                <c:pt idx="74">
                  <c:v>-0.43854732757438153</c:v>
                </c:pt>
                <c:pt idx="75">
                  <c:v>-0.34663531783502582</c:v>
                </c:pt>
                <c:pt idx="76">
                  <c:v>-0.2512598425822557</c:v>
                </c:pt>
                <c:pt idx="77">
                  <c:v>-0.15337386203785469</c:v>
                </c:pt>
                <c:pt idx="78">
                  <c:v>-5.3955420562639994E-2</c:v>
                </c:pt>
                <c:pt idx="79">
                  <c:v>4.6002125639546712E-2</c:v>
                </c:pt>
                <c:pt idx="80">
                  <c:v>0.14550003380861354</c:v>
                </c:pt>
                <c:pt idx="81">
                  <c:v>0.24354415373580146</c:v>
                </c:pt>
                <c:pt idx="82">
                  <c:v>0.33915486098384456</c:v>
                </c:pt>
                <c:pt idx="83">
                  <c:v>0.43137684497062884</c:v>
                </c:pt>
                <c:pt idx="84">
                  <c:v>0.51928865411669323</c:v>
                </c:pt>
                <c:pt idx="85">
                  <c:v>0.60201190268483218</c:v>
                </c:pt>
                <c:pt idx="86">
                  <c:v>0.67872004732002023</c:v>
                </c:pt>
                <c:pt idx="87">
                  <c:v>0.74864664559740579</c:v>
                </c:pt>
                <c:pt idx="88">
                  <c:v>0.81109301406166112</c:v>
                </c:pt>
                <c:pt idx="89">
                  <c:v>0.86543520924111672</c:v>
                </c:pt>
                <c:pt idx="90">
                  <c:v>0.91113026188468138</c:v>
                </c:pt>
                <c:pt idx="91">
                  <c:v>0.94772160213111534</c:v>
                </c:pt>
                <c:pt idx="92">
                  <c:v>0.97484362140416592</c:v>
                </c:pt>
                <c:pt idx="93">
                  <c:v>0.99222532545260456</c:v>
                </c:pt>
                <c:pt idx="94">
                  <c:v>0.9996930420352067</c:v>
                </c:pt>
                <c:pt idx="95">
                  <c:v>0.99717215619637767</c:v>
                </c:pt>
                <c:pt idx="96">
                  <c:v>0.9846878557941251</c:v>
                </c:pt>
                <c:pt idx="97">
                  <c:v>0.96236487983130736</c:v>
                </c:pt>
                <c:pt idx="98">
                  <c:v>0.93042627210475004</c:v>
                </c:pt>
                <c:pt idx="99">
                  <c:v>0.88919115262535686</c:v>
                </c:pt>
                <c:pt idx="100">
                  <c:v>0.83907152907645244</c:v>
                </c:pt>
                <c:pt idx="101">
                  <c:v>0.78056818016918372</c:v>
                </c:pt>
                <c:pt idx="102">
                  <c:v>0.71426565202720027</c:v>
                </c:pt>
                <c:pt idx="103">
                  <c:v>0.64082641759499326</c:v>
                </c:pt>
                <c:pt idx="104">
                  <c:v>0.56098425742722879</c:v>
                </c:pt>
                <c:pt idx="105">
                  <c:v>0.47553692799599251</c:v>
                </c:pt>
                <c:pt idx="106">
                  <c:v>0.38533819077182963</c:v>
                </c:pt>
                <c:pt idx="107">
                  <c:v>0.29128928172134549</c:v>
                </c:pt>
                <c:pt idx="108">
                  <c:v>0.19432990645533479</c:v>
                </c:pt>
                <c:pt idx="109">
                  <c:v>9.5428851000950651E-2</c:v>
                </c:pt>
                <c:pt idx="110">
                  <c:v>-4.4256979880507854E-3</c:v>
                </c:pt>
                <c:pt idx="111">
                  <c:v>-0.10423602686569687</c:v>
                </c:pt>
                <c:pt idx="112">
                  <c:v>-0.20300486381875041</c:v>
                </c:pt>
                <c:pt idx="113">
                  <c:v>-0.29974534327701491</c:v>
                </c:pt>
                <c:pt idx="114">
                  <c:v>-0.39349086634789088</c:v>
                </c:pt>
                <c:pt idx="115">
                  <c:v>-0.48330475875300588</c:v>
                </c:pt>
                <c:pt idx="116">
                  <c:v>-0.56828962976797359</c:v>
                </c:pt>
                <c:pt idx="117">
                  <c:v>-0.64759633865387589</c:v>
                </c:pt>
                <c:pt idx="118">
                  <c:v>-0.72043247899083873</c:v>
                </c:pt>
              </c:numCache>
            </c:numRef>
          </c:yVal>
          <c:smooth val="1"/>
        </c:ser>
        <c:dLbls>
          <c:showLegendKey val="0"/>
          <c:showVal val="0"/>
          <c:showCatName val="0"/>
          <c:showSerName val="0"/>
          <c:showPercent val="0"/>
          <c:showBubbleSize val="0"/>
        </c:dLbls>
        <c:axId val="170442112"/>
        <c:axId val="170456192"/>
      </c:scatterChart>
      <c:valAx>
        <c:axId val="170442112"/>
        <c:scaling>
          <c:orientation val="minMax"/>
          <c:max val="10"/>
        </c:scaling>
        <c:delete val="0"/>
        <c:axPos val="b"/>
        <c:numFmt formatCode="General" sourceLinked="1"/>
        <c:majorTickMark val="out"/>
        <c:minorTickMark val="none"/>
        <c:tickLblPos val="nextTo"/>
        <c:crossAx val="170456192"/>
        <c:crosses val="autoZero"/>
        <c:crossBetween val="midCat"/>
      </c:valAx>
      <c:valAx>
        <c:axId val="170456192"/>
        <c:scaling>
          <c:orientation val="minMax"/>
          <c:max val="2"/>
          <c:min val="-1"/>
        </c:scaling>
        <c:delete val="0"/>
        <c:axPos val="l"/>
        <c:numFmt formatCode="General" sourceLinked="1"/>
        <c:majorTickMark val="out"/>
        <c:minorTickMark val="none"/>
        <c:tickLblPos val="nextTo"/>
        <c:crossAx val="170442112"/>
        <c:crosses val="autoZero"/>
        <c:crossBetween val="midCat"/>
      </c:valAx>
    </c:plotArea>
    <c:legend>
      <c:legendPos val="r"/>
      <c:layout>
        <c:manualLayout>
          <c:xMode val="edge"/>
          <c:yMode val="edge"/>
          <c:x val="0.77890179352580913"/>
          <c:y val="0.21123541848935554"/>
          <c:w val="0.2127648731408574"/>
          <c:h val="0.61456583552055988"/>
        </c:manualLayout>
      </c:layout>
      <c:overlay val="0"/>
    </c:legend>
    <c:plotVisOnly val="1"/>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9002405949256338E-2"/>
          <c:y val="3.0840332458442695E-2"/>
          <c:w val="0.88320603674540687"/>
          <c:h val="0.87637232845894264"/>
        </c:manualLayout>
      </c:layout>
      <c:scatterChart>
        <c:scatterStyle val="smoothMarker"/>
        <c:varyColors val="0"/>
        <c:ser>
          <c:idx val="1"/>
          <c:order val="0"/>
          <c:tx>
            <c:strRef>
              <c:f>BootStrap!$F$3</c:f>
              <c:strCache>
                <c:ptCount val="1"/>
                <c:pt idx="0">
                  <c:v>probability</c:v>
                </c:pt>
              </c:strCache>
            </c:strRef>
          </c:tx>
          <c:marker>
            <c:symbol val="none"/>
          </c:marker>
          <c:xVal>
            <c:numRef>
              <c:f>BootStrap!$D$4:$D$24</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BootStrap!$F$4:$F$24</c:f>
              <c:numCache>
                <c:formatCode>General</c:formatCode>
                <c:ptCount val="21"/>
                <c:pt idx="0">
                  <c:v>0</c:v>
                </c:pt>
                <c:pt idx="1">
                  <c:v>0</c:v>
                </c:pt>
                <c:pt idx="2">
                  <c:v>0</c:v>
                </c:pt>
                <c:pt idx="3">
                  <c:v>0</c:v>
                </c:pt>
                <c:pt idx="4">
                  <c:v>0</c:v>
                </c:pt>
                <c:pt idx="5">
                  <c:v>0</c:v>
                </c:pt>
                <c:pt idx="6">
                  <c:v>0</c:v>
                </c:pt>
                <c:pt idx="7">
                  <c:v>0.12</c:v>
                </c:pt>
                <c:pt idx="8">
                  <c:v>0.86</c:v>
                </c:pt>
                <c:pt idx="9">
                  <c:v>0.02</c:v>
                </c:pt>
                <c:pt idx="10">
                  <c:v>0</c:v>
                </c:pt>
                <c:pt idx="11">
                  <c:v>0</c:v>
                </c:pt>
                <c:pt idx="12">
                  <c:v>0</c:v>
                </c:pt>
                <c:pt idx="13">
                  <c:v>0</c:v>
                </c:pt>
                <c:pt idx="14">
                  <c:v>0</c:v>
                </c:pt>
                <c:pt idx="15">
                  <c:v>0</c:v>
                </c:pt>
                <c:pt idx="16">
                  <c:v>0</c:v>
                </c:pt>
                <c:pt idx="17">
                  <c:v>0</c:v>
                </c:pt>
                <c:pt idx="18">
                  <c:v>0</c:v>
                </c:pt>
                <c:pt idx="19">
                  <c:v>0</c:v>
                </c:pt>
                <c:pt idx="20">
                  <c:v>0</c:v>
                </c:pt>
              </c:numCache>
            </c:numRef>
          </c:yVal>
          <c:smooth val="1"/>
        </c:ser>
        <c:dLbls>
          <c:showLegendKey val="0"/>
          <c:showVal val="0"/>
          <c:showCatName val="0"/>
          <c:showSerName val="0"/>
          <c:showPercent val="0"/>
          <c:showBubbleSize val="0"/>
        </c:dLbls>
        <c:axId val="170015360"/>
        <c:axId val="170017152"/>
      </c:scatterChart>
      <c:scatterChart>
        <c:scatterStyle val="lineMarker"/>
        <c:varyColors val="0"/>
        <c:ser>
          <c:idx val="2"/>
          <c:order val="1"/>
          <c:tx>
            <c:strRef>
              <c:f>BootStrap!$G$3</c:f>
              <c:strCache>
                <c:ptCount val="1"/>
                <c:pt idx="0">
                  <c:v>cumulative</c:v>
                </c:pt>
              </c:strCache>
            </c:strRef>
          </c:tx>
          <c:spPr>
            <a:ln>
              <a:prstDash val="dash"/>
            </a:ln>
          </c:spPr>
          <c:marker>
            <c:symbol val="none"/>
          </c:marker>
          <c:xVal>
            <c:numRef>
              <c:f>BootStrap!$D$4:$D$24</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BootStrap!$G$4:$G$24</c:f>
              <c:numCache>
                <c:formatCode>General</c:formatCode>
                <c:ptCount val="21"/>
                <c:pt idx="0">
                  <c:v>0</c:v>
                </c:pt>
                <c:pt idx="1">
                  <c:v>0</c:v>
                </c:pt>
                <c:pt idx="2">
                  <c:v>0</c:v>
                </c:pt>
                <c:pt idx="3">
                  <c:v>0</c:v>
                </c:pt>
                <c:pt idx="4">
                  <c:v>0</c:v>
                </c:pt>
                <c:pt idx="5">
                  <c:v>0</c:v>
                </c:pt>
                <c:pt idx="6">
                  <c:v>0</c:v>
                </c:pt>
                <c:pt idx="7">
                  <c:v>0.12</c:v>
                </c:pt>
                <c:pt idx="8">
                  <c:v>0.98</c:v>
                </c:pt>
                <c:pt idx="9">
                  <c:v>1</c:v>
                </c:pt>
                <c:pt idx="10">
                  <c:v>1</c:v>
                </c:pt>
                <c:pt idx="11">
                  <c:v>1</c:v>
                </c:pt>
                <c:pt idx="12">
                  <c:v>1</c:v>
                </c:pt>
                <c:pt idx="13">
                  <c:v>1</c:v>
                </c:pt>
                <c:pt idx="14">
                  <c:v>1</c:v>
                </c:pt>
                <c:pt idx="15">
                  <c:v>1</c:v>
                </c:pt>
                <c:pt idx="16">
                  <c:v>1</c:v>
                </c:pt>
                <c:pt idx="17">
                  <c:v>1</c:v>
                </c:pt>
                <c:pt idx="18">
                  <c:v>1</c:v>
                </c:pt>
                <c:pt idx="19">
                  <c:v>1</c:v>
                </c:pt>
                <c:pt idx="20">
                  <c:v>1</c:v>
                </c:pt>
              </c:numCache>
            </c:numRef>
          </c:yVal>
          <c:smooth val="0"/>
        </c:ser>
        <c:dLbls>
          <c:showLegendKey val="0"/>
          <c:showVal val="0"/>
          <c:showCatName val="0"/>
          <c:showSerName val="0"/>
          <c:showPercent val="0"/>
          <c:showBubbleSize val="0"/>
        </c:dLbls>
        <c:axId val="170015360"/>
        <c:axId val="170017152"/>
      </c:scatterChart>
      <c:valAx>
        <c:axId val="170015360"/>
        <c:scaling>
          <c:orientation val="minMax"/>
          <c:max val="100"/>
        </c:scaling>
        <c:delete val="0"/>
        <c:axPos val="b"/>
        <c:numFmt formatCode="General" sourceLinked="1"/>
        <c:majorTickMark val="out"/>
        <c:minorTickMark val="none"/>
        <c:tickLblPos val="nextTo"/>
        <c:txPr>
          <a:bodyPr rot="-5400000" vert="horz"/>
          <a:lstStyle/>
          <a:p>
            <a:pPr>
              <a:defRPr sz="1000"/>
            </a:pPr>
            <a:endParaRPr lang="en-US"/>
          </a:p>
        </c:txPr>
        <c:crossAx val="170017152"/>
        <c:crosses val="autoZero"/>
        <c:crossBetween val="midCat"/>
        <c:majorUnit val="25"/>
        <c:minorUnit val="10"/>
      </c:valAx>
      <c:valAx>
        <c:axId val="170017152"/>
        <c:scaling>
          <c:orientation val="minMax"/>
          <c:max val="1"/>
          <c:min val="0"/>
        </c:scaling>
        <c:delete val="0"/>
        <c:axPos val="l"/>
        <c:numFmt formatCode="General" sourceLinked="1"/>
        <c:majorTickMark val="out"/>
        <c:minorTickMark val="none"/>
        <c:tickLblPos val="nextTo"/>
        <c:crossAx val="170015360"/>
        <c:crosses val="autoZero"/>
        <c:crossBetween val="midCat"/>
        <c:majorUnit val="0.1"/>
      </c:valAx>
    </c:plotArea>
    <c:plotVisOnly val="1"/>
    <c:dispBlanksAs val="gap"/>
    <c:showDLblsOverMax val="0"/>
  </c:chart>
  <c:spPr>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TypicalCI!$O$4</c:f>
              <c:strCache>
                <c:ptCount val="1"/>
                <c:pt idx="0">
                  <c:v>Combo</c:v>
                </c:pt>
              </c:strCache>
            </c:strRef>
          </c:tx>
          <c:marker>
            <c:symbol val="none"/>
          </c:marker>
          <c:xVal>
            <c:strRef>
              <c:f>TypicalCI!$K$4:$K$105</c:f>
              <c:strCache>
                <c:ptCount val="102"/>
                <c:pt idx="0">
                  <c:v>x</c:v>
                </c:pt>
                <c:pt idx="1">
                  <c:v>0</c:v>
                </c:pt>
                <c:pt idx="2">
                  <c:v>1</c:v>
                </c:pt>
                <c:pt idx="3">
                  <c:v>2</c:v>
                </c:pt>
                <c:pt idx="4">
                  <c:v>3</c:v>
                </c:pt>
                <c:pt idx="5">
                  <c:v>4</c:v>
                </c:pt>
                <c:pt idx="6">
                  <c:v>5</c:v>
                </c:pt>
                <c:pt idx="7">
                  <c:v>6</c:v>
                </c:pt>
                <c:pt idx="8">
                  <c:v>7</c:v>
                </c:pt>
                <c:pt idx="9">
                  <c:v>8</c:v>
                </c:pt>
                <c:pt idx="10">
                  <c:v>9</c:v>
                </c:pt>
                <c:pt idx="11">
                  <c:v>10</c:v>
                </c:pt>
                <c:pt idx="12">
                  <c:v>11</c:v>
                </c:pt>
                <c:pt idx="13">
                  <c:v>12</c:v>
                </c:pt>
                <c:pt idx="14">
                  <c:v>13</c:v>
                </c:pt>
                <c:pt idx="15">
                  <c:v>14</c:v>
                </c:pt>
                <c:pt idx="16">
                  <c:v>15</c:v>
                </c:pt>
                <c:pt idx="17">
                  <c:v>16</c:v>
                </c:pt>
                <c:pt idx="18">
                  <c:v>17</c:v>
                </c:pt>
                <c:pt idx="19">
                  <c:v>18</c:v>
                </c:pt>
                <c:pt idx="20">
                  <c:v>19</c:v>
                </c:pt>
                <c:pt idx="21">
                  <c:v>20</c:v>
                </c:pt>
                <c:pt idx="22">
                  <c:v>21</c:v>
                </c:pt>
                <c:pt idx="23">
                  <c:v>22</c:v>
                </c:pt>
                <c:pt idx="24">
                  <c:v>23</c:v>
                </c:pt>
                <c:pt idx="25">
                  <c:v>24</c:v>
                </c:pt>
                <c:pt idx="26">
                  <c:v>25</c:v>
                </c:pt>
                <c:pt idx="27">
                  <c:v>26</c:v>
                </c:pt>
                <c:pt idx="28">
                  <c:v>27</c:v>
                </c:pt>
                <c:pt idx="29">
                  <c:v>28</c:v>
                </c:pt>
                <c:pt idx="30">
                  <c:v>29</c:v>
                </c:pt>
                <c:pt idx="31">
                  <c:v>30</c:v>
                </c:pt>
                <c:pt idx="32">
                  <c:v>31</c:v>
                </c:pt>
                <c:pt idx="33">
                  <c:v>32</c:v>
                </c:pt>
                <c:pt idx="34">
                  <c:v>33</c:v>
                </c:pt>
                <c:pt idx="35">
                  <c:v>34</c:v>
                </c:pt>
                <c:pt idx="36">
                  <c:v>35</c:v>
                </c:pt>
                <c:pt idx="37">
                  <c:v>36</c:v>
                </c:pt>
                <c:pt idx="38">
                  <c:v>37</c:v>
                </c:pt>
                <c:pt idx="39">
                  <c:v>38</c:v>
                </c:pt>
                <c:pt idx="40">
                  <c:v>39</c:v>
                </c:pt>
                <c:pt idx="41">
                  <c:v>40</c:v>
                </c:pt>
                <c:pt idx="42">
                  <c:v>41</c:v>
                </c:pt>
                <c:pt idx="43">
                  <c:v>42</c:v>
                </c:pt>
                <c:pt idx="44">
                  <c:v>43</c:v>
                </c:pt>
                <c:pt idx="45">
                  <c:v>44</c:v>
                </c:pt>
                <c:pt idx="46">
                  <c:v>45</c:v>
                </c:pt>
                <c:pt idx="47">
                  <c:v>46</c:v>
                </c:pt>
                <c:pt idx="48">
                  <c:v>47</c:v>
                </c:pt>
                <c:pt idx="49">
                  <c:v>48</c:v>
                </c:pt>
                <c:pt idx="50">
                  <c:v>49</c:v>
                </c:pt>
                <c:pt idx="51">
                  <c:v>50</c:v>
                </c:pt>
                <c:pt idx="52">
                  <c:v>51</c:v>
                </c:pt>
                <c:pt idx="53">
                  <c:v>52</c:v>
                </c:pt>
                <c:pt idx="54">
                  <c:v>53</c:v>
                </c:pt>
                <c:pt idx="55">
                  <c:v>54</c:v>
                </c:pt>
                <c:pt idx="56">
                  <c:v>55</c:v>
                </c:pt>
                <c:pt idx="57">
                  <c:v>56</c:v>
                </c:pt>
                <c:pt idx="58">
                  <c:v>57</c:v>
                </c:pt>
                <c:pt idx="59">
                  <c:v>58</c:v>
                </c:pt>
                <c:pt idx="60">
                  <c:v>59</c:v>
                </c:pt>
                <c:pt idx="61">
                  <c:v>60</c:v>
                </c:pt>
                <c:pt idx="62">
                  <c:v>61</c:v>
                </c:pt>
                <c:pt idx="63">
                  <c:v>62</c:v>
                </c:pt>
                <c:pt idx="64">
                  <c:v>63</c:v>
                </c:pt>
                <c:pt idx="65">
                  <c:v>64</c:v>
                </c:pt>
                <c:pt idx="66">
                  <c:v>65</c:v>
                </c:pt>
                <c:pt idx="67">
                  <c:v>66</c:v>
                </c:pt>
                <c:pt idx="68">
                  <c:v>67</c:v>
                </c:pt>
                <c:pt idx="69">
                  <c:v>68</c:v>
                </c:pt>
                <c:pt idx="70">
                  <c:v>69</c:v>
                </c:pt>
                <c:pt idx="71">
                  <c:v>70</c:v>
                </c:pt>
                <c:pt idx="72">
                  <c:v>71</c:v>
                </c:pt>
                <c:pt idx="73">
                  <c:v>72</c:v>
                </c:pt>
                <c:pt idx="74">
                  <c:v>73</c:v>
                </c:pt>
                <c:pt idx="75">
                  <c:v>74</c:v>
                </c:pt>
                <c:pt idx="76">
                  <c:v>75</c:v>
                </c:pt>
                <c:pt idx="77">
                  <c:v>76</c:v>
                </c:pt>
                <c:pt idx="78">
                  <c:v>77</c:v>
                </c:pt>
                <c:pt idx="79">
                  <c:v>78</c:v>
                </c:pt>
                <c:pt idx="80">
                  <c:v>79</c:v>
                </c:pt>
                <c:pt idx="81">
                  <c:v>80</c:v>
                </c:pt>
                <c:pt idx="82">
                  <c:v>81</c:v>
                </c:pt>
                <c:pt idx="83">
                  <c:v>82</c:v>
                </c:pt>
                <c:pt idx="84">
                  <c:v>83</c:v>
                </c:pt>
                <c:pt idx="85">
                  <c:v>84</c:v>
                </c:pt>
                <c:pt idx="86">
                  <c:v>85</c:v>
                </c:pt>
                <c:pt idx="87">
                  <c:v>86</c:v>
                </c:pt>
                <c:pt idx="88">
                  <c:v>87</c:v>
                </c:pt>
                <c:pt idx="89">
                  <c:v>88</c:v>
                </c:pt>
                <c:pt idx="90">
                  <c:v>89</c:v>
                </c:pt>
                <c:pt idx="91">
                  <c:v>90</c:v>
                </c:pt>
                <c:pt idx="92">
                  <c:v>91</c:v>
                </c:pt>
                <c:pt idx="93">
                  <c:v>92</c:v>
                </c:pt>
                <c:pt idx="94">
                  <c:v>93</c:v>
                </c:pt>
                <c:pt idx="95">
                  <c:v>94</c:v>
                </c:pt>
                <c:pt idx="96">
                  <c:v>95</c:v>
                </c:pt>
                <c:pt idx="97">
                  <c:v>96</c:v>
                </c:pt>
                <c:pt idx="98">
                  <c:v>97</c:v>
                </c:pt>
                <c:pt idx="99">
                  <c:v>98</c:v>
                </c:pt>
                <c:pt idx="100">
                  <c:v>99</c:v>
                </c:pt>
                <c:pt idx="101">
                  <c:v>100</c:v>
                </c:pt>
              </c:strCache>
            </c:strRef>
          </c:xVal>
          <c:yVal>
            <c:numRef>
              <c:f>TypicalCI!$Q$5:$Q$105</c:f>
              <c:numCache>
                <c:formatCode>General</c:formatCode>
                <c:ptCount val="101"/>
                <c:pt idx="0">
                  <c:v>2.8018139220686191E-133</c:v>
                </c:pt>
                <c:pt idx="1">
                  <c:v>9.9570745438328583E-130</c:v>
                </c:pt>
                <c:pt idx="2">
                  <c:v>3.1644293328989579E-126</c:v>
                </c:pt>
                <c:pt idx="3">
                  <c:v>8.9935306320584409E-123</c:v>
                </c:pt>
                <c:pt idx="4">
                  <c:v>2.2857893682117698E-119</c:v>
                </c:pt>
                <c:pt idx="5">
                  <c:v>5.1953327936394271E-116</c:v>
                </c:pt>
                <c:pt idx="6">
                  <c:v>1.0559946290236868E-112</c:v>
                </c:pt>
                <c:pt idx="7">
                  <c:v>1.9194695195548138E-109</c:v>
                </c:pt>
                <c:pt idx="8">
                  <c:v>3.1201243612975729E-106</c:v>
                </c:pt>
                <c:pt idx="9">
                  <c:v>4.535589719434685E-103</c:v>
                </c:pt>
                <c:pt idx="10">
                  <c:v>5.8961265133047425E-100</c:v>
                </c:pt>
                <c:pt idx="11">
                  <c:v>6.8544245221696508E-97</c:v>
                </c:pt>
                <c:pt idx="12">
                  <c:v>7.1260091718510215E-94</c:v>
                </c:pt>
                <c:pt idx="13">
                  <c:v>6.6251074907458914E-91</c:v>
                </c:pt>
                <c:pt idx="14">
                  <c:v>5.5082120950071659E-88</c:v>
                </c:pt>
                <c:pt idx="15">
                  <c:v>4.0954304367243007E-85</c:v>
                </c:pt>
                <c:pt idx="16">
                  <c:v>2.7230751453223867E-82</c:v>
                </c:pt>
                <c:pt idx="17">
                  <c:v>1.6191641231690685E-79</c:v>
                </c:pt>
                <c:pt idx="18">
                  <c:v>8.6098045362189747E-77</c:v>
                </c:pt>
                <c:pt idx="19">
                  <c:v>4.0941795549311305E-74</c:v>
                </c:pt>
                <c:pt idx="20">
                  <c:v>1.7410516375679762E-71</c:v>
                </c:pt>
                <c:pt idx="21">
                  <c:v>6.6210610488055378E-69</c:v>
                </c:pt>
                <c:pt idx="22">
                  <c:v>2.2517216633205105E-66</c:v>
                </c:pt>
                <c:pt idx="23">
                  <c:v>6.8481457269898182E-64</c:v>
                </c:pt>
                <c:pt idx="24">
                  <c:v>1.862526473219214E-61</c:v>
                </c:pt>
                <c:pt idx="25">
                  <c:v>4.530050972863575E-59</c:v>
                </c:pt>
                <c:pt idx="26">
                  <c:v>9.8531455173165434E-57</c:v>
                </c:pt>
                <c:pt idx="27">
                  <c:v>1.9165399578761226E-54</c:v>
                </c:pt>
                <c:pt idx="28">
                  <c:v>3.3337423592671154E-52</c:v>
                </c:pt>
                <c:pt idx="29">
                  <c:v>5.1858190875936255E-50</c:v>
                </c:pt>
                <c:pt idx="30">
                  <c:v>7.2139622277840728E-48</c:v>
                </c:pt>
                <c:pt idx="31">
                  <c:v>8.9743197612237802E-46</c:v>
                </c:pt>
                <c:pt idx="32">
                  <c:v>9.9839038269085946E-44</c:v>
                </c:pt>
                <c:pt idx="33">
                  <c:v>9.9327707411595865E-42</c:v>
                </c:pt>
                <c:pt idx="34">
                  <c:v>8.8371374084391617E-40</c:v>
                </c:pt>
                <c:pt idx="35">
                  <c:v>7.0311113804374732E-38</c:v>
                </c:pt>
                <c:pt idx="36">
                  <c:v>5.0027352598656419E-36</c:v>
                </c:pt>
                <c:pt idx="37">
                  <c:v>3.1831876259850284E-34</c:v>
                </c:pt>
                <c:pt idx="38">
                  <c:v>1.8112905793266356E-32</c:v>
                </c:pt>
                <c:pt idx="39">
                  <c:v>9.2169067211755184E-31</c:v>
                </c:pt>
                <c:pt idx="40">
                  <c:v>4.1942414681185568E-29</c:v>
                </c:pt>
                <c:pt idx="41">
                  <c:v>1.7068401129642211E-27</c:v>
                </c:pt>
                <c:pt idx="42">
                  <c:v>6.2115992000981744E-26</c:v>
                </c:pt>
                <c:pt idx="43">
                  <c:v>2.0215532398916849E-24</c:v>
                </c:pt>
                <c:pt idx="44">
                  <c:v>5.8835319351011446E-23</c:v>
                </c:pt>
                <c:pt idx="45">
                  <c:v>1.5313068324114893E-21</c:v>
                </c:pt>
                <c:pt idx="46">
                  <c:v>3.5641625203515942E-20</c:v>
                </c:pt>
                <c:pt idx="47">
                  <c:v>7.4186340962626919E-19</c:v>
                </c:pt>
                <c:pt idx="48">
                  <c:v>1.3808979249646183E-17</c:v>
                </c:pt>
                <c:pt idx="49">
                  <c:v>2.298636911567756E-16</c:v>
                </c:pt>
                <c:pt idx="50">
                  <c:v>3.4217663350248932E-15</c:v>
                </c:pt>
                <c:pt idx="51">
                  <c:v>4.555137548245552E-14</c:v>
                </c:pt>
                <c:pt idx="52">
                  <c:v>5.4228028486848478E-13</c:v>
                </c:pt>
                <c:pt idx="53">
                  <c:v>5.7732093855955514E-12</c:v>
                </c:pt>
                <c:pt idx="54">
                  <c:v>5.4964461317365562E-11</c:v>
                </c:pt>
                <c:pt idx="55">
                  <c:v>4.6796978852977826E-10</c:v>
                </c:pt>
                <c:pt idx="56">
                  <c:v>3.5630739055956562E-9</c:v>
                </c:pt>
                <c:pt idx="57">
                  <c:v>2.4260682722804097E-8</c:v>
                </c:pt>
                <c:pt idx="58">
                  <c:v>1.4772444921006522E-7</c:v>
                </c:pt>
                <c:pt idx="59">
                  <c:v>8.0440157836371879E-7</c:v>
                </c:pt>
                <c:pt idx="60">
                  <c:v>3.9170996705673232E-6</c:v>
                </c:pt>
                <c:pt idx="61">
                  <c:v>1.7057976197778415E-5</c:v>
                </c:pt>
                <c:pt idx="62">
                  <c:v>6.6429588067615881E-5</c:v>
                </c:pt>
                <c:pt idx="63">
                  <c:v>2.313485533831092E-4</c:v>
                </c:pt>
                <c:pt idx="64">
                  <c:v>7.2051527209671758E-4</c:v>
                </c:pt>
                <c:pt idx="65">
                  <c:v>2.0067384244535249E-3</c:v>
                </c:pt>
                <c:pt idx="66">
                  <c:v>4.9981526504961713E-3</c:v>
                </c:pt>
                <c:pt idx="67">
                  <c:v>1.1132672646476931E-2</c:v>
                </c:pt>
                <c:pt idx="68">
                  <c:v>2.2174842070059191E-2</c:v>
                </c:pt>
                <c:pt idx="69">
                  <c:v>3.9499609807223432E-2</c:v>
                </c:pt>
                <c:pt idx="70">
                  <c:v>6.2921091693304565E-2</c:v>
                </c:pt>
                <c:pt idx="71">
                  <c:v>8.9633605506515626E-2</c:v>
                </c:pt>
                <c:pt idx="72">
                  <c:v>0.11418699839475209</c:v>
                </c:pt>
                <c:pt idx="73">
                  <c:v>0.13008691696697228</c:v>
                </c:pt>
                <c:pt idx="74">
                  <c:v>0.1325323073153816</c:v>
                </c:pt>
                <c:pt idx="75">
                  <c:v>0.12074831252717597</c:v>
                </c:pt>
                <c:pt idx="76">
                  <c:v>9.8381073011696518E-2</c:v>
                </c:pt>
                <c:pt idx="77">
                  <c:v>7.1682511543751826E-2</c:v>
                </c:pt>
                <c:pt idx="78">
                  <c:v>4.6707437916431949E-2</c:v>
                </c:pt>
                <c:pt idx="79">
                  <c:v>2.721636061235027E-2</c:v>
                </c:pt>
                <c:pt idx="80">
                  <c:v>1.4182253033658948E-2</c:v>
                </c:pt>
                <c:pt idx="81">
                  <c:v>6.6089365457119185E-3</c:v>
                </c:pt>
                <c:pt idx="82">
                  <c:v>2.7541596297311842E-3</c:v>
                </c:pt>
                <c:pt idx="83">
                  <c:v>1.0264027518042853E-3</c:v>
                </c:pt>
                <c:pt idx="84">
                  <c:v>3.4207212128391625E-4</c:v>
                </c:pt>
                <c:pt idx="85">
                  <c:v>1.0195035150554391E-4</c:v>
                </c:pt>
                <c:pt idx="86">
                  <c:v>2.7172584480729749E-5</c:v>
                </c:pt>
                <c:pt idx="87">
                  <c:v>6.4765592264756125E-6</c:v>
                </c:pt>
                <c:pt idx="88">
                  <c:v>1.3804761524307042E-6</c:v>
                </c:pt>
                <c:pt idx="89">
                  <c:v>2.6313865435205225E-7</c:v>
                </c:pt>
                <c:pt idx="90">
                  <c:v>4.485507258401807E-8</c:v>
                </c:pt>
                <c:pt idx="91">
                  <c:v>6.8376938468802302E-9</c:v>
                </c:pt>
                <c:pt idx="92">
                  <c:v>9.3213520991214702E-10</c:v>
                </c:pt>
                <c:pt idx="93">
                  <c:v>1.1363689222651401E-10</c:v>
                </c:pt>
                <c:pt idx="94">
                  <c:v>1.2388848910334486E-11</c:v>
                </c:pt>
                <c:pt idx="95">
                  <c:v>1.2078520437906055E-12</c:v>
                </c:pt>
                <c:pt idx="96">
                  <c:v>1.0530953474312833E-13</c:v>
                </c:pt>
                <c:pt idx="97">
                  <c:v>8.2109389515089728E-15</c:v>
                </c:pt>
                <c:pt idx="98">
                  <c:v>5.7251797404585523E-16</c:v>
                </c:pt>
                <c:pt idx="99">
                  <c:v>3.5699045301969285E-17</c:v>
                </c:pt>
                <c:pt idx="100">
                  <c:v>1.9906515741269488E-18</c:v>
                </c:pt>
              </c:numCache>
            </c:numRef>
          </c:yVal>
          <c:smooth val="1"/>
        </c:ser>
        <c:ser>
          <c:idx val="1"/>
          <c:order val="1"/>
          <c:marker>
            <c:symbol val="none"/>
          </c:marker>
          <c:xVal>
            <c:numRef>
              <c:f>TypicalCI!$K$5:$K$105</c:f>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xVal>
          <c:yVal>
            <c:numRef>
              <c:f>TypicalCI!$R$5:$R$105</c:f>
              <c:numCache>
                <c:formatCode>General</c:formatCode>
                <c:ptCount val="101"/>
                <c:pt idx="0">
                  <c:v>3.3981264319343461E-134</c:v>
                </c:pt>
                <c:pt idx="1">
                  <c:v>1.2241879481785712E-130</c:v>
                </c:pt>
                <c:pt idx="2">
                  <c:v>3.9446572015344467E-127</c:v>
                </c:pt>
                <c:pt idx="3">
                  <c:v>1.1369079511017167E-123</c:v>
                </c:pt>
                <c:pt idx="4">
                  <c:v>2.9308835751294934E-120</c:v>
                </c:pt>
                <c:pt idx="5">
                  <c:v>6.7582074616909392E-117</c:v>
                </c:pt>
                <c:pt idx="6">
                  <c:v>1.3938843087264682E-113</c:v>
                </c:pt>
                <c:pt idx="7">
                  <c:v>2.5715020639299167E-110</c:v>
                </c:pt>
                <c:pt idx="8">
                  <c:v>4.243407742993906E-107</c:v>
                </c:pt>
                <c:pt idx="9">
                  <c:v>6.263445728450746E-104</c:v>
                </c:pt>
                <c:pt idx="10">
                  <c:v>8.269620923709345E-101</c:v>
                </c:pt>
                <c:pt idx="11">
                  <c:v>9.766407026230651E-98</c:v>
                </c:pt>
                <c:pt idx="12">
                  <c:v>1.0317258922434539E-94</c:v>
                </c:pt>
                <c:pt idx="13">
                  <c:v>9.7493946374446207E-92</c:v>
                </c:pt>
                <c:pt idx="14">
                  <c:v>8.2409726434464512E-89</c:v>
                </c:pt>
                <c:pt idx="15">
                  <c:v>6.2311853718972003E-86</c:v>
                </c:pt>
                <c:pt idx="16">
                  <c:v>4.2146189665676773E-83</c:v>
                </c:pt>
                <c:pt idx="17">
                  <c:v>2.5500323503515007E-80</c:v>
                </c:pt>
                <c:pt idx="18">
                  <c:v>1.3801849685312852E-77</c:v>
                </c:pt>
                <c:pt idx="19">
                  <c:v>6.6824831114417139E-75</c:v>
                </c:pt>
                <c:pt idx="20">
                  <c:v>2.8943591467931689E-72</c:v>
                </c:pt>
                <c:pt idx="21">
                  <c:v>1.12146627438661E-69</c:v>
                </c:pt>
                <c:pt idx="22">
                  <c:v>3.8872711503549911E-67</c:v>
                </c:pt>
                <c:pt idx="23">
                  <c:v>1.2054082559480312E-64</c:v>
                </c:pt>
                <c:pt idx="24">
                  <c:v>3.3439550384393161E-62</c:v>
                </c:pt>
                <c:pt idx="25">
                  <c:v>8.2990855372657552E-60</c:v>
                </c:pt>
                <c:pt idx="26">
                  <c:v>1.8426828656046993E-57</c:v>
                </c:pt>
                <c:pt idx="27">
                  <c:v>3.6604032604596822E-55</c:v>
                </c:pt>
                <c:pt idx="28">
                  <c:v>6.5053872011607031E-53</c:v>
                </c:pt>
                <c:pt idx="29">
                  <c:v>1.0344074977625681E-50</c:v>
                </c:pt>
                <c:pt idx="30">
                  <c:v>1.4716123453448541E-48</c:v>
                </c:pt>
                <c:pt idx="31">
                  <c:v>1.8732166193504254E-46</c:v>
                </c:pt>
                <c:pt idx="32">
                  <c:v>2.133465468866792E-44</c:v>
                </c:pt>
                <c:pt idx="33">
                  <c:v>2.1741885533872522E-42</c:v>
                </c:pt>
                <c:pt idx="34">
                  <c:v>1.9825971722072332E-40</c:v>
                </c:pt>
                <c:pt idx="35">
                  <c:v>1.6177448642422982E-38</c:v>
                </c:pt>
                <c:pt idx="36">
                  <c:v>1.1812378972880447E-36</c:v>
                </c:pt>
                <c:pt idx="37">
                  <c:v>7.7184674124186439E-35</c:v>
                </c:pt>
                <c:pt idx="38">
                  <c:v>4.5134314931383422E-33</c:v>
                </c:pt>
                <c:pt idx="39">
                  <c:v>2.3620098286875222E-31</c:v>
                </c:pt>
                <c:pt idx="40">
                  <c:v>1.1063028000762155E-29</c:v>
                </c:pt>
                <c:pt idx="41">
                  <c:v>4.6377118196638356E-28</c:v>
                </c:pt>
                <c:pt idx="42">
                  <c:v>1.7401739515620138E-26</c:v>
                </c:pt>
                <c:pt idx="43">
                  <c:v>5.8447293618478708E-25</c:v>
                </c:pt>
                <c:pt idx="44">
                  <c:v>1.7572957727492683E-23</c:v>
                </c:pt>
                <c:pt idx="45">
                  <c:v>4.7300135894907045E-22</c:v>
                </c:pt>
                <c:pt idx="46">
                  <c:v>1.1398510949354335E-20</c:v>
                </c:pt>
                <c:pt idx="47">
                  <c:v>2.4594407593094296E-19</c:v>
                </c:pt>
                <c:pt idx="48">
                  <c:v>4.7518751995100989E-18</c:v>
                </c:pt>
                <c:pt idx="49">
                  <c:v>8.2219741456188376E-17</c:v>
                </c:pt>
                <c:pt idx="50">
                  <c:v>1.2741375613281336E-15</c:v>
                </c:pt>
                <c:pt idx="51">
                  <c:v>1.7686332548663645E-14</c:v>
                </c:pt>
                <c:pt idx="52">
                  <c:v>2.1993730204897939E-13</c:v>
                </c:pt>
                <c:pt idx="53">
                  <c:v>2.4505597234415092E-12</c:v>
                </c:pt>
                <c:pt idx="54">
                  <c:v>2.4468712507995535E-11</c:v>
                </c:pt>
                <c:pt idx="55">
                  <c:v>2.189880761300259E-10</c:v>
                </c:pt>
                <c:pt idx="56">
                  <c:v>1.7570704794013058E-9</c:v>
                </c:pt>
                <c:pt idx="57">
                  <c:v>1.2642327660512269E-8</c:v>
                </c:pt>
                <c:pt idx="58">
                  <c:v>8.1594422731541029E-8</c:v>
                </c:pt>
                <c:pt idx="59">
                  <c:v>4.7253709314001302E-7</c:v>
                </c:pt>
                <c:pt idx="60">
                  <c:v>2.4565406512891485E-6</c:v>
                </c:pt>
                <c:pt idx="61">
                  <c:v>1.1468977780880772E-5</c:v>
                </c:pt>
                <c:pt idx="62">
                  <c:v>4.8114326333191129E-5</c:v>
                </c:pt>
                <c:pt idx="63">
                  <c:v>1.8149052347777423E-4</c:v>
                </c:pt>
                <c:pt idx="64">
                  <c:v>6.160271392675542E-4</c:v>
                </c:pt>
                <c:pt idx="65">
                  <c:v>1.8832947320465534E-3</c:v>
                </c:pt>
                <c:pt idx="66">
                  <c:v>5.1916269160140515E-3</c:v>
                </c:pt>
                <c:pt idx="67">
                  <c:v>1.2922939175878428E-2</c:v>
                </c:pt>
                <c:pt idx="68">
                  <c:v>2.9096464064062522E-2</c:v>
                </c:pt>
                <c:pt idx="69">
                  <c:v>5.9384218205240751E-2</c:v>
                </c:pt>
                <c:pt idx="70">
                  <c:v>0.11015846012960291</c:v>
                </c:pt>
                <c:pt idx="71">
                  <c:v>0.18635519462944264</c:v>
                </c:pt>
                <c:pt idx="72">
                  <c:v>0.28871933050486992</c:v>
                </c:pt>
                <c:pt idx="73">
                  <c:v>0.41182535888540828</c:v>
                </c:pt>
                <c:pt idx="74">
                  <c:v>0.5443607225807654</c:v>
                </c:pt>
                <c:pt idx="75">
                  <c:v>0.6720944417819702</c:v>
                </c:pt>
                <c:pt idx="76">
                  <c:v>0.78229923521204592</c:v>
                </c:pt>
                <c:pt idx="77">
                  <c:v>0.86741613821179298</c:v>
                </c:pt>
                <c:pt idx="78">
                  <c:v>0.92626665059009761</c:v>
                </c:pt>
                <c:pt idx="79">
                  <c:v>0.96269185105964739</c:v>
                </c:pt>
                <c:pt idx="80">
                  <c:v>0.98287405298039465</c:v>
                </c:pt>
                <c:pt idx="81">
                  <c:v>0.99288435414918952</c:v>
                </c:pt>
                <c:pt idx="82">
                  <c:v>0.99732897116014774</c:v>
                </c:pt>
                <c:pt idx="83">
                  <c:v>0.99909552251042566</c:v>
                </c:pt>
                <c:pt idx="84">
                  <c:v>0.99972404173314844</c:v>
                </c:pt>
                <c:pt idx="85">
                  <c:v>0.99992421517456753</c:v>
                </c:pt>
                <c:pt idx="86">
                  <c:v>0.99998128213488424</c:v>
                </c:pt>
                <c:pt idx="87">
                  <c:v>0.9999958450337364</c:v>
                </c:pt>
                <c:pt idx="88">
                  <c:v>0.99999917155105877</c:v>
                </c:pt>
                <c:pt idx="89">
                  <c:v>0.99999985170048333</c:v>
                </c:pt>
                <c:pt idx="90">
                  <c:v>0.99999997617627467</c:v>
                </c:pt>
                <c:pt idx="91">
                  <c:v>0.99999999656662231</c:v>
                </c:pt>
                <c:pt idx="92">
                  <c:v>0.99999999955624552</c:v>
                </c:pt>
                <c:pt idx="93">
                  <c:v>0.99999999994857691</c:v>
                </c:pt>
                <c:pt idx="94">
                  <c:v>0.99999999999465849</c:v>
                </c:pt>
                <c:pt idx="95">
                  <c:v>0.99999999999950273</c:v>
                </c:pt>
                <c:pt idx="96">
                  <c:v>0.99999999999995848</c:v>
                </c:pt>
                <c:pt idx="97">
                  <c:v>0.99999999999999689</c:v>
                </c:pt>
                <c:pt idx="98">
                  <c:v>0.99999999999999978</c:v>
                </c:pt>
                <c:pt idx="99">
                  <c:v>1</c:v>
                </c:pt>
                <c:pt idx="100">
                  <c:v>1</c:v>
                </c:pt>
              </c:numCache>
            </c:numRef>
          </c:yVal>
          <c:smooth val="1"/>
        </c:ser>
        <c:dLbls>
          <c:showLegendKey val="0"/>
          <c:showVal val="0"/>
          <c:showCatName val="0"/>
          <c:showSerName val="0"/>
          <c:showPercent val="0"/>
          <c:showBubbleSize val="0"/>
        </c:dLbls>
        <c:axId val="170905600"/>
        <c:axId val="170907520"/>
      </c:scatterChart>
      <c:valAx>
        <c:axId val="170905600"/>
        <c:scaling>
          <c:orientation val="minMax"/>
          <c:max val="90"/>
          <c:min val="60"/>
        </c:scaling>
        <c:delete val="0"/>
        <c:axPos val="b"/>
        <c:title>
          <c:tx>
            <c:rich>
              <a:bodyPr/>
              <a:lstStyle/>
              <a:p>
                <a:pPr>
                  <a:defRPr/>
                </a:pPr>
                <a:r>
                  <a:rPr lang="en-US"/>
                  <a:t>Grade</a:t>
                </a:r>
              </a:p>
            </c:rich>
          </c:tx>
          <c:overlay val="0"/>
        </c:title>
        <c:numFmt formatCode="General" sourceLinked="1"/>
        <c:majorTickMark val="out"/>
        <c:minorTickMark val="none"/>
        <c:tickLblPos val="nextTo"/>
        <c:crossAx val="170907520"/>
        <c:crosses val="autoZero"/>
        <c:crossBetween val="midCat"/>
      </c:valAx>
      <c:valAx>
        <c:axId val="170907520"/>
        <c:scaling>
          <c:orientation val="minMax"/>
          <c:max val="1"/>
          <c:min val="0"/>
        </c:scaling>
        <c:delete val="0"/>
        <c:axPos val="l"/>
        <c:numFmt formatCode="General" sourceLinked="1"/>
        <c:majorTickMark val="out"/>
        <c:minorTickMark val="none"/>
        <c:tickLblPos val="nextTo"/>
        <c:crossAx val="170905600"/>
        <c:crosses val="autoZero"/>
        <c:crossBetween val="midCat"/>
      </c:valAx>
    </c:plotArea>
    <c:plotVisOnly val="1"/>
    <c:dispBlanksAs val="gap"/>
    <c:showDLblsOverMax val="0"/>
  </c:chart>
  <c:spPr>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TypicalCI!$W$4</c:f>
              <c:strCache>
                <c:ptCount val="1"/>
                <c:pt idx="0">
                  <c:v>Combo</c:v>
                </c:pt>
              </c:strCache>
            </c:strRef>
          </c:tx>
          <c:marker>
            <c:symbol val="none"/>
          </c:marker>
          <c:xVal>
            <c:numRef>
              <c:f>TypicalCI!$S$5:$S$105</c:f>
              <c:numCache>
                <c:formatCode>General</c:formatCode>
                <c:ptCount val="101"/>
                <c:pt idx="0">
                  <c:v>-6.3581845351443791</c:v>
                </c:pt>
                <c:pt idx="1">
                  <c:v>-6.2718743378347268</c:v>
                </c:pt>
                <c:pt idx="2">
                  <c:v>-6.1855641405250745</c:v>
                </c:pt>
                <c:pt idx="3">
                  <c:v>-6.0992539432154231</c:v>
                </c:pt>
                <c:pt idx="4">
                  <c:v>-6.0129437459057709</c:v>
                </c:pt>
                <c:pt idx="5">
                  <c:v>-5.9266335485961186</c:v>
                </c:pt>
                <c:pt idx="6">
                  <c:v>-5.8403233512864663</c:v>
                </c:pt>
                <c:pt idx="7">
                  <c:v>-5.754013153976814</c:v>
                </c:pt>
                <c:pt idx="8">
                  <c:v>-5.6677029566671617</c:v>
                </c:pt>
                <c:pt idx="9">
                  <c:v>-5.5813927593575094</c:v>
                </c:pt>
                <c:pt idx="10">
                  <c:v>-5.4950825620478572</c:v>
                </c:pt>
                <c:pt idx="11">
                  <c:v>-5.4087723647382049</c:v>
                </c:pt>
                <c:pt idx="12">
                  <c:v>-5.3224621674285526</c:v>
                </c:pt>
                <c:pt idx="13">
                  <c:v>-5.2361519701189003</c:v>
                </c:pt>
                <c:pt idx="14">
                  <c:v>-5.149841772809248</c:v>
                </c:pt>
                <c:pt idx="15">
                  <c:v>-5.0635315754995966</c:v>
                </c:pt>
                <c:pt idx="16">
                  <c:v>-4.9772213781899444</c:v>
                </c:pt>
                <c:pt idx="17">
                  <c:v>-4.8909111808802921</c:v>
                </c:pt>
                <c:pt idx="18">
                  <c:v>-4.8046009835706398</c:v>
                </c:pt>
                <c:pt idx="19">
                  <c:v>-4.7182907862609875</c:v>
                </c:pt>
                <c:pt idx="20">
                  <c:v>-4.6319805889513352</c:v>
                </c:pt>
                <c:pt idx="21">
                  <c:v>-4.545670391641683</c:v>
                </c:pt>
                <c:pt idx="22">
                  <c:v>-4.4593601943320307</c:v>
                </c:pt>
                <c:pt idx="23">
                  <c:v>-4.3730499970223784</c:v>
                </c:pt>
                <c:pt idx="24">
                  <c:v>-4.2867397997127261</c:v>
                </c:pt>
                <c:pt idx="25">
                  <c:v>-4.2004296024030738</c:v>
                </c:pt>
                <c:pt idx="26">
                  <c:v>-4.1141194050934224</c:v>
                </c:pt>
                <c:pt idx="27">
                  <c:v>-4.0278092077837702</c:v>
                </c:pt>
                <c:pt idx="28">
                  <c:v>-3.9414990104741174</c:v>
                </c:pt>
                <c:pt idx="29">
                  <c:v>-3.8551888131644656</c:v>
                </c:pt>
                <c:pt idx="30">
                  <c:v>-3.7688786158548133</c:v>
                </c:pt>
                <c:pt idx="31">
                  <c:v>-3.682568418545161</c:v>
                </c:pt>
                <c:pt idx="32">
                  <c:v>-3.5962582212355088</c:v>
                </c:pt>
                <c:pt idx="33">
                  <c:v>-3.5099480239258565</c:v>
                </c:pt>
                <c:pt idx="34">
                  <c:v>-3.4236378266162046</c:v>
                </c:pt>
                <c:pt idx="35">
                  <c:v>-3.3373276293065524</c:v>
                </c:pt>
                <c:pt idx="36">
                  <c:v>-3.2510174319969001</c:v>
                </c:pt>
                <c:pt idx="37">
                  <c:v>-3.1647072346872478</c:v>
                </c:pt>
                <c:pt idx="38">
                  <c:v>-3.0783970373775955</c:v>
                </c:pt>
                <c:pt idx="39">
                  <c:v>-2.9920868400679432</c:v>
                </c:pt>
                <c:pt idx="40">
                  <c:v>-2.9057766427582914</c:v>
                </c:pt>
                <c:pt idx="41">
                  <c:v>-2.8194664454486391</c:v>
                </c:pt>
                <c:pt idx="42">
                  <c:v>-2.7331562481389868</c:v>
                </c:pt>
                <c:pt idx="43">
                  <c:v>-2.6468460508293346</c:v>
                </c:pt>
                <c:pt idx="44">
                  <c:v>-2.5605358535196823</c:v>
                </c:pt>
                <c:pt idx="45">
                  <c:v>-2.47422565621003</c:v>
                </c:pt>
                <c:pt idx="46">
                  <c:v>-2.3879154589003782</c:v>
                </c:pt>
                <c:pt idx="47">
                  <c:v>-2.3016052615907259</c:v>
                </c:pt>
                <c:pt idx="48">
                  <c:v>-2.2152950642810736</c:v>
                </c:pt>
                <c:pt idx="49">
                  <c:v>-2.1289848669714213</c:v>
                </c:pt>
                <c:pt idx="50">
                  <c:v>-2.042674669661769</c:v>
                </c:pt>
                <c:pt idx="51">
                  <c:v>-1.956364472352117</c:v>
                </c:pt>
                <c:pt idx="52">
                  <c:v>-1.8700542750424647</c:v>
                </c:pt>
                <c:pt idx="53">
                  <c:v>-1.7837440777328126</c:v>
                </c:pt>
                <c:pt idx="54">
                  <c:v>-1.6974338804231603</c:v>
                </c:pt>
                <c:pt idx="55">
                  <c:v>-1.6111236831135083</c:v>
                </c:pt>
                <c:pt idx="56">
                  <c:v>-1.524813485803856</c:v>
                </c:pt>
                <c:pt idx="57">
                  <c:v>-1.4385032884942037</c:v>
                </c:pt>
                <c:pt idx="58">
                  <c:v>-1.3521930911845517</c:v>
                </c:pt>
                <c:pt idx="59">
                  <c:v>-1.2658828938748994</c:v>
                </c:pt>
                <c:pt idx="60">
                  <c:v>-1.1795726965652471</c:v>
                </c:pt>
                <c:pt idx="61">
                  <c:v>-1.093262499255595</c:v>
                </c:pt>
                <c:pt idx="62">
                  <c:v>-1.0069523019459428</c:v>
                </c:pt>
                <c:pt idx="63">
                  <c:v>-0.92064210463629059</c:v>
                </c:pt>
                <c:pt idx="64">
                  <c:v>-0.83433190732663831</c:v>
                </c:pt>
                <c:pt idx="65">
                  <c:v>-0.74802171001698614</c:v>
                </c:pt>
                <c:pt idx="66">
                  <c:v>-0.66171151270733397</c:v>
                </c:pt>
                <c:pt idx="67">
                  <c:v>-0.5754013153976818</c:v>
                </c:pt>
                <c:pt idx="68">
                  <c:v>-0.48909111808802957</c:v>
                </c:pt>
                <c:pt idx="69">
                  <c:v>-0.40278092077837735</c:v>
                </c:pt>
                <c:pt idx="70">
                  <c:v>-0.31647072346872512</c:v>
                </c:pt>
                <c:pt idx="71">
                  <c:v>-0.23016052615907295</c:v>
                </c:pt>
                <c:pt idx="72">
                  <c:v>-0.14385032884942076</c:v>
                </c:pt>
                <c:pt idx="73">
                  <c:v>-5.7540131539768544E-2</c:v>
                </c:pt>
                <c:pt idx="74">
                  <c:v>2.8770065769883658E-2</c:v>
                </c:pt>
                <c:pt idx="75">
                  <c:v>0.11508026307953587</c:v>
                </c:pt>
                <c:pt idx="76">
                  <c:v>0.20139046038918806</c:v>
                </c:pt>
                <c:pt idx="77">
                  <c:v>0.28770065769884029</c:v>
                </c:pt>
                <c:pt idx="78">
                  <c:v>0.37401085500849246</c:v>
                </c:pt>
                <c:pt idx="79">
                  <c:v>0.46032105231814469</c:v>
                </c:pt>
                <c:pt idx="80">
                  <c:v>0.54663124962779686</c:v>
                </c:pt>
                <c:pt idx="81">
                  <c:v>0.63294144693744903</c:v>
                </c:pt>
                <c:pt idx="82">
                  <c:v>0.71925164424710131</c:v>
                </c:pt>
                <c:pt idx="83">
                  <c:v>0.80556184155675348</c:v>
                </c:pt>
                <c:pt idx="84">
                  <c:v>0.89187203886640565</c:v>
                </c:pt>
                <c:pt idx="85">
                  <c:v>0.97818223617605793</c:v>
                </c:pt>
                <c:pt idx="86">
                  <c:v>1.06449243348571</c:v>
                </c:pt>
                <c:pt idx="87">
                  <c:v>1.1508026307953623</c:v>
                </c:pt>
                <c:pt idx="88">
                  <c:v>1.2371128281050146</c:v>
                </c:pt>
                <c:pt idx="89">
                  <c:v>1.3234230254146666</c:v>
                </c:pt>
                <c:pt idx="90">
                  <c:v>1.4097332227243189</c:v>
                </c:pt>
                <c:pt idx="91">
                  <c:v>1.4960434200339712</c:v>
                </c:pt>
                <c:pt idx="92">
                  <c:v>1.5823536173436232</c:v>
                </c:pt>
                <c:pt idx="93">
                  <c:v>1.6686638146532755</c:v>
                </c:pt>
                <c:pt idx="94">
                  <c:v>1.7549740119629278</c:v>
                </c:pt>
                <c:pt idx="95">
                  <c:v>1.8412842092725799</c:v>
                </c:pt>
                <c:pt idx="96">
                  <c:v>1.9275944065822321</c:v>
                </c:pt>
                <c:pt idx="97">
                  <c:v>2.0139046038918842</c:v>
                </c:pt>
                <c:pt idx="98">
                  <c:v>2.1002148012015365</c:v>
                </c:pt>
                <c:pt idx="99">
                  <c:v>2.1865249985111888</c:v>
                </c:pt>
                <c:pt idx="100">
                  <c:v>2.272835195820841</c:v>
                </c:pt>
              </c:numCache>
            </c:numRef>
          </c:xVal>
          <c:yVal>
            <c:numRef>
              <c:f>TypicalCI!$W$5:$W$105</c:f>
              <c:numCache>
                <c:formatCode>General</c:formatCode>
                <c:ptCount val="101"/>
                <c:pt idx="0">
                  <c:v>6.6436207281872866E-10</c:v>
                </c:pt>
                <c:pt idx="1">
                  <c:v>1.1458233355482927E-9</c:v>
                </c:pt>
                <c:pt idx="2">
                  <c:v>1.9615312838195249E-9</c:v>
                </c:pt>
                <c:pt idx="3">
                  <c:v>3.3330172399927269E-9</c:v>
                </c:pt>
                <c:pt idx="4">
                  <c:v>5.6214017697576219E-9</c:v>
                </c:pt>
                <c:pt idx="5">
                  <c:v>9.4105809957762449E-9</c:v>
                </c:pt>
                <c:pt idx="6">
                  <c:v>1.5636984036028677E-8</c:v>
                </c:pt>
                <c:pt idx="7">
                  <c:v>2.5790175263745867E-8</c:v>
                </c:pt>
                <c:pt idx="8">
                  <c:v>4.2220205139655801E-8</c:v>
                </c:pt>
                <c:pt idx="9">
                  <c:v>6.8604267183441925E-8</c:v>
                </c:pt>
                <c:pt idx="10">
                  <c:v>1.106487889848068E-7</c:v>
                </c:pt>
                <c:pt idx="11">
                  <c:v>1.7713604567395144E-7</c:v>
                </c:pt>
                <c:pt idx="12">
                  <c:v>2.8146990765621561E-7</c:v>
                </c:pt>
                <c:pt idx="13">
                  <c:v>4.4393740672593948E-7</c:v>
                </c:pt>
                <c:pt idx="14">
                  <c:v>6.949863195401663E-7</c:v>
                </c:pt>
                <c:pt idx="15">
                  <c:v>1.0799297759125445E-6</c:v>
                </c:pt>
                <c:pt idx="16">
                  <c:v>1.665633782250868E-6</c:v>
                </c:pt>
                <c:pt idx="17">
                  <c:v>2.5499300696552067E-6</c:v>
                </c:pt>
                <c:pt idx="18">
                  <c:v>3.8747328523341398E-6</c:v>
                </c:pt>
                <c:pt idx="19">
                  <c:v>5.8441318363618418E-6</c:v>
                </c:pt>
                <c:pt idx="20">
                  <c:v>8.7490921136708021E-6</c:v>
                </c:pt>
                <c:pt idx="21">
                  <c:v>1.3000819189273156E-5</c:v>
                </c:pt>
                <c:pt idx="22">
                  <c:v>1.9175345270263465E-5</c:v>
                </c:pt>
                <c:pt idx="23">
                  <c:v>2.8072456124578908E-5</c:v>
                </c:pt>
                <c:pt idx="24">
                  <c:v>4.0792692890075074E-5</c:v>
                </c:pt>
                <c:pt idx="25">
                  <c:v>5.8836805466263271E-5</c:v>
                </c:pt>
                <c:pt idx="26">
                  <c:v>8.423266446860716E-5</c:v>
                </c:pt>
                <c:pt idx="27">
                  <c:v>1.1969520072971882E-4</c:v>
                </c:pt>
                <c:pt idx="28">
                  <c:v>1.6882535867153672E-4</c:v>
                </c:pt>
                <c:pt idx="29">
                  <c:v>2.3635422478127799E-4</c:v>
                </c:pt>
                <c:pt idx="30">
                  <c:v>3.2843830571219852E-4</c:v>
                </c:pt>
                <c:pt idx="31">
                  <c:v>4.530112438910287E-4</c:v>
                </c:pt>
                <c:pt idx="32">
                  <c:v>6.2019591983624106E-4</c:v>
                </c:pt>
                <c:pt idx="33">
                  <c:v>8.4277874274428521E-4</c:v>
                </c:pt>
                <c:pt idx="34">
                  <c:v>1.1367448256801658E-3</c:v>
                </c:pt>
                <c:pt idx="35">
                  <c:v>1.5218685561243035E-3</c:v>
                </c:pt>
                <c:pt idx="36">
                  <c:v>2.0223487312590847E-3</c:v>
                </c:pt>
                <c:pt idx="37">
                  <c:v>2.6674709269233262E-3</c:v>
                </c:pt>
                <c:pt idx="38">
                  <c:v>3.4922722047891564E-3</c:v>
                </c:pt>
                <c:pt idx="39">
                  <c:v>4.538174853261529E-3</c:v>
                </c:pt>
                <c:pt idx="40">
                  <c:v>5.8535469689068769E-3</c:v>
                </c:pt>
                <c:pt idx="41">
                  <c:v>7.4941388418790725E-3</c:v>
                </c:pt>
                <c:pt idx="42">
                  <c:v>9.5233359982699831E-3</c:v>
                </c:pt>
                <c:pt idx="43">
                  <c:v>1.2012163211287428E-2</c:v>
                </c:pt>
                <c:pt idx="44">
                  <c:v>1.5038969775371612E-2</c:v>
                </c:pt>
                <c:pt idx="45">
                  <c:v>1.8688725859897139E-2</c:v>
                </c:pt>
                <c:pt idx="46">
                  <c:v>2.3051863827059399E-2</c:v>
                </c:pt>
                <c:pt idx="47">
                  <c:v>2.8222607909861946E-2</c:v>
                </c:pt>
                <c:pt idx="48">
                  <c:v>3.4296751281579982E-2</c:v>
                </c:pt>
                <c:pt idx="49">
                  <c:v>4.1368861654229393E-2</c:v>
                </c:pt>
                <c:pt idx="50">
                  <c:v>4.9528925019401072E-2</c:v>
                </c:pt>
                <c:pt idx="51">
                  <c:v>5.8858471345091923E-2</c:v>
                </c:pt>
                <c:pt idx="52">
                  <c:v>6.942626471163077E-2</c:v>
                </c:pt>
                <c:pt idx="53">
                  <c:v>8.1283681622276671E-2</c:v>
                </c:pt>
                <c:pt idx="54">
                  <c:v>9.4459942578282149E-2</c:v>
                </c:pt>
                <c:pt idx="55">
                  <c:v>0.10895740048856933</c:v>
                </c:pt>
                <c:pt idx="56">
                  <c:v>0.12474712178887591</c:v>
                </c:pt>
                <c:pt idx="57">
                  <c:v>0.1417650188771474</c:v>
                </c:pt>
                <c:pt idx="58">
                  <c:v>0.15990880241970454</c:v>
                </c:pt>
                <c:pt idx="59">
                  <c:v>0.17903601653166679</c:v>
                </c:pt>
                <c:pt idx="60">
                  <c:v>0.19896339688127679</c:v>
                </c:pt>
                <c:pt idx="61">
                  <c:v>0.21946775060279242</c:v>
                </c:pt>
                <c:pt idx="62">
                  <c:v>0.24028849803653288</c:v>
                </c:pt>
                <c:pt idx="63">
                  <c:v>0.26113194170509185</c:v>
                </c:pt>
                <c:pt idx="64">
                  <c:v>0.28167724099706959</c:v>
                </c:pt>
                <c:pt idx="65">
                  <c:v>0.30158397651275826</c:v>
                </c:pt>
                <c:pt idx="66">
                  <c:v>0.32050109175050362</c:v>
                </c:pt>
                <c:pt idx="67">
                  <c:v>0.33807690828235015</c:v>
                </c:pt>
                <c:pt idx="68">
                  <c:v>0.35396983048424202</c:v>
                </c:pt>
                <c:pt idx="69">
                  <c:v>0.36785929360032465</c:v>
                </c:pt>
                <c:pt idx="70">
                  <c:v>0.37945646987540133</c:v>
                </c:pt>
                <c:pt idx="71">
                  <c:v>0.38851423570456012</c:v>
                </c:pt>
                <c:pt idx="72">
                  <c:v>0.39483592040497817</c:v>
                </c:pt>
                <c:pt idx="73">
                  <c:v>0.39828240437931833</c:v>
                </c:pt>
                <c:pt idx="74">
                  <c:v>0.39877720897108199</c:v>
                </c:pt>
                <c:pt idx="75">
                  <c:v>0.39630931795708929</c:v>
                </c:pt>
                <c:pt idx="76">
                  <c:v>0.39093358530765809</c:v>
                </c:pt>
                <c:pt idx="77">
                  <c:v>0.38276870813640834</c:v>
                </c:pt>
                <c:pt idx="78">
                  <c:v>0.37199286945040866</c:v>
                </c:pt>
                <c:pt idx="79">
                  <c:v>0.35883727407610005</c:v>
                </c:pt>
                <c:pt idx="80">
                  <c:v>0.34357790521436077</c:v>
                </c:pt>
                <c:pt idx="81">
                  <c:v>0.32652591188380209</c:v>
                </c:pt>
                <c:pt idx="82">
                  <c:v>0.30801709414411454</c:v>
                </c:pt>
                <c:pt idx="83">
                  <c:v>0.28840098058488794</c:v>
                </c:pt>
                <c:pt idx="84">
                  <c:v>0.26802999045199111</c:v>
                </c:pt>
                <c:pt idx="85">
                  <c:v>0.24724914246170271</c:v>
                </c:pt>
                <c:pt idx="86">
                  <c:v>0.22638671726943474</c:v>
                </c:pt>
                <c:pt idx="87">
                  <c:v>0.20574620573700078</c:v>
                </c:pt>
                <c:pt idx="88">
                  <c:v>0.18559978668899776</c:v>
                </c:pt>
                <c:pt idx="89">
                  <c:v>0.1661834824118017</c:v>
                </c:pt>
                <c:pt idx="90">
                  <c:v>0.14769404435593245</c:v>
                </c:pt>
                <c:pt idx="91">
                  <c:v>0.1302875314512178</c:v>
                </c:pt>
                <c:pt idx="92">
                  <c:v>0.11407946427601694</c:v>
                </c:pt>
                <c:pt idx="93">
                  <c:v>9.9146373917314193E-2</c:v>
                </c:pt>
                <c:pt idx="94">
                  <c:v>8.552851716659822E-2</c:v>
                </c:pt>
                <c:pt idx="95">
                  <c:v>7.3233500700745455E-2</c:v>
                </c:pt>
                <c:pt idx="96">
                  <c:v>6.2240545708009631E-2</c:v>
                </c:pt>
                <c:pt idx="97">
                  <c:v>5.2505129468618593E-2</c:v>
                </c:pt>
                <c:pt idx="98">
                  <c:v>4.396375920885566E-2</c:v>
                </c:pt>
                <c:pt idx="99">
                  <c:v>3.653866303574111E-2</c:v>
                </c:pt>
                <c:pt idx="100">
                  <c:v>3.014221955811168E-2</c:v>
                </c:pt>
              </c:numCache>
            </c:numRef>
          </c:yVal>
          <c:smooth val="1"/>
        </c:ser>
        <c:ser>
          <c:idx val="1"/>
          <c:order val="1"/>
          <c:tx>
            <c:strRef>
              <c:f>TypicalCI!$X$4</c:f>
              <c:strCache>
                <c:ptCount val="1"/>
                <c:pt idx="0">
                  <c:v>Cumulative</c:v>
                </c:pt>
              </c:strCache>
            </c:strRef>
          </c:tx>
          <c:marker>
            <c:symbol val="none"/>
          </c:marker>
          <c:xVal>
            <c:numRef>
              <c:f>TypicalCI!$S$5:$S$105</c:f>
              <c:numCache>
                <c:formatCode>General</c:formatCode>
                <c:ptCount val="101"/>
                <c:pt idx="0">
                  <c:v>-6.3581845351443791</c:v>
                </c:pt>
                <c:pt idx="1">
                  <c:v>-6.2718743378347268</c:v>
                </c:pt>
                <c:pt idx="2">
                  <c:v>-6.1855641405250745</c:v>
                </c:pt>
                <c:pt idx="3">
                  <c:v>-6.0992539432154231</c:v>
                </c:pt>
                <c:pt idx="4">
                  <c:v>-6.0129437459057709</c:v>
                </c:pt>
                <c:pt idx="5">
                  <c:v>-5.9266335485961186</c:v>
                </c:pt>
                <c:pt idx="6">
                  <c:v>-5.8403233512864663</c:v>
                </c:pt>
                <c:pt idx="7">
                  <c:v>-5.754013153976814</c:v>
                </c:pt>
                <c:pt idx="8">
                  <c:v>-5.6677029566671617</c:v>
                </c:pt>
                <c:pt idx="9">
                  <c:v>-5.5813927593575094</c:v>
                </c:pt>
                <c:pt idx="10">
                  <c:v>-5.4950825620478572</c:v>
                </c:pt>
                <c:pt idx="11">
                  <c:v>-5.4087723647382049</c:v>
                </c:pt>
                <c:pt idx="12">
                  <c:v>-5.3224621674285526</c:v>
                </c:pt>
                <c:pt idx="13">
                  <c:v>-5.2361519701189003</c:v>
                </c:pt>
                <c:pt idx="14">
                  <c:v>-5.149841772809248</c:v>
                </c:pt>
                <c:pt idx="15">
                  <c:v>-5.0635315754995966</c:v>
                </c:pt>
                <c:pt idx="16">
                  <c:v>-4.9772213781899444</c:v>
                </c:pt>
                <c:pt idx="17">
                  <c:v>-4.8909111808802921</c:v>
                </c:pt>
                <c:pt idx="18">
                  <c:v>-4.8046009835706398</c:v>
                </c:pt>
                <c:pt idx="19">
                  <c:v>-4.7182907862609875</c:v>
                </c:pt>
                <c:pt idx="20">
                  <c:v>-4.6319805889513352</c:v>
                </c:pt>
                <c:pt idx="21">
                  <c:v>-4.545670391641683</c:v>
                </c:pt>
                <c:pt idx="22">
                  <c:v>-4.4593601943320307</c:v>
                </c:pt>
                <c:pt idx="23">
                  <c:v>-4.3730499970223784</c:v>
                </c:pt>
                <c:pt idx="24">
                  <c:v>-4.2867397997127261</c:v>
                </c:pt>
                <c:pt idx="25">
                  <c:v>-4.2004296024030738</c:v>
                </c:pt>
                <c:pt idx="26">
                  <c:v>-4.1141194050934224</c:v>
                </c:pt>
                <c:pt idx="27">
                  <c:v>-4.0278092077837702</c:v>
                </c:pt>
                <c:pt idx="28">
                  <c:v>-3.9414990104741174</c:v>
                </c:pt>
                <c:pt idx="29">
                  <c:v>-3.8551888131644656</c:v>
                </c:pt>
                <c:pt idx="30">
                  <c:v>-3.7688786158548133</c:v>
                </c:pt>
                <c:pt idx="31">
                  <c:v>-3.682568418545161</c:v>
                </c:pt>
                <c:pt idx="32">
                  <c:v>-3.5962582212355088</c:v>
                </c:pt>
                <c:pt idx="33">
                  <c:v>-3.5099480239258565</c:v>
                </c:pt>
                <c:pt idx="34">
                  <c:v>-3.4236378266162046</c:v>
                </c:pt>
                <c:pt idx="35">
                  <c:v>-3.3373276293065524</c:v>
                </c:pt>
                <c:pt idx="36">
                  <c:v>-3.2510174319969001</c:v>
                </c:pt>
                <c:pt idx="37">
                  <c:v>-3.1647072346872478</c:v>
                </c:pt>
                <c:pt idx="38">
                  <c:v>-3.0783970373775955</c:v>
                </c:pt>
                <c:pt idx="39">
                  <c:v>-2.9920868400679432</c:v>
                </c:pt>
                <c:pt idx="40">
                  <c:v>-2.9057766427582914</c:v>
                </c:pt>
                <c:pt idx="41">
                  <c:v>-2.8194664454486391</c:v>
                </c:pt>
                <c:pt idx="42">
                  <c:v>-2.7331562481389868</c:v>
                </c:pt>
                <c:pt idx="43">
                  <c:v>-2.6468460508293346</c:v>
                </c:pt>
                <c:pt idx="44">
                  <c:v>-2.5605358535196823</c:v>
                </c:pt>
                <c:pt idx="45">
                  <c:v>-2.47422565621003</c:v>
                </c:pt>
                <c:pt idx="46">
                  <c:v>-2.3879154589003782</c:v>
                </c:pt>
                <c:pt idx="47">
                  <c:v>-2.3016052615907259</c:v>
                </c:pt>
                <c:pt idx="48">
                  <c:v>-2.2152950642810736</c:v>
                </c:pt>
                <c:pt idx="49">
                  <c:v>-2.1289848669714213</c:v>
                </c:pt>
                <c:pt idx="50">
                  <c:v>-2.042674669661769</c:v>
                </c:pt>
                <c:pt idx="51">
                  <c:v>-1.956364472352117</c:v>
                </c:pt>
                <c:pt idx="52">
                  <c:v>-1.8700542750424647</c:v>
                </c:pt>
                <c:pt idx="53">
                  <c:v>-1.7837440777328126</c:v>
                </c:pt>
                <c:pt idx="54">
                  <c:v>-1.6974338804231603</c:v>
                </c:pt>
                <c:pt idx="55">
                  <c:v>-1.6111236831135083</c:v>
                </c:pt>
                <c:pt idx="56">
                  <c:v>-1.524813485803856</c:v>
                </c:pt>
                <c:pt idx="57">
                  <c:v>-1.4385032884942037</c:v>
                </c:pt>
                <c:pt idx="58">
                  <c:v>-1.3521930911845517</c:v>
                </c:pt>
                <c:pt idx="59">
                  <c:v>-1.2658828938748994</c:v>
                </c:pt>
                <c:pt idx="60">
                  <c:v>-1.1795726965652471</c:v>
                </c:pt>
                <c:pt idx="61">
                  <c:v>-1.093262499255595</c:v>
                </c:pt>
                <c:pt idx="62">
                  <c:v>-1.0069523019459428</c:v>
                </c:pt>
                <c:pt idx="63">
                  <c:v>-0.92064210463629059</c:v>
                </c:pt>
                <c:pt idx="64">
                  <c:v>-0.83433190732663831</c:v>
                </c:pt>
                <c:pt idx="65">
                  <c:v>-0.74802171001698614</c:v>
                </c:pt>
                <c:pt idx="66">
                  <c:v>-0.66171151270733397</c:v>
                </c:pt>
                <c:pt idx="67">
                  <c:v>-0.5754013153976818</c:v>
                </c:pt>
                <c:pt idx="68">
                  <c:v>-0.48909111808802957</c:v>
                </c:pt>
                <c:pt idx="69">
                  <c:v>-0.40278092077837735</c:v>
                </c:pt>
                <c:pt idx="70">
                  <c:v>-0.31647072346872512</c:v>
                </c:pt>
                <c:pt idx="71">
                  <c:v>-0.23016052615907295</c:v>
                </c:pt>
                <c:pt idx="72">
                  <c:v>-0.14385032884942076</c:v>
                </c:pt>
                <c:pt idx="73">
                  <c:v>-5.7540131539768544E-2</c:v>
                </c:pt>
                <c:pt idx="74">
                  <c:v>2.8770065769883658E-2</c:v>
                </c:pt>
                <c:pt idx="75">
                  <c:v>0.11508026307953587</c:v>
                </c:pt>
                <c:pt idx="76">
                  <c:v>0.20139046038918806</c:v>
                </c:pt>
                <c:pt idx="77">
                  <c:v>0.28770065769884029</c:v>
                </c:pt>
                <c:pt idx="78">
                  <c:v>0.37401085500849246</c:v>
                </c:pt>
                <c:pt idx="79">
                  <c:v>0.46032105231814469</c:v>
                </c:pt>
                <c:pt idx="80">
                  <c:v>0.54663124962779686</c:v>
                </c:pt>
                <c:pt idx="81">
                  <c:v>0.63294144693744903</c:v>
                </c:pt>
                <c:pt idx="82">
                  <c:v>0.71925164424710131</c:v>
                </c:pt>
                <c:pt idx="83">
                  <c:v>0.80556184155675348</c:v>
                </c:pt>
                <c:pt idx="84">
                  <c:v>0.89187203886640565</c:v>
                </c:pt>
                <c:pt idx="85">
                  <c:v>0.97818223617605793</c:v>
                </c:pt>
                <c:pt idx="86">
                  <c:v>1.06449243348571</c:v>
                </c:pt>
                <c:pt idx="87">
                  <c:v>1.1508026307953623</c:v>
                </c:pt>
                <c:pt idx="88">
                  <c:v>1.2371128281050146</c:v>
                </c:pt>
                <c:pt idx="89">
                  <c:v>1.3234230254146666</c:v>
                </c:pt>
                <c:pt idx="90">
                  <c:v>1.4097332227243189</c:v>
                </c:pt>
                <c:pt idx="91">
                  <c:v>1.4960434200339712</c:v>
                </c:pt>
                <c:pt idx="92">
                  <c:v>1.5823536173436232</c:v>
                </c:pt>
                <c:pt idx="93">
                  <c:v>1.6686638146532755</c:v>
                </c:pt>
                <c:pt idx="94">
                  <c:v>1.7549740119629278</c:v>
                </c:pt>
                <c:pt idx="95">
                  <c:v>1.8412842092725799</c:v>
                </c:pt>
                <c:pt idx="96">
                  <c:v>1.9275944065822321</c:v>
                </c:pt>
                <c:pt idx="97">
                  <c:v>2.0139046038918842</c:v>
                </c:pt>
                <c:pt idx="98">
                  <c:v>2.1002148012015365</c:v>
                </c:pt>
                <c:pt idx="99">
                  <c:v>2.1865249985111888</c:v>
                </c:pt>
                <c:pt idx="100">
                  <c:v>2.272835195820841</c:v>
                </c:pt>
              </c:numCache>
            </c:numRef>
          </c:xVal>
          <c:yVal>
            <c:numRef>
              <c:f>TypicalCI!$X$5:$X$105</c:f>
              <c:numCache>
                <c:formatCode>General</c:formatCode>
                <c:ptCount val="101"/>
                <c:pt idx="0">
                  <c:v>0</c:v>
                </c:pt>
                <c:pt idx="1">
                  <c:v>9.8896238173177049E-11</c:v>
                </c:pt>
                <c:pt idx="2">
                  <c:v>2.681963903086958E-10</c:v>
                </c:pt>
                <c:pt idx="3">
                  <c:v>5.5586976592893784E-10</c:v>
                </c:pt>
                <c:pt idx="4">
                  <c:v>1.0410540618335467E-9</c:v>
                </c:pt>
                <c:pt idx="5">
                  <c:v>1.8532831643774585E-9</c:v>
                </c:pt>
                <c:pt idx="6">
                  <c:v>3.2029143418549765E-9</c:v>
                </c:pt>
                <c:pt idx="7">
                  <c:v>5.4288694575193959E-9</c:v>
                </c:pt>
                <c:pt idx="8">
                  <c:v>9.0729036935770835E-9</c:v>
                </c:pt>
                <c:pt idx="9">
                  <c:v>1.4994151530464058E-8</c:v>
                </c:pt>
                <c:pt idx="10">
                  <c:v>2.4544270339816812E-8</c:v>
                </c:pt>
                <c:pt idx="11">
                  <c:v>3.9832917392587138E-8</c:v>
                </c:pt>
                <c:pt idx="12">
                  <c:v>6.4126640659124717E-8</c:v>
                </c:pt>
                <c:pt idx="13">
                  <c:v>1.0244296582677591E-7</c:v>
                </c:pt>
                <c:pt idx="14">
                  <c:v>1.6242737219379669E-7</c:v>
                </c:pt>
                <c:pt idx="15">
                  <c:v>2.5563632423337604E-7</c:v>
                </c:pt>
                <c:pt idx="16">
                  <c:v>3.9939750462507086E-7</c:v>
                </c:pt>
                <c:pt idx="17">
                  <c:v>6.1948247206282709E-7</c:v>
                </c:pt>
                <c:pt idx="18">
                  <c:v>9.5391142906997841E-7</c:v>
                </c:pt>
                <c:pt idx="19">
                  <c:v>1.4583196009699896E-6</c:v>
                </c:pt>
                <c:pt idx="20">
                  <c:v>2.2134554675812391E-6</c:v>
                </c:pt>
                <c:pt idx="21">
                  <c:v>3.3355587369945184E-6</c:v>
                </c:pt>
                <c:pt idx="22">
                  <c:v>4.9905865707516658E-6</c:v>
                </c:pt>
                <c:pt idx="23">
                  <c:v>7.4135257978306282E-6</c:v>
                </c:pt>
                <c:pt idx="24">
                  <c:v>1.0934351169965058E-5</c:v>
                </c:pt>
                <c:pt idx="25">
                  <c:v>1.6012567458827867E-5</c:v>
                </c:pt>
                <c:pt idx="26">
                  <c:v>2.3282705349031012E-5</c:v>
                </c:pt>
                <c:pt idx="27">
                  <c:v>3.361362174103148E-5</c:v>
                </c:pt>
                <c:pt idx="28">
                  <c:v>4.8184971758844709E-5</c:v>
                </c:pt>
                <c:pt idx="29">
                  <c:v>6.8584751534686621E-5</c:v>
                </c:pt>
                <c:pt idx="30">
                  <c:v>9.6932326504754372E-5</c:v>
                </c:pt>
                <c:pt idx="31">
                  <c:v>1.3603181634848008E-4</c:v>
                </c:pt>
                <c:pt idx="32">
                  <c:v>1.8956104856018732E-4</c:v>
                </c:pt>
                <c:pt idx="33">
                  <c:v>2.6230144813482726E-4</c:v>
                </c:pt>
                <c:pt idx="34">
                  <c:v>3.6041411833000815E-4</c:v>
                </c:pt>
                <c:pt idx="35">
                  <c:v>4.9176689368845238E-4</c:v>
                </c:pt>
                <c:pt idx="36">
                  <c:v>6.6631621171234895E-4</c:v>
                </c:pt>
                <c:pt idx="37">
                  <c:v>8.9654615373286229E-4</c:v>
                </c:pt>
                <c:pt idx="38">
                  <c:v>1.1979648567872288E-3</c:v>
                </c:pt>
                <c:pt idx="39">
                  <c:v>1.5896556237979336E-3</c:v>
                </c:pt>
                <c:pt idx="40">
                  <c:v>2.0948764176456007E-3</c:v>
                </c:pt>
                <c:pt idx="41">
                  <c:v>2.7416970197541124E-3</c:v>
                </c:pt>
                <c:pt idx="42">
                  <c:v>3.5636580288109089E-3</c:v>
                </c:pt>
                <c:pt idx="43">
                  <c:v>4.6004302056928733E-3</c:v>
                </c:pt>
                <c:pt idx="44">
                  <c:v>5.8984466543390941E-3</c:v>
                </c:pt>
                <c:pt idx="45">
                  <c:v>7.5114742707728171E-3</c:v>
                </c:pt>
                <c:pt idx="46">
                  <c:v>9.5010851860415392E-3</c:v>
                </c:pt>
                <c:pt idx="47">
                  <c:v>1.1936984043334677E-2</c:v>
                </c:pt>
                <c:pt idx="48">
                  <c:v>1.4897143413527915E-2</c:v>
                </c:pt>
                <c:pt idx="49">
                  <c:v>1.8467698025380161E-2</c:v>
                </c:pt>
                <c:pt idx="50">
                  <c:v>2.2742549316339643E-2</c:v>
                </c:pt>
                <c:pt idx="51">
                  <c:v>2.7822635591479027E-2</c:v>
                </c:pt>
                <c:pt idx="52">
                  <c:v>3.3814830197212029E-2</c:v>
                </c:pt>
                <c:pt idx="53">
                  <c:v>4.0830440796085665E-2</c:v>
                </c:pt>
                <c:pt idx="54">
                  <c:v>4.8983297077875625E-2</c:v>
                </c:pt>
                <c:pt idx="55">
                  <c:v>5.8387431812390825E-2</c:v>
                </c:pt>
                <c:pt idx="56">
                  <c:v>6.9154380507799929E-2</c:v>
                </c:pt>
                <c:pt idx="57">
                  <c:v>8.1390147258693105E-2</c:v>
                </c:pt>
                <c:pt idx="58">
                  <c:v>9.5191907547087964E-2</c:v>
                </c:pt>
                <c:pt idx="59">
                  <c:v>0.11064454145947029</c:v>
                </c:pt>
                <c:pt idx="60">
                  <c:v>0.12781711150169195</c:v>
                </c:pt>
                <c:pt idx="61">
                  <c:v>0.14675941635932446</c:v>
                </c:pt>
                <c:pt idx="62">
                  <c:v>0.16749876403609762</c:v>
                </c:pt>
                <c:pt idx="63">
                  <c:v>0.19003711344851668</c:v>
                </c:pt>
                <c:pt idx="64">
                  <c:v>0.21434873169661223</c:v>
                </c:pt>
                <c:pt idx="65">
                  <c:v>0.2403785042148579</c:v>
                </c:pt>
                <c:pt idx="66">
                  <c:v>0.2680410166818028</c:v>
                </c:pt>
                <c:pt idx="67">
                  <c:v>0.29722050134148964</c:v>
                </c:pt>
                <c:pt idx="68">
                  <c:v>0.32777170725224875</c:v>
                </c:pt>
                <c:pt idx="69">
                  <c:v>0.35952171546508205</c:v>
                </c:pt>
                <c:pt idx="70">
                  <c:v>0.39227267825045203</c:v>
                </c:pt>
                <c:pt idx="71">
                  <c:v>0.42580541859172133</c:v>
                </c:pt>
                <c:pt idx="72">
                  <c:v>0.45988378478681313</c:v>
                </c:pt>
                <c:pt idx="73">
                  <c:v>0.49425961769375482</c:v>
                </c:pt>
                <c:pt idx="74">
                  <c:v>0.52867815728264134</c:v>
                </c:pt>
                <c:pt idx="75">
                  <c:v>0.56288369271117145</c:v>
                </c:pt>
                <c:pt idx="76">
                  <c:v>0.59662524759404512</c:v>
                </c:pt>
                <c:pt idx="77">
                  <c:v>0.62966209031725917</c:v>
                </c:pt>
                <c:pt idx="78">
                  <c:v>0.66176886827730763</c:v>
                </c:pt>
                <c:pt idx="79">
                  <c:v>0.6927401842048736</c:v>
                </c:pt>
                <c:pt idx="80">
                  <c:v>0.72239446099516202</c:v>
                </c:pt>
                <c:pt idx="81">
                  <c:v>0.7505769768765671</c:v>
                </c:pt>
                <c:pt idx="82">
                  <c:v>0.77716199304689138</c:v>
                </c:pt>
                <c:pt idx="83">
                  <c:v>0.80205393858547025</c:v>
                </c:pt>
                <c:pt idx="84">
                  <c:v>0.82518765994628573</c:v>
                </c:pt>
                <c:pt idx="85">
                  <c:v>0.84652778221679759</c:v>
                </c:pt>
                <c:pt idx="86">
                  <c:v>0.86606726445260696</c:v>
                </c:pt>
                <c:pt idx="87">
                  <c:v>0.88382526006547979</c:v>
                </c:pt>
                <c:pt idx="88">
                  <c:v>0.89984441427523654</c:v>
                </c:pt>
                <c:pt idx="89">
                  <c:v>0.9141877434318042</c:v>
                </c:pt>
                <c:pt idx="90">
                  <c:v>0.92693524554162532</c:v>
                </c:pt>
                <c:pt idx="91">
                  <c:v>0.93818038808816751</c:v>
                </c:pt>
                <c:pt idx="92">
                  <c:v>0.94802660915880987</c:v>
                </c:pt>
                <c:pt idx="93">
                  <c:v>0.95658395225414983</c:v>
                </c:pt>
                <c:pt idx="94">
                  <c:v>0.96396593544640086</c:v>
                </c:pt>
                <c:pt idx="95">
                  <c:v>0.97028673334155879</c:v>
                </c:pt>
                <c:pt idx="96">
                  <c:v>0.97565872712227752</c:v>
                </c:pt>
                <c:pt idx="97">
                  <c:v>0.98019045520648285</c:v>
                </c:pt>
                <c:pt idx="98">
                  <c:v>0.98398497593827328</c:v>
                </c:pt>
                <c:pt idx="99">
                  <c:v>0.98713863515431899</c:v>
                </c:pt>
                <c:pt idx="100">
                  <c:v>0.98974021607173046</c:v>
                </c:pt>
              </c:numCache>
            </c:numRef>
          </c:yVal>
          <c:smooth val="1"/>
        </c:ser>
        <c:dLbls>
          <c:showLegendKey val="0"/>
          <c:showVal val="0"/>
          <c:showCatName val="0"/>
          <c:showSerName val="0"/>
          <c:showPercent val="0"/>
          <c:showBubbleSize val="0"/>
        </c:dLbls>
        <c:axId val="170935808"/>
        <c:axId val="170937728"/>
      </c:scatterChart>
      <c:valAx>
        <c:axId val="170935808"/>
        <c:scaling>
          <c:orientation val="minMax"/>
          <c:max val="4"/>
          <c:min val="-4"/>
        </c:scaling>
        <c:delete val="0"/>
        <c:axPos val="b"/>
        <c:title>
          <c:tx>
            <c:rich>
              <a:bodyPr/>
              <a:lstStyle/>
              <a:p>
                <a:pPr>
                  <a:defRPr/>
                </a:pPr>
                <a:r>
                  <a:rPr lang="en-US"/>
                  <a:t>sigmas</a:t>
                </a:r>
              </a:p>
            </c:rich>
          </c:tx>
          <c:overlay val="0"/>
        </c:title>
        <c:numFmt formatCode="General" sourceLinked="1"/>
        <c:majorTickMark val="out"/>
        <c:minorTickMark val="none"/>
        <c:tickLblPos val="nextTo"/>
        <c:crossAx val="170937728"/>
        <c:crosses val="autoZero"/>
        <c:crossBetween val="midCat"/>
      </c:valAx>
      <c:valAx>
        <c:axId val="170937728"/>
        <c:scaling>
          <c:orientation val="minMax"/>
          <c:max val="1"/>
        </c:scaling>
        <c:delete val="0"/>
        <c:axPos val="l"/>
        <c:numFmt formatCode="General" sourceLinked="1"/>
        <c:majorTickMark val="out"/>
        <c:minorTickMark val="none"/>
        <c:tickLblPos val="nextTo"/>
        <c:crossAx val="170935808"/>
        <c:crosses val="autoZero"/>
        <c:crossBetween val="midCat"/>
      </c:valAx>
    </c:plotArea>
    <c:plotVisOnly val="1"/>
    <c:dispBlanksAs val="gap"/>
    <c:showDLblsOverMax val="0"/>
  </c:chart>
  <c:spPr>
    <a:ln>
      <a:noFill/>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BrownianDynamics!$H$1</c:f>
              <c:strCache>
                <c:ptCount val="1"/>
              </c:strCache>
            </c:strRef>
          </c:tx>
          <c:marker>
            <c:symbol val="none"/>
          </c:marker>
          <c:xVal>
            <c:numRef>
              <c:f>BrownianDynamics!$G$3:$G$1000</c:f>
              <c:numCache>
                <c:formatCode>General</c:formatCode>
                <c:ptCount val="998"/>
                <c:pt idx="0">
                  <c:v>0</c:v>
                </c:pt>
                <c:pt idx="1">
                  <c:v>1.7563711084215964E-10</c:v>
                </c:pt>
                <c:pt idx="2">
                  <c:v>-2.2077662939427137E-10</c:v>
                </c:pt>
                <c:pt idx="3">
                  <c:v>-1.6136014048058749E-11</c:v>
                </c:pt>
                <c:pt idx="4">
                  <c:v>4.518534500901993E-10</c:v>
                </c:pt>
                <c:pt idx="5">
                  <c:v>5.3442517737940622E-10</c:v>
                </c:pt>
                <c:pt idx="6">
                  <c:v>5.6525480002597364E-10</c:v>
                </c:pt>
                <c:pt idx="7">
                  <c:v>1.1309493661210738E-9</c:v>
                </c:pt>
                <c:pt idx="8">
                  <c:v>9.8271096114334595E-10</c:v>
                </c:pt>
                <c:pt idx="9">
                  <c:v>1.5633712263500222E-9</c:v>
                </c:pt>
                <c:pt idx="10">
                  <c:v>1.3201949178116506E-9</c:v>
                </c:pt>
                <c:pt idx="11">
                  <c:v>8.4454968736746338E-10</c:v>
                </c:pt>
                <c:pt idx="12">
                  <c:v>2.071104238065578E-9</c:v>
                </c:pt>
                <c:pt idx="13">
                  <c:v>2.3245813391274605E-9</c:v>
                </c:pt>
                <c:pt idx="14">
                  <c:v>2.8543384355946114E-9</c:v>
                </c:pt>
                <c:pt idx="15">
                  <c:v>2.0082175909193237E-9</c:v>
                </c:pt>
                <c:pt idx="16">
                  <c:v>1.9738045014948867E-9</c:v>
                </c:pt>
                <c:pt idx="17">
                  <c:v>2.0171383059617523E-9</c:v>
                </c:pt>
                <c:pt idx="18">
                  <c:v>1.0256940578689291E-9</c:v>
                </c:pt>
                <c:pt idx="19">
                  <c:v>9.7360451825832314E-10</c:v>
                </c:pt>
                <c:pt idx="20">
                  <c:v>9.0164895168384997E-10</c:v>
                </c:pt>
                <c:pt idx="21">
                  <c:v>3.5120231018307982E-10</c:v>
                </c:pt>
                <c:pt idx="22">
                  <c:v>-7.2057145606408751E-10</c:v>
                </c:pt>
                <c:pt idx="23">
                  <c:v>-7.5357278390129923E-10</c:v>
                </c:pt>
                <c:pt idx="24">
                  <c:v>-1.9579795798007865E-9</c:v>
                </c:pt>
                <c:pt idx="25">
                  <c:v>-1.432450179682657E-9</c:v>
                </c:pt>
                <c:pt idx="26">
                  <c:v>-1.6551419778108703E-9</c:v>
                </c:pt>
                <c:pt idx="27">
                  <c:v>-2.3418207023356018E-9</c:v>
                </c:pt>
                <c:pt idx="28">
                  <c:v>-3.8235115070032335E-9</c:v>
                </c:pt>
                <c:pt idx="29">
                  <c:v>-4.177767159134015E-9</c:v>
                </c:pt>
                <c:pt idx="30">
                  <c:v>-4.8294051924461237E-9</c:v>
                </c:pt>
                <c:pt idx="31">
                  <c:v>-4.9529803164440148E-9</c:v>
                </c:pt>
                <c:pt idx="32">
                  <c:v>-5.993553991738876E-9</c:v>
                </c:pt>
                <c:pt idx="33">
                  <c:v>-6.6636262731467131E-9</c:v>
                </c:pt>
                <c:pt idx="34">
                  <c:v>-6.8334153558349708E-9</c:v>
                </c:pt>
                <c:pt idx="35">
                  <c:v>-6.4954920674680694E-9</c:v>
                </c:pt>
                <c:pt idx="36">
                  <c:v>-6.183403532785868E-9</c:v>
                </c:pt>
                <c:pt idx="37">
                  <c:v>-6.4532259208939817E-9</c:v>
                </c:pt>
                <c:pt idx="38">
                  <c:v>-7.6498274423907584E-9</c:v>
                </c:pt>
                <c:pt idx="39">
                  <c:v>-7.3049275024427578E-9</c:v>
                </c:pt>
                <c:pt idx="40">
                  <c:v>-7.0660102742087147E-9</c:v>
                </c:pt>
                <c:pt idx="41">
                  <c:v>-6.3841897458770783E-9</c:v>
                </c:pt>
                <c:pt idx="42">
                  <c:v>-6.4617326761031444E-9</c:v>
                </c:pt>
                <c:pt idx="43">
                  <c:v>-6.2680372818440049E-9</c:v>
                </c:pt>
                <c:pt idx="44">
                  <c:v>-6.1330194120691539E-9</c:v>
                </c:pt>
                <c:pt idx="45">
                  <c:v>-5.9464890098082059E-9</c:v>
                </c:pt>
                <c:pt idx="46">
                  <c:v>-5.5631820535437402E-9</c:v>
                </c:pt>
                <c:pt idx="47">
                  <c:v>-6.0771994426314531E-9</c:v>
                </c:pt>
                <c:pt idx="48">
                  <c:v>-5.8403377174646437E-9</c:v>
                </c:pt>
                <c:pt idx="49">
                  <c:v>-4.9315849807353945E-9</c:v>
                </c:pt>
                <c:pt idx="50">
                  <c:v>-4.0167896814785158E-9</c:v>
                </c:pt>
                <c:pt idx="51">
                  <c:v>-4.210474614485807E-9</c:v>
                </c:pt>
                <c:pt idx="52">
                  <c:v>-4.2443690256515267E-9</c:v>
                </c:pt>
                <c:pt idx="53">
                  <c:v>-3.5369230222861722E-9</c:v>
                </c:pt>
                <c:pt idx="54">
                  <c:v>-3.295621498835574E-9</c:v>
                </c:pt>
                <c:pt idx="55">
                  <c:v>-3.2614014400131598E-9</c:v>
                </c:pt>
                <c:pt idx="56">
                  <c:v>-2.9530291559998742E-9</c:v>
                </c:pt>
                <c:pt idx="57">
                  <c:v>-3.0210866443621364E-9</c:v>
                </c:pt>
                <c:pt idx="58">
                  <c:v>-2.8186919982273115E-9</c:v>
                </c:pt>
                <c:pt idx="59">
                  <c:v>-3.6453277118315898E-9</c:v>
                </c:pt>
                <c:pt idx="60">
                  <c:v>-3.8817357656423202E-9</c:v>
                </c:pt>
                <c:pt idx="61">
                  <c:v>-4.016651782960696E-9</c:v>
                </c:pt>
                <c:pt idx="62">
                  <c:v>-3.9094303427406136E-9</c:v>
                </c:pt>
                <c:pt idx="63">
                  <c:v>-3.1623020360120193E-9</c:v>
                </c:pt>
                <c:pt idx="64">
                  <c:v>-2.5733007912668538E-9</c:v>
                </c:pt>
                <c:pt idx="65">
                  <c:v>-3.0431627725727428E-9</c:v>
                </c:pt>
                <c:pt idx="66">
                  <c:v>-2.0971723579357665E-9</c:v>
                </c:pt>
                <c:pt idx="67">
                  <c:v>-2.2433866013753964E-9</c:v>
                </c:pt>
                <c:pt idx="68">
                  <c:v>-3.741700528189844E-9</c:v>
                </c:pt>
                <c:pt idx="69">
                  <c:v>-3.6206082468210666E-9</c:v>
                </c:pt>
                <c:pt idx="70">
                  <c:v>-3.5660754817065984E-9</c:v>
                </c:pt>
                <c:pt idx="71">
                  <c:v>-4.2381373497621537E-9</c:v>
                </c:pt>
                <c:pt idx="72">
                  <c:v>-4.005487502951172E-9</c:v>
                </c:pt>
                <c:pt idx="73">
                  <c:v>-3.3376151518649238E-9</c:v>
                </c:pt>
                <c:pt idx="74">
                  <c:v>-2.9667162881660757E-9</c:v>
                </c:pt>
                <c:pt idx="75">
                  <c:v>-2.7106357160486174E-9</c:v>
                </c:pt>
                <c:pt idx="76">
                  <c:v>-3.6885020483370846E-9</c:v>
                </c:pt>
                <c:pt idx="77">
                  <c:v>-4.989172559085227E-9</c:v>
                </c:pt>
                <c:pt idx="78">
                  <c:v>-4.3418731212873609E-9</c:v>
                </c:pt>
                <c:pt idx="79">
                  <c:v>-5.3032160050306161E-9</c:v>
                </c:pt>
                <c:pt idx="80">
                  <c:v>-5.2848445882174284E-9</c:v>
                </c:pt>
                <c:pt idx="81">
                  <c:v>-5.7782357250700605E-9</c:v>
                </c:pt>
                <c:pt idx="82">
                  <c:v>-6.7982281942188966E-9</c:v>
                </c:pt>
                <c:pt idx="83">
                  <c:v>-7.019636282795104E-9</c:v>
                </c:pt>
                <c:pt idx="84">
                  <c:v>-6.9766159076816924E-9</c:v>
                </c:pt>
                <c:pt idx="85">
                  <c:v>-6.1629454163141162E-9</c:v>
                </c:pt>
                <c:pt idx="86">
                  <c:v>-6.148904863955214E-9</c:v>
                </c:pt>
                <c:pt idx="87">
                  <c:v>-5.1566688069878578E-9</c:v>
                </c:pt>
                <c:pt idx="88">
                  <c:v>-4.1491927379779396E-9</c:v>
                </c:pt>
                <c:pt idx="89">
                  <c:v>-4.3048741648484163E-9</c:v>
                </c:pt>
                <c:pt idx="90">
                  <c:v>-3.7941388806463249E-9</c:v>
                </c:pt>
                <c:pt idx="91">
                  <c:v>-3.7413179744719943E-9</c:v>
                </c:pt>
                <c:pt idx="92">
                  <c:v>-4.2182221246820717E-9</c:v>
                </c:pt>
                <c:pt idx="93">
                  <c:v>-4.5958094441518818E-9</c:v>
                </c:pt>
                <c:pt idx="94">
                  <c:v>-4.332858243994166E-9</c:v>
                </c:pt>
                <c:pt idx="95">
                  <c:v>-5.2184168785009072E-9</c:v>
                </c:pt>
                <c:pt idx="96">
                  <c:v>-4.0278215223719292E-9</c:v>
                </c:pt>
                <c:pt idx="97">
                  <c:v>-4.0891314104142452E-9</c:v>
                </c:pt>
                <c:pt idx="98">
                  <c:v>-5.0447391144838649E-9</c:v>
                </c:pt>
                <c:pt idx="99">
                  <c:v>-4.6829397816297144E-9</c:v>
                </c:pt>
                <c:pt idx="100">
                  <c:v>-4.2987960076504161E-9</c:v>
                </c:pt>
                <c:pt idx="101">
                  <c:v>-4.7254165455750467E-9</c:v>
                </c:pt>
                <c:pt idx="102">
                  <c:v>-4.1435584170470257E-9</c:v>
                </c:pt>
                <c:pt idx="103">
                  <c:v>-3.9311634052608271E-9</c:v>
                </c:pt>
                <c:pt idx="104">
                  <c:v>-3.4039289472474274E-9</c:v>
                </c:pt>
                <c:pt idx="105">
                  <c:v>-4.1321002377089323E-9</c:v>
                </c:pt>
                <c:pt idx="106">
                  <c:v>-3.6233239557004013E-9</c:v>
                </c:pt>
                <c:pt idx="107">
                  <c:v>-2.9000351362601908E-9</c:v>
                </c:pt>
                <c:pt idx="108">
                  <c:v>-2.298298995161636E-9</c:v>
                </c:pt>
                <c:pt idx="109">
                  <c:v>-2.4321632941616925E-9</c:v>
                </c:pt>
                <c:pt idx="110">
                  <c:v>-2.7882850954462464E-9</c:v>
                </c:pt>
                <c:pt idx="111">
                  <c:v>-3.3480854771110646E-9</c:v>
                </c:pt>
                <c:pt idx="112">
                  <c:v>-4.0185581974385758E-9</c:v>
                </c:pt>
                <c:pt idx="113">
                  <c:v>-3.3563591001939055E-9</c:v>
                </c:pt>
                <c:pt idx="114">
                  <c:v>-3.4945330425765367E-9</c:v>
                </c:pt>
                <c:pt idx="115">
                  <c:v>-3.190364269992224E-9</c:v>
                </c:pt>
                <c:pt idx="116">
                  <c:v>-3.0828935418304936E-9</c:v>
                </c:pt>
                <c:pt idx="117">
                  <c:v>-3.0655012241754988E-9</c:v>
                </c:pt>
                <c:pt idx="118">
                  <c:v>-2.4642994426328715E-9</c:v>
                </c:pt>
                <c:pt idx="119">
                  <c:v>-1.4704874002232986E-9</c:v>
                </c:pt>
                <c:pt idx="120">
                  <c:v>-4.9620309268611654E-10</c:v>
                </c:pt>
                <c:pt idx="121">
                  <c:v>-7.5730239685677912E-10</c:v>
                </c:pt>
                <c:pt idx="122">
                  <c:v>-4.9007480374048036E-10</c:v>
                </c:pt>
                <c:pt idx="123">
                  <c:v>1.7162821128461547E-10</c:v>
                </c:pt>
                <c:pt idx="124">
                  <c:v>3.8930485998949504E-10</c:v>
                </c:pt>
                <c:pt idx="125">
                  <c:v>5.4204977627798705E-11</c:v>
                </c:pt>
                <c:pt idx="126">
                  <c:v>-1.0508283060335522E-9</c:v>
                </c:pt>
                <c:pt idx="127">
                  <c:v>-7.3012458461852396E-10</c:v>
                </c:pt>
                <c:pt idx="128">
                  <c:v>-1.8206529489412564E-10</c:v>
                </c:pt>
                <c:pt idx="129">
                  <c:v>4.2951101925223089E-10</c:v>
                </c:pt>
                <c:pt idx="130">
                  <c:v>1.3591929475272098E-9</c:v>
                </c:pt>
                <c:pt idx="131">
                  <c:v>1.9086231642502372E-9</c:v>
                </c:pt>
                <c:pt idx="132">
                  <c:v>9.8603249157992436E-10</c:v>
                </c:pt>
                <c:pt idx="133">
                  <c:v>9.2401204394288769E-10</c:v>
                </c:pt>
                <c:pt idx="134">
                  <c:v>5.321667583589393E-10</c:v>
                </c:pt>
                <c:pt idx="135">
                  <c:v>2.0486812479117403E-9</c:v>
                </c:pt>
                <c:pt idx="136">
                  <c:v>2.1663916233132047E-9</c:v>
                </c:pt>
                <c:pt idx="137">
                  <c:v>2.3546668046612925E-9</c:v>
                </c:pt>
                <c:pt idx="138">
                  <c:v>2.9087209183775314E-9</c:v>
                </c:pt>
                <c:pt idx="139">
                  <c:v>3.6772537998600012E-9</c:v>
                </c:pt>
                <c:pt idx="140">
                  <c:v>3.3127523690070191E-9</c:v>
                </c:pt>
                <c:pt idx="141">
                  <c:v>3.4767019873359678E-9</c:v>
                </c:pt>
                <c:pt idx="142">
                  <c:v>2.7703636370108236E-9</c:v>
                </c:pt>
                <c:pt idx="143">
                  <c:v>3.9959082054033592E-9</c:v>
                </c:pt>
                <c:pt idx="144">
                  <c:v>5.8753352363613532E-9</c:v>
                </c:pt>
                <c:pt idx="145">
                  <c:v>6.1791152787048512E-9</c:v>
                </c:pt>
                <c:pt idx="146">
                  <c:v>5.6882555690956487E-9</c:v>
                </c:pt>
                <c:pt idx="147">
                  <c:v>5.7476967581837938E-9</c:v>
                </c:pt>
                <c:pt idx="148">
                  <c:v>5.8106605610728275E-9</c:v>
                </c:pt>
                <c:pt idx="149">
                  <c:v>6.494224762650173E-9</c:v>
                </c:pt>
                <c:pt idx="150">
                  <c:v>6.2374837544108705E-9</c:v>
                </c:pt>
                <c:pt idx="151">
                  <c:v>6.325187851289318E-9</c:v>
                </c:pt>
                <c:pt idx="152">
                  <c:v>6.6567854944548872E-9</c:v>
                </c:pt>
                <c:pt idx="153">
                  <c:v>7.4873899078748551E-9</c:v>
                </c:pt>
                <c:pt idx="154">
                  <c:v>8.0604810937269255E-9</c:v>
                </c:pt>
                <c:pt idx="155">
                  <c:v>8.1302264571379922E-9</c:v>
                </c:pt>
                <c:pt idx="156">
                  <c:v>7.761718438136573E-9</c:v>
                </c:pt>
                <c:pt idx="157">
                  <c:v>8.8037219191855474E-9</c:v>
                </c:pt>
                <c:pt idx="158">
                  <c:v>8.5584044666387516E-9</c:v>
                </c:pt>
                <c:pt idx="159">
                  <c:v>9.259999505215481E-9</c:v>
                </c:pt>
                <c:pt idx="160">
                  <c:v>9.0371500981486325E-9</c:v>
                </c:pt>
                <c:pt idx="161">
                  <c:v>8.6686429339423771E-9</c:v>
                </c:pt>
                <c:pt idx="162">
                  <c:v>1.0092379524973771E-8</c:v>
                </c:pt>
                <c:pt idx="163">
                  <c:v>1.0502240281890511E-8</c:v>
                </c:pt>
                <c:pt idx="164">
                  <c:v>1.0609269744487366E-8</c:v>
                </c:pt>
                <c:pt idx="165">
                  <c:v>9.7646715049516665E-9</c:v>
                </c:pt>
                <c:pt idx="166">
                  <c:v>9.474113273344969E-9</c:v>
                </c:pt>
                <c:pt idx="167">
                  <c:v>9.2032591428456194E-9</c:v>
                </c:pt>
                <c:pt idx="168">
                  <c:v>8.7735779676277234E-9</c:v>
                </c:pt>
                <c:pt idx="169">
                  <c:v>8.7463217656713621E-9</c:v>
                </c:pt>
                <c:pt idx="170">
                  <c:v>7.5000331248618E-9</c:v>
                </c:pt>
                <c:pt idx="171">
                  <c:v>7.3212493881566058E-9</c:v>
                </c:pt>
                <c:pt idx="172">
                  <c:v>7.585602649928716E-9</c:v>
                </c:pt>
                <c:pt idx="173">
                  <c:v>7.9479828609732487E-9</c:v>
                </c:pt>
                <c:pt idx="174">
                  <c:v>8.1901995951458543E-9</c:v>
                </c:pt>
                <c:pt idx="175">
                  <c:v>9.178208559180827E-9</c:v>
                </c:pt>
                <c:pt idx="176">
                  <c:v>8.4441676681686854E-9</c:v>
                </c:pt>
                <c:pt idx="177">
                  <c:v>7.993674905976409E-9</c:v>
                </c:pt>
                <c:pt idx="178">
                  <c:v>8.3767734252658117E-9</c:v>
                </c:pt>
                <c:pt idx="179">
                  <c:v>7.339297060843083E-9</c:v>
                </c:pt>
                <c:pt idx="180">
                  <c:v>6.5254273058437252E-9</c:v>
                </c:pt>
                <c:pt idx="181">
                  <c:v>6.3573718855502008E-9</c:v>
                </c:pt>
                <c:pt idx="182">
                  <c:v>6.4576717117760032E-9</c:v>
                </c:pt>
                <c:pt idx="183">
                  <c:v>7.6707904866852781E-9</c:v>
                </c:pt>
                <c:pt idx="184">
                  <c:v>8.0455682472397961E-9</c:v>
                </c:pt>
                <c:pt idx="185">
                  <c:v>8.2719833753894106E-9</c:v>
                </c:pt>
                <c:pt idx="186">
                  <c:v>8.1963640817078335E-9</c:v>
                </c:pt>
                <c:pt idx="187">
                  <c:v>8.2219474285961753E-9</c:v>
                </c:pt>
                <c:pt idx="188">
                  <c:v>8.3590792237081025E-9</c:v>
                </c:pt>
                <c:pt idx="189">
                  <c:v>8.7839079909891079E-9</c:v>
                </c:pt>
                <c:pt idx="190">
                  <c:v>8.2478540128125515E-9</c:v>
                </c:pt>
                <c:pt idx="191">
                  <c:v>8.9904106224542098E-9</c:v>
                </c:pt>
                <c:pt idx="192">
                  <c:v>8.5028581347687019E-9</c:v>
                </c:pt>
                <c:pt idx="193">
                  <c:v>8.9492514454834081E-9</c:v>
                </c:pt>
                <c:pt idx="194">
                  <c:v>8.661836400909835E-9</c:v>
                </c:pt>
                <c:pt idx="195">
                  <c:v>9.6938102005461705E-9</c:v>
                </c:pt>
                <c:pt idx="196">
                  <c:v>9.4225806832378679E-9</c:v>
                </c:pt>
                <c:pt idx="197">
                  <c:v>9.1774190544322129E-9</c:v>
                </c:pt>
                <c:pt idx="198">
                  <c:v>1.0010667923954043E-8</c:v>
                </c:pt>
                <c:pt idx="199">
                  <c:v>1.047312718571303E-8</c:v>
                </c:pt>
                <c:pt idx="200">
                  <c:v>9.346169491513419E-9</c:v>
                </c:pt>
                <c:pt idx="201">
                  <c:v>1.0403548691524828E-8</c:v>
                </c:pt>
                <c:pt idx="202">
                  <c:v>1.0905681762632251E-8</c:v>
                </c:pt>
                <c:pt idx="203">
                  <c:v>1.0905480179221112E-8</c:v>
                </c:pt>
                <c:pt idx="204">
                  <c:v>1.0226814504965382E-8</c:v>
                </c:pt>
                <c:pt idx="205">
                  <c:v>9.6419815938099067E-9</c:v>
                </c:pt>
                <c:pt idx="206">
                  <c:v>9.7889002393440257E-9</c:v>
                </c:pt>
                <c:pt idx="207">
                  <c:v>1.0041713657653343E-8</c:v>
                </c:pt>
                <c:pt idx="208">
                  <c:v>9.9953782210340806E-9</c:v>
                </c:pt>
                <c:pt idx="209">
                  <c:v>9.1746213555585631E-9</c:v>
                </c:pt>
                <c:pt idx="210">
                  <c:v>9.7419579818697514E-9</c:v>
                </c:pt>
                <c:pt idx="211">
                  <c:v>9.7157899174518036E-9</c:v>
                </c:pt>
                <c:pt idx="212">
                  <c:v>9.6769352112336508E-9</c:v>
                </c:pt>
                <c:pt idx="213">
                  <c:v>9.2876800467261481E-9</c:v>
                </c:pt>
                <c:pt idx="214">
                  <c:v>9.167748931112727E-9</c:v>
                </c:pt>
                <c:pt idx="215">
                  <c:v>9.4207744363529729E-9</c:v>
                </c:pt>
                <c:pt idx="216">
                  <c:v>8.6558759141193295E-9</c:v>
                </c:pt>
                <c:pt idx="217">
                  <c:v>9.3945017390384192E-9</c:v>
                </c:pt>
                <c:pt idx="218">
                  <c:v>1.0145760481134224E-8</c:v>
                </c:pt>
                <c:pt idx="219">
                  <c:v>1.044060374403669E-8</c:v>
                </c:pt>
                <c:pt idx="220">
                  <c:v>1.0051448579391271E-8</c:v>
                </c:pt>
                <c:pt idx="221">
                  <c:v>9.4143746441003215E-9</c:v>
                </c:pt>
                <c:pt idx="222">
                  <c:v>8.3089066175991147E-9</c:v>
                </c:pt>
                <c:pt idx="223">
                  <c:v>7.4248799334727999E-9</c:v>
                </c:pt>
                <c:pt idx="224">
                  <c:v>7.5338676210484964E-9</c:v>
                </c:pt>
                <c:pt idx="225">
                  <c:v>7.515708248039221E-9</c:v>
                </c:pt>
                <c:pt idx="226">
                  <c:v>8.0848622053391779E-9</c:v>
                </c:pt>
                <c:pt idx="227">
                  <c:v>8.5556679779117058E-9</c:v>
                </c:pt>
                <c:pt idx="228">
                  <c:v>7.481303051748151E-9</c:v>
                </c:pt>
                <c:pt idx="229">
                  <c:v>7.7579299275703251E-9</c:v>
                </c:pt>
                <c:pt idx="230">
                  <c:v>7.1174803424484029E-9</c:v>
                </c:pt>
                <c:pt idx="231">
                  <c:v>6.2683751616226452E-9</c:v>
                </c:pt>
                <c:pt idx="232">
                  <c:v>5.249345499747023E-9</c:v>
                </c:pt>
                <c:pt idx="233">
                  <c:v>5.5158761094192204E-9</c:v>
                </c:pt>
                <c:pt idx="234">
                  <c:v>6.6342390427035682E-9</c:v>
                </c:pt>
                <c:pt idx="235">
                  <c:v>6.6985848743645629E-9</c:v>
                </c:pt>
                <c:pt idx="236">
                  <c:v>6.0966785940072519E-9</c:v>
                </c:pt>
                <c:pt idx="237">
                  <c:v>5.8213651209727469E-9</c:v>
                </c:pt>
                <c:pt idx="238">
                  <c:v>4.8967241891498245E-9</c:v>
                </c:pt>
                <c:pt idx="239">
                  <c:v>5.0673439113559387E-9</c:v>
                </c:pt>
                <c:pt idx="240">
                  <c:v>4.1473508775744603E-9</c:v>
                </c:pt>
                <c:pt idx="241">
                  <c:v>4.4945745482543271E-9</c:v>
                </c:pt>
                <c:pt idx="242">
                  <c:v>4.0625997138323991E-9</c:v>
                </c:pt>
                <c:pt idx="243">
                  <c:v>4.9096761840809091E-9</c:v>
                </c:pt>
                <c:pt idx="244">
                  <c:v>6.1826127346821979E-9</c:v>
                </c:pt>
                <c:pt idx="245">
                  <c:v>6.5514473923514031E-9</c:v>
                </c:pt>
                <c:pt idx="246">
                  <c:v>7.2412539882632733E-9</c:v>
                </c:pt>
                <c:pt idx="247">
                  <c:v>7.5498890091291019E-9</c:v>
                </c:pt>
                <c:pt idx="248">
                  <c:v>7.7805499477169021E-9</c:v>
                </c:pt>
                <c:pt idx="249">
                  <c:v>7.9991551028683886E-9</c:v>
                </c:pt>
                <c:pt idx="250">
                  <c:v>7.7897407253853878E-9</c:v>
                </c:pt>
                <c:pt idx="251">
                  <c:v>6.9687954984943017E-9</c:v>
                </c:pt>
                <c:pt idx="252">
                  <c:v>6.8510872383059402E-9</c:v>
                </c:pt>
                <c:pt idx="253">
                  <c:v>6.5581148828443677E-9</c:v>
                </c:pt>
                <c:pt idx="254">
                  <c:v>6.0176864231977615E-9</c:v>
                </c:pt>
                <c:pt idx="255">
                  <c:v>6.1256785281179004E-9</c:v>
                </c:pt>
                <c:pt idx="256">
                  <c:v>6.3859857523932904E-9</c:v>
                </c:pt>
                <c:pt idx="257">
                  <c:v>5.979942678458605E-9</c:v>
                </c:pt>
                <c:pt idx="258">
                  <c:v>5.9809419436927905E-9</c:v>
                </c:pt>
                <c:pt idx="259">
                  <c:v>5.2119992518367905E-9</c:v>
                </c:pt>
                <c:pt idx="260">
                  <c:v>4.9771720968042224E-9</c:v>
                </c:pt>
                <c:pt idx="261">
                  <c:v>6.3965456556390681E-9</c:v>
                </c:pt>
                <c:pt idx="262">
                  <c:v>7.0591115380355725E-9</c:v>
                </c:pt>
                <c:pt idx="263">
                  <c:v>7.014046702270528E-9</c:v>
                </c:pt>
                <c:pt idx="264">
                  <c:v>6.3945530656925924E-9</c:v>
                </c:pt>
                <c:pt idx="265">
                  <c:v>6.2391507144630559E-9</c:v>
                </c:pt>
                <c:pt idx="266">
                  <c:v>5.687856827555934E-9</c:v>
                </c:pt>
                <c:pt idx="267">
                  <c:v>5.8781268461885466E-9</c:v>
                </c:pt>
                <c:pt idx="268">
                  <c:v>6.0718177836364248E-9</c:v>
                </c:pt>
                <c:pt idx="269">
                  <c:v>5.9284040397331881E-9</c:v>
                </c:pt>
                <c:pt idx="270">
                  <c:v>6.3465335853959053E-9</c:v>
                </c:pt>
                <c:pt idx="271">
                  <c:v>6.4565170201500554E-9</c:v>
                </c:pt>
                <c:pt idx="272">
                  <c:v>6.8522898442005917E-9</c:v>
                </c:pt>
                <c:pt idx="273">
                  <c:v>7.7147476854830073E-9</c:v>
                </c:pt>
                <c:pt idx="274">
                  <c:v>6.2910490585401979E-9</c:v>
                </c:pt>
                <c:pt idx="275">
                  <c:v>6.5517762496673174E-9</c:v>
                </c:pt>
                <c:pt idx="276">
                  <c:v>5.9628659334129174E-9</c:v>
                </c:pt>
                <c:pt idx="277">
                  <c:v>6.7112543311904246E-9</c:v>
                </c:pt>
                <c:pt idx="278">
                  <c:v>6.0281312655635198E-9</c:v>
                </c:pt>
                <c:pt idx="279">
                  <c:v>5.4070920707218111E-9</c:v>
                </c:pt>
                <c:pt idx="280">
                  <c:v>4.3183256945910782E-9</c:v>
                </c:pt>
                <c:pt idx="281">
                  <c:v>4.7363452907260574E-9</c:v>
                </c:pt>
                <c:pt idx="282">
                  <c:v>5.0284943668919719E-9</c:v>
                </c:pt>
                <c:pt idx="283">
                  <c:v>6.2841944851138966E-9</c:v>
                </c:pt>
                <c:pt idx="284">
                  <c:v>7.1410441732665608E-9</c:v>
                </c:pt>
                <c:pt idx="285">
                  <c:v>6.4879251350656015E-9</c:v>
                </c:pt>
                <c:pt idx="286">
                  <c:v>6.5331991447002508E-9</c:v>
                </c:pt>
                <c:pt idx="287">
                  <c:v>6.3073673907611175E-9</c:v>
                </c:pt>
                <c:pt idx="288">
                  <c:v>5.9002881908422892E-9</c:v>
                </c:pt>
                <c:pt idx="289">
                  <c:v>4.9860599349384845E-9</c:v>
                </c:pt>
                <c:pt idx="290">
                  <c:v>4.7215299046833749E-9</c:v>
                </c:pt>
                <c:pt idx="291">
                  <c:v>5.3711618588018362E-9</c:v>
                </c:pt>
                <c:pt idx="292">
                  <c:v>5.4039886541694862E-9</c:v>
                </c:pt>
                <c:pt idx="293">
                  <c:v>5.4495205999165865E-9</c:v>
                </c:pt>
                <c:pt idx="294">
                  <c:v>5.7835524338601258E-9</c:v>
                </c:pt>
                <c:pt idx="295">
                  <c:v>4.9746532090821538E-9</c:v>
                </c:pt>
                <c:pt idx="296">
                  <c:v>4.9107981978281772E-9</c:v>
                </c:pt>
                <c:pt idx="297">
                  <c:v>6.1366101557398439E-9</c:v>
                </c:pt>
                <c:pt idx="298">
                  <c:v>6.0012418022988536E-9</c:v>
                </c:pt>
                <c:pt idx="299">
                  <c:v>7.3755681186352896E-9</c:v>
                </c:pt>
                <c:pt idx="300">
                  <c:v>6.590918841495038E-9</c:v>
                </c:pt>
                <c:pt idx="301">
                  <c:v>6.423196963440774E-9</c:v>
                </c:pt>
                <c:pt idx="302">
                  <c:v>5.2956290221781399E-9</c:v>
                </c:pt>
                <c:pt idx="303">
                  <c:v>5.9111130021694735E-9</c:v>
                </c:pt>
                <c:pt idx="304">
                  <c:v>5.7353917599860599E-9</c:v>
                </c:pt>
                <c:pt idx="305">
                  <c:v>5.7383471830430651E-9</c:v>
                </c:pt>
                <c:pt idx="306">
                  <c:v>5.9210560542057306E-9</c:v>
                </c:pt>
                <c:pt idx="307">
                  <c:v>5.4110995411262644E-9</c:v>
                </c:pt>
                <c:pt idx="308">
                  <c:v>5.3253108387325208E-9</c:v>
                </c:pt>
                <c:pt idx="309">
                  <c:v>4.6984618038895415E-9</c:v>
                </c:pt>
                <c:pt idx="310">
                  <c:v>4.0292439063304306E-9</c:v>
                </c:pt>
                <c:pt idx="311">
                  <c:v>4.5839457299703889E-9</c:v>
                </c:pt>
                <c:pt idx="312">
                  <c:v>4.1288996320478939E-9</c:v>
                </c:pt>
                <c:pt idx="313">
                  <c:v>4.488163348847214E-9</c:v>
                </c:pt>
                <c:pt idx="314">
                  <c:v>4.8851185644732893E-9</c:v>
                </c:pt>
                <c:pt idx="315">
                  <c:v>4.8437394639103439E-9</c:v>
                </c:pt>
                <c:pt idx="316">
                  <c:v>4.1813826301459827E-9</c:v>
                </c:pt>
                <c:pt idx="317">
                  <c:v>3.1438182786711718E-9</c:v>
                </c:pt>
                <c:pt idx="318">
                  <c:v>3.1352212319100061E-9</c:v>
                </c:pt>
                <c:pt idx="319">
                  <c:v>2.5061747838497073E-9</c:v>
                </c:pt>
                <c:pt idx="320">
                  <c:v>1.3674918470080556E-9</c:v>
                </c:pt>
                <c:pt idx="321">
                  <c:v>9.7555808876316135E-10</c:v>
                </c:pt>
                <c:pt idx="322">
                  <c:v>1.7247714411810249E-9</c:v>
                </c:pt>
                <c:pt idx="323">
                  <c:v>2.3086870438107006E-9</c:v>
                </c:pt>
                <c:pt idx="324">
                  <c:v>2.4389031982704569E-9</c:v>
                </c:pt>
                <c:pt idx="325">
                  <c:v>3.6490526712833592E-9</c:v>
                </c:pt>
                <c:pt idx="326">
                  <c:v>3.4998691479053735E-9</c:v>
                </c:pt>
                <c:pt idx="327">
                  <c:v>3.0247695138908092E-9</c:v>
                </c:pt>
                <c:pt idx="328">
                  <c:v>3.6470402500431618E-9</c:v>
                </c:pt>
                <c:pt idx="329">
                  <c:v>3.1384435426006838E-9</c:v>
                </c:pt>
                <c:pt idx="330">
                  <c:v>4.3082606082607285E-9</c:v>
                </c:pt>
                <c:pt idx="331">
                  <c:v>4.2537957019951867E-9</c:v>
                </c:pt>
                <c:pt idx="332">
                  <c:v>3.9083284680102604E-9</c:v>
                </c:pt>
                <c:pt idx="333">
                  <c:v>5.4369493804210011E-9</c:v>
                </c:pt>
                <c:pt idx="334">
                  <c:v>4.326148081546576E-9</c:v>
                </c:pt>
                <c:pt idx="335">
                  <c:v>4.3749289125622472E-9</c:v>
                </c:pt>
                <c:pt idx="336">
                  <c:v>5.2701204590625252E-9</c:v>
                </c:pt>
                <c:pt idx="337">
                  <c:v>5.4489247529300504E-9</c:v>
                </c:pt>
                <c:pt idx="338">
                  <c:v>5.945812996742202E-9</c:v>
                </c:pt>
                <c:pt idx="339">
                  <c:v>5.1225480892287151E-9</c:v>
                </c:pt>
                <c:pt idx="340">
                  <c:v>6.1111191769660566E-9</c:v>
                </c:pt>
                <c:pt idx="341">
                  <c:v>5.6607699934017644E-9</c:v>
                </c:pt>
                <c:pt idx="342">
                  <c:v>5.8241415348074981E-9</c:v>
                </c:pt>
                <c:pt idx="343">
                  <c:v>5.3621222548725169E-9</c:v>
                </c:pt>
                <c:pt idx="344">
                  <c:v>6.0460559899892217E-9</c:v>
                </c:pt>
                <c:pt idx="345">
                  <c:v>5.9718178285882068E-9</c:v>
                </c:pt>
                <c:pt idx="346">
                  <c:v>5.9430118291901362E-9</c:v>
                </c:pt>
                <c:pt idx="347">
                  <c:v>4.9047309962083482E-9</c:v>
                </c:pt>
                <c:pt idx="348">
                  <c:v>5.1137508297008648E-9</c:v>
                </c:pt>
                <c:pt idx="349">
                  <c:v>5.8750852434942497E-9</c:v>
                </c:pt>
                <c:pt idx="350">
                  <c:v>5.6267421819537168E-9</c:v>
                </c:pt>
                <c:pt idx="351">
                  <c:v>5.6184772059883684E-9</c:v>
                </c:pt>
                <c:pt idx="352">
                  <c:v>5.6085115922228237E-9</c:v>
                </c:pt>
                <c:pt idx="353">
                  <c:v>5.3894018933343935E-9</c:v>
                </c:pt>
                <c:pt idx="354">
                  <c:v>4.4148277953130092E-9</c:v>
                </c:pt>
                <c:pt idx="355">
                  <c:v>5.1627737944553955E-9</c:v>
                </c:pt>
                <c:pt idx="356">
                  <c:v>4.4719642266596114E-9</c:v>
                </c:pt>
                <c:pt idx="357">
                  <c:v>4.6249228141782937E-9</c:v>
                </c:pt>
                <c:pt idx="358">
                  <c:v>4.6218433661216348E-9</c:v>
                </c:pt>
                <c:pt idx="359">
                  <c:v>4.6386033793482642E-9</c:v>
                </c:pt>
                <c:pt idx="360">
                  <c:v>4.7604369204537492E-9</c:v>
                </c:pt>
                <c:pt idx="361">
                  <c:v>5.1787455768839609E-9</c:v>
                </c:pt>
                <c:pt idx="362">
                  <c:v>5.9643683129786967E-9</c:v>
                </c:pt>
                <c:pt idx="363">
                  <c:v>6.2117908392150885E-9</c:v>
                </c:pt>
                <c:pt idx="364">
                  <c:v>6.8125246142064293E-9</c:v>
                </c:pt>
                <c:pt idx="365">
                  <c:v>5.5713720130274976E-9</c:v>
                </c:pt>
                <c:pt idx="366">
                  <c:v>6.4114145358380857E-9</c:v>
                </c:pt>
                <c:pt idx="367">
                  <c:v>6.7471611381809539E-9</c:v>
                </c:pt>
                <c:pt idx="368">
                  <c:v>6.7025780097270609E-9</c:v>
                </c:pt>
                <c:pt idx="369">
                  <c:v>6.550776291839458E-9</c:v>
                </c:pt>
                <c:pt idx="370">
                  <c:v>6.5825981277480956E-9</c:v>
                </c:pt>
                <c:pt idx="371">
                  <c:v>7.2803118411842174E-9</c:v>
                </c:pt>
                <c:pt idx="372">
                  <c:v>7.2583210478258932E-9</c:v>
                </c:pt>
                <c:pt idx="373">
                  <c:v>8.0897028157864586E-9</c:v>
                </c:pt>
                <c:pt idx="374">
                  <c:v>8.4136091275752018E-9</c:v>
                </c:pt>
                <c:pt idx="375">
                  <c:v>8.3274202124520252E-9</c:v>
                </c:pt>
                <c:pt idx="376">
                  <c:v>8.8166594707077059E-9</c:v>
                </c:pt>
                <c:pt idx="377">
                  <c:v>7.7856159510337857E-9</c:v>
                </c:pt>
                <c:pt idx="378">
                  <c:v>7.4448555077674477E-9</c:v>
                </c:pt>
                <c:pt idx="379">
                  <c:v>6.6916656189902319E-9</c:v>
                </c:pt>
                <c:pt idx="380">
                  <c:v>7.3717083459491992E-9</c:v>
                </c:pt>
                <c:pt idx="381">
                  <c:v>7.4825112064876979E-9</c:v>
                </c:pt>
                <c:pt idx="382">
                  <c:v>7.5865970208237517E-9</c:v>
                </c:pt>
                <c:pt idx="383">
                  <c:v>8.4225793897311188E-9</c:v>
                </c:pt>
                <c:pt idx="384">
                  <c:v>8.2902765404505487E-9</c:v>
                </c:pt>
                <c:pt idx="385">
                  <c:v>8.7379601676014819E-9</c:v>
                </c:pt>
                <c:pt idx="386">
                  <c:v>8.3123317102907953E-9</c:v>
                </c:pt>
                <c:pt idx="387">
                  <c:v>7.7535064569319871E-9</c:v>
                </c:pt>
                <c:pt idx="388">
                  <c:v>9.0392916457983512E-9</c:v>
                </c:pt>
                <c:pt idx="389">
                  <c:v>8.9963577324465581E-9</c:v>
                </c:pt>
                <c:pt idx="390">
                  <c:v>8.7290151062601325E-9</c:v>
                </c:pt>
                <c:pt idx="391">
                  <c:v>7.4566028351633926E-9</c:v>
                </c:pt>
                <c:pt idx="392">
                  <c:v>7.7766016562335325E-9</c:v>
                </c:pt>
                <c:pt idx="393">
                  <c:v>8.6315053179586406E-9</c:v>
                </c:pt>
                <c:pt idx="394">
                  <c:v>7.6259764383923216E-9</c:v>
                </c:pt>
                <c:pt idx="395">
                  <c:v>8.919728961734894E-9</c:v>
                </c:pt>
                <c:pt idx="396">
                  <c:v>9.2304470209027176E-9</c:v>
                </c:pt>
                <c:pt idx="397">
                  <c:v>8.9909699031533328E-9</c:v>
                </c:pt>
                <c:pt idx="398">
                  <c:v>7.7858044257665569E-9</c:v>
                </c:pt>
                <c:pt idx="399">
                  <c:v>6.8452672684399464E-9</c:v>
                </c:pt>
                <c:pt idx="400">
                  <c:v>6.4763986838802402E-9</c:v>
                </c:pt>
                <c:pt idx="401">
                  <c:v>6.2877974988341433E-9</c:v>
                </c:pt>
                <c:pt idx="402">
                  <c:v>6.0601457594134116E-9</c:v>
                </c:pt>
                <c:pt idx="403">
                  <c:v>6.2666628776857401E-9</c:v>
                </c:pt>
                <c:pt idx="404">
                  <c:v>7.6053540733126335E-9</c:v>
                </c:pt>
                <c:pt idx="405">
                  <c:v>8.7819482399882059E-9</c:v>
                </c:pt>
                <c:pt idx="406">
                  <c:v>8.1114694643299898E-9</c:v>
                </c:pt>
                <c:pt idx="407">
                  <c:v>6.9287122247944639E-9</c:v>
                </c:pt>
                <c:pt idx="408">
                  <c:v>6.7241818737788862E-9</c:v>
                </c:pt>
                <c:pt idx="409">
                  <c:v>7.135540440572032E-9</c:v>
                </c:pt>
                <c:pt idx="410">
                  <c:v>6.7196478941517332E-9</c:v>
                </c:pt>
                <c:pt idx="411">
                  <c:v>6.5716142347830559E-9</c:v>
                </c:pt>
                <c:pt idx="412">
                  <c:v>7.0567306514709257E-9</c:v>
                </c:pt>
                <c:pt idx="413">
                  <c:v>6.8672531370727974E-9</c:v>
                </c:pt>
                <c:pt idx="414">
                  <c:v>6.7489204645412223E-9</c:v>
                </c:pt>
                <c:pt idx="415">
                  <c:v>7.2705178277201991E-9</c:v>
                </c:pt>
                <c:pt idx="416">
                  <c:v>7.2779181688073594E-9</c:v>
                </c:pt>
                <c:pt idx="417">
                  <c:v>7.1205287512190302E-9</c:v>
                </c:pt>
                <c:pt idx="418">
                  <c:v>7.3711586485161608E-9</c:v>
                </c:pt>
                <c:pt idx="419">
                  <c:v>5.9208691591672343E-9</c:v>
                </c:pt>
                <c:pt idx="420">
                  <c:v>5.0064217429207475E-9</c:v>
                </c:pt>
                <c:pt idx="421">
                  <c:v>6.2393718077112977E-9</c:v>
                </c:pt>
                <c:pt idx="422">
                  <c:v>7.0455761613249045E-9</c:v>
                </c:pt>
                <c:pt idx="423">
                  <c:v>6.892708021398435E-9</c:v>
                </c:pt>
                <c:pt idx="424">
                  <c:v>6.6775831577692705E-9</c:v>
                </c:pt>
                <c:pt idx="425">
                  <c:v>6.6753025051845901E-9</c:v>
                </c:pt>
                <c:pt idx="426">
                  <c:v>5.8137639355296093E-9</c:v>
                </c:pt>
                <c:pt idx="427">
                  <c:v>5.797525517155468E-9</c:v>
                </c:pt>
                <c:pt idx="428">
                  <c:v>6.2593896708369875E-9</c:v>
                </c:pt>
                <c:pt idx="429">
                  <c:v>5.7033025326176079E-9</c:v>
                </c:pt>
                <c:pt idx="430">
                  <c:v>5.0784274038283968E-9</c:v>
                </c:pt>
                <c:pt idx="431">
                  <c:v>6.0160359466196286E-9</c:v>
                </c:pt>
                <c:pt idx="432">
                  <c:v>6.0731649160976565E-9</c:v>
                </c:pt>
                <c:pt idx="433">
                  <c:v>5.9708854755174392E-9</c:v>
                </c:pt>
                <c:pt idx="434">
                  <c:v>6.3481129004525666E-9</c:v>
                </c:pt>
                <c:pt idx="435">
                  <c:v>6.3457481974094144E-9</c:v>
                </c:pt>
                <c:pt idx="436">
                  <c:v>6.2487397815725534E-9</c:v>
                </c:pt>
                <c:pt idx="437">
                  <c:v>7.4066134651353685E-9</c:v>
                </c:pt>
                <c:pt idx="438">
                  <c:v>6.5476663614515517E-9</c:v>
                </c:pt>
                <c:pt idx="439">
                  <c:v>6.5140996527711328E-9</c:v>
                </c:pt>
                <c:pt idx="440">
                  <c:v>6.2666977162205672E-9</c:v>
                </c:pt>
                <c:pt idx="441">
                  <c:v>5.3959891312346475E-9</c:v>
                </c:pt>
                <c:pt idx="442">
                  <c:v>5.1247921421825248E-9</c:v>
                </c:pt>
                <c:pt idx="443">
                  <c:v>4.5862731078078842E-9</c:v>
                </c:pt>
                <c:pt idx="444">
                  <c:v>5.1495530680393504E-9</c:v>
                </c:pt>
                <c:pt idx="445">
                  <c:v>4.7827950086708312E-9</c:v>
                </c:pt>
                <c:pt idx="446">
                  <c:v>4.6345130901543249E-9</c:v>
                </c:pt>
                <c:pt idx="447">
                  <c:v>4.2123799373281285E-9</c:v>
                </c:pt>
                <c:pt idx="448">
                  <c:v>3.6656721466573736E-9</c:v>
                </c:pt>
                <c:pt idx="449">
                  <c:v>2.4904025183341464E-9</c:v>
                </c:pt>
                <c:pt idx="450">
                  <c:v>2.6884311360021068E-9</c:v>
                </c:pt>
                <c:pt idx="451">
                  <c:v>2.7870808964293795E-9</c:v>
                </c:pt>
                <c:pt idx="452">
                  <c:v>2.5272464066120811E-9</c:v>
                </c:pt>
                <c:pt idx="453">
                  <c:v>1.8087615362500452E-9</c:v>
                </c:pt>
                <c:pt idx="454">
                  <c:v>1.2667934732632305E-9</c:v>
                </c:pt>
                <c:pt idx="455">
                  <c:v>1.3824747825613367E-9</c:v>
                </c:pt>
                <c:pt idx="456">
                  <c:v>3.2991901253623768E-10</c:v>
                </c:pt>
                <c:pt idx="457">
                  <c:v>-8.0729769680567765E-10</c:v>
                </c:pt>
                <c:pt idx="458">
                  <c:v>-6.3218003752930928E-10</c:v>
                </c:pt>
                <c:pt idx="459">
                  <c:v>1.0448164740700482E-11</c:v>
                </c:pt>
                <c:pt idx="460">
                  <c:v>1.4692155467898546E-9</c:v>
                </c:pt>
                <c:pt idx="461">
                  <c:v>1.2516718418454079E-9</c:v>
                </c:pt>
                <c:pt idx="462">
                  <c:v>5.3148241273326778E-10</c:v>
                </c:pt>
                <c:pt idx="463">
                  <c:v>6.8390314977395104E-10</c:v>
                </c:pt>
                <c:pt idx="464">
                  <c:v>6.410041839132593E-10</c:v>
                </c:pt>
                <c:pt idx="465">
                  <c:v>-5.0704989003194008E-10</c:v>
                </c:pt>
                <c:pt idx="466">
                  <c:v>-1.2002701629099881E-10</c:v>
                </c:pt>
                <c:pt idx="467">
                  <c:v>-7.5030618931919877E-10</c:v>
                </c:pt>
                <c:pt idx="468">
                  <c:v>-1.5610838169670674E-9</c:v>
                </c:pt>
                <c:pt idx="469">
                  <c:v>-1.0909646204034268E-9</c:v>
                </c:pt>
                <c:pt idx="470">
                  <c:v>-1.0026944956566948E-9</c:v>
                </c:pt>
                <c:pt idx="471">
                  <c:v>-1.3941162623155776E-9</c:v>
                </c:pt>
                <c:pt idx="472">
                  <c:v>-1.2488761584464442E-9</c:v>
                </c:pt>
                <c:pt idx="473">
                  <c:v>-1.6262430253721166E-9</c:v>
                </c:pt>
                <c:pt idx="474">
                  <c:v>-1.3730230485402266E-9</c:v>
                </c:pt>
                <c:pt idx="475">
                  <c:v>-1.1429902919194787E-9</c:v>
                </c:pt>
                <c:pt idx="476">
                  <c:v>-4.426034566262592E-10</c:v>
                </c:pt>
                <c:pt idx="477">
                  <c:v>-1.9597372182718668E-10</c:v>
                </c:pt>
                <c:pt idx="478">
                  <c:v>-8.1437205228083068E-10</c:v>
                </c:pt>
                <c:pt idx="479">
                  <c:v>-1.3618979200347348E-9</c:v>
                </c:pt>
                <c:pt idx="480">
                  <c:v>-1.5858685341036812E-9</c:v>
                </c:pt>
                <c:pt idx="481">
                  <c:v>-1.2478669756499684E-9</c:v>
                </c:pt>
                <c:pt idx="482">
                  <c:v>-2.2009537264686442E-9</c:v>
                </c:pt>
                <c:pt idx="483">
                  <c:v>-2.2762792720654057E-9</c:v>
                </c:pt>
                <c:pt idx="484">
                  <c:v>-1.9073259646103044E-9</c:v>
                </c:pt>
                <c:pt idx="485">
                  <c:v>-1.7828428831837638E-9</c:v>
                </c:pt>
                <c:pt idx="486">
                  <c:v>-2.2950286866684807E-9</c:v>
                </c:pt>
                <c:pt idx="487">
                  <c:v>-2.8611581383670289E-9</c:v>
                </c:pt>
                <c:pt idx="488">
                  <c:v>-2.9007052746642918E-9</c:v>
                </c:pt>
                <c:pt idx="489">
                  <c:v>-3.4156685223363258E-9</c:v>
                </c:pt>
                <c:pt idx="490">
                  <c:v>-2.4365155798801142E-9</c:v>
                </c:pt>
                <c:pt idx="491">
                  <c:v>-2.2094880061154225E-9</c:v>
                </c:pt>
                <c:pt idx="492">
                  <c:v>-1.4990704278908738E-9</c:v>
                </c:pt>
                <c:pt idx="493">
                  <c:v>-1.4238798199889382E-9</c:v>
                </c:pt>
                <c:pt idx="494">
                  <c:v>-1.0673451685212269E-9</c:v>
                </c:pt>
                <c:pt idx="495">
                  <c:v>-1.1358262905528009E-9</c:v>
                </c:pt>
                <c:pt idx="496">
                  <c:v>-1.3141841269622246E-9</c:v>
                </c:pt>
                <c:pt idx="497">
                  <c:v>-2.3225257749174053E-9</c:v>
                </c:pt>
                <c:pt idx="498">
                  <c:v>-2.0374693400220356E-9</c:v>
                </c:pt>
                <c:pt idx="499">
                  <c:v>-2.0180034785805523E-9</c:v>
                </c:pt>
                <c:pt idx="500">
                  <c:v>-1.867908915939483E-9</c:v>
                </c:pt>
                <c:pt idx="501">
                  <c:v>-5.1897351109849424E-10</c:v>
                </c:pt>
                <c:pt idx="502">
                  <c:v>4.3346555765900403E-10</c:v>
                </c:pt>
                <c:pt idx="503">
                  <c:v>1.1353476768863458E-9</c:v>
                </c:pt>
                <c:pt idx="504">
                  <c:v>6.2138886619224165E-10</c:v>
                </c:pt>
                <c:pt idx="505">
                  <c:v>1.0855633967685302E-9</c:v>
                </c:pt>
                <c:pt idx="506">
                  <c:v>3.3556021160772637E-10</c:v>
                </c:pt>
                <c:pt idx="507">
                  <c:v>1.08306452349795E-9</c:v>
                </c:pt>
                <c:pt idx="508">
                  <c:v>8.4045698374636179E-10</c:v>
                </c:pt>
                <c:pt idx="509">
                  <c:v>7.9085337843087175E-10</c:v>
                </c:pt>
                <c:pt idx="510">
                  <c:v>2.114970569141327E-10</c:v>
                </c:pt>
                <c:pt idx="511">
                  <c:v>1.7926641932946239E-10</c:v>
                </c:pt>
                <c:pt idx="512">
                  <c:v>-2.3303003591682913E-10</c:v>
                </c:pt>
                <c:pt idx="513">
                  <c:v>-8.4926398978648247E-10</c:v>
                </c:pt>
                <c:pt idx="514">
                  <c:v>-2.1477614833184402E-9</c:v>
                </c:pt>
                <c:pt idx="515">
                  <c:v>-1.7848098348590389E-9</c:v>
                </c:pt>
                <c:pt idx="516">
                  <c:v>-1.409501919793405E-9</c:v>
                </c:pt>
                <c:pt idx="517">
                  <c:v>-1.101520414289048E-9</c:v>
                </c:pt>
                <c:pt idx="518">
                  <c:v>-1.11129284754519E-9</c:v>
                </c:pt>
                <c:pt idx="519">
                  <c:v>-5.381263392603683E-10</c:v>
                </c:pt>
                <c:pt idx="520">
                  <c:v>-4.096097394613809E-10</c:v>
                </c:pt>
                <c:pt idx="521">
                  <c:v>-1.8684422025390004E-9</c:v>
                </c:pt>
                <c:pt idx="522">
                  <c:v>-1.7805718561043662E-9</c:v>
                </c:pt>
                <c:pt idx="523">
                  <c:v>-2.2304881596735067E-9</c:v>
                </c:pt>
                <c:pt idx="524">
                  <c:v>-1.5217651746308491E-9</c:v>
                </c:pt>
                <c:pt idx="525">
                  <c:v>-1.2210925891271941E-9</c:v>
                </c:pt>
                <c:pt idx="526">
                  <c:v>-1.9215209324505288E-9</c:v>
                </c:pt>
                <c:pt idx="527">
                  <c:v>-1.8634666146796506E-9</c:v>
                </c:pt>
                <c:pt idx="528">
                  <c:v>-9.1795497742351104E-10</c:v>
                </c:pt>
                <c:pt idx="529">
                  <c:v>-1.2072886543147245E-9</c:v>
                </c:pt>
                <c:pt idx="530">
                  <c:v>-5.4846468732541291E-10</c:v>
                </c:pt>
                <c:pt idx="531">
                  <c:v>-1.0639420268836356E-9</c:v>
                </c:pt>
                <c:pt idx="532">
                  <c:v>-1.4088318827274573E-9</c:v>
                </c:pt>
                <c:pt idx="533">
                  <c:v>-1.253767864718971E-9</c:v>
                </c:pt>
                <c:pt idx="534">
                  <c:v>-1.0182596878891201E-9</c:v>
                </c:pt>
                <c:pt idx="535">
                  <c:v>-4.0500412424154447E-10</c:v>
                </c:pt>
                <c:pt idx="536">
                  <c:v>-1.117138118220285E-9</c:v>
                </c:pt>
                <c:pt idx="537">
                  <c:v>-1.3281355898792469E-9</c:v>
                </c:pt>
                <c:pt idx="538">
                  <c:v>-1.6616286882644524E-9</c:v>
                </c:pt>
                <c:pt idx="539">
                  <c:v>-2.0475009430228996E-9</c:v>
                </c:pt>
                <c:pt idx="540">
                  <c:v>-9.7218952907236627E-10</c:v>
                </c:pt>
                <c:pt idx="541">
                  <c:v>-1.1269192547527981E-9</c:v>
                </c:pt>
                <c:pt idx="542">
                  <c:v>-1.1416434459732609E-9</c:v>
                </c:pt>
                <c:pt idx="543">
                  <c:v>-1.59039667682812E-10</c:v>
                </c:pt>
                <c:pt idx="544">
                  <c:v>-1.3845964522296134E-10</c:v>
                </c:pt>
                <c:pt idx="545">
                  <c:v>-2.7928462858111615E-10</c:v>
                </c:pt>
                <c:pt idx="546">
                  <c:v>5.9717105242419758E-11</c:v>
                </c:pt>
                <c:pt idx="547">
                  <c:v>-1.1193284139305201E-11</c:v>
                </c:pt>
                <c:pt idx="548">
                  <c:v>-1.0006884485302451E-9</c:v>
                </c:pt>
                <c:pt idx="549">
                  <c:v>-1.8617142147491077E-9</c:v>
                </c:pt>
                <c:pt idx="550">
                  <c:v>-1.8534291104989266E-9</c:v>
                </c:pt>
                <c:pt idx="551">
                  <c:v>-2.1293516608623298E-9</c:v>
                </c:pt>
                <c:pt idx="552">
                  <c:v>-2.4676184276956022E-9</c:v>
                </c:pt>
                <c:pt idx="553">
                  <c:v>-3.3178881343402036E-9</c:v>
                </c:pt>
                <c:pt idx="554">
                  <c:v>-3.9577614394143478E-9</c:v>
                </c:pt>
                <c:pt idx="555">
                  <c:v>-4.9379557287748921E-9</c:v>
                </c:pt>
                <c:pt idx="556">
                  <c:v>-4.5612555621121326E-9</c:v>
                </c:pt>
                <c:pt idx="557">
                  <c:v>-4.0304422228503241E-9</c:v>
                </c:pt>
                <c:pt idx="558">
                  <c:v>-3.7874010414600119E-9</c:v>
                </c:pt>
                <c:pt idx="559">
                  <c:v>-3.0865977327145707E-9</c:v>
                </c:pt>
                <c:pt idx="560">
                  <c:v>-2.2670037555334347E-9</c:v>
                </c:pt>
                <c:pt idx="561">
                  <c:v>-2.6988124267980066E-9</c:v>
                </c:pt>
                <c:pt idx="562">
                  <c:v>-3.5518882791761893E-9</c:v>
                </c:pt>
                <c:pt idx="563">
                  <c:v>-3.556392597306108E-9</c:v>
                </c:pt>
                <c:pt idx="564">
                  <c:v>-3.4116310023230938E-9</c:v>
                </c:pt>
                <c:pt idx="565">
                  <c:v>-4.3419243398793128E-9</c:v>
                </c:pt>
                <c:pt idx="566">
                  <c:v>-4.9366479153777625E-9</c:v>
                </c:pt>
                <c:pt idx="567">
                  <c:v>-5.8485567785889304E-9</c:v>
                </c:pt>
                <c:pt idx="568">
                  <c:v>-6.4267750010827567E-9</c:v>
                </c:pt>
                <c:pt idx="569">
                  <c:v>-7.1393332549596474E-9</c:v>
                </c:pt>
                <c:pt idx="570">
                  <c:v>-7.5846596919285425E-9</c:v>
                </c:pt>
                <c:pt idx="571">
                  <c:v>-8.1114800880879588E-9</c:v>
                </c:pt>
                <c:pt idx="572">
                  <c:v>-8.0370015736572422E-9</c:v>
                </c:pt>
                <c:pt idx="573">
                  <c:v>-7.2909988005317648E-9</c:v>
                </c:pt>
                <c:pt idx="574">
                  <c:v>-8.114122112643755E-9</c:v>
                </c:pt>
                <c:pt idx="575">
                  <c:v>-7.9446791420411945E-9</c:v>
                </c:pt>
                <c:pt idx="576">
                  <c:v>-7.9290199837783355E-9</c:v>
                </c:pt>
                <c:pt idx="577">
                  <c:v>-7.8394465130232457E-9</c:v>
                </c:pt>
                <c:pt idx="578">
                  <c:v>-7.8619601760217083E-9</c:v>
                </c:pt>
                <c:pt idx="579">
                  <c:v>-7.4713747371419777E-9</c:v>
                </c:pt>
                <c:pt idx="580">
                  <c:v>-6.6027135419205044E-9</c:v>
                </c:pt>
                <c:pt idx="581">
                  <c:v>-6.0067079121465451E-9</c:v>
                </c:pt>
                <c:pt idx="582">
                  <c:v>-6.0108879538372618E-9</c:v>
                </c:pt>
                <c:pt idx="583">
                  <c:v>-6.214100300837048E-9</c:v>
                </c:pt>
                <c:pt idx="584">
                  <c:v>-5.5627924392852904E-9</c:v>
                </c:pt>
                <c:pt idx="585">
                  <c:v>-6.1555100060749931E-9</c:v>
                </c:pt>
                <c:pt idx="586">
                  <c:v>-5.0055686628435119E-9</c:v>
                </c:pt>
                <c:pt idx="587">
                  <c:v>-5.8944164130044696E-9</c:v>
                </c:pt>
                <c:pt idx="588">
                  <c:v>-5.5095275544127697E-9</c:v>
                </c:pt>
                <c:pt idx="589">
                  <c:v>-5.1308824759484328E-9</c:v>
                </c:pt>
                <c:pt idx="590">
                  <c:v>-5.7378421310822619E-9</c:v>
                </c:pt>
                <c:pt idx="591">
                  <c:v>-4.9273024609308226E-9</c:v>
                </c:pt>
                <c:pt idx="592">
                  <c:v>-4.5495232915995777E-9</c:v>
                </c:pt>
                <c:pt idx="593">
                  <c:v>-5.0012205906091455E-9</c:v>
                </c:pt>
                <c:pt idx="594">
                  <c:v>-3.794241990246678E-9</c:v>
                </c:pt>
                <c:pt idx="595">
                  <c:v>-1.7403433114475419E-9</c:v>
                </c:pt>
                <c:pt idx="596">
                  <c:v>-1.2436853893055064E-9</c:v>
                </c:pt>
                <c:pt idx="597">
                  <c:v>-1.2387263556635036E-9</c:v>
                </c:pt>
                <c:pt idx="598">
                  <c:v>-3.3447523159196649E-10</c:v>
                </c:pt>
                <c:pt idx="599">
                  <c:v>1.7762209409669859E-10</c:v>
                </c:pt>
                <c:pt idx="600">
                  <c:v>-2.4545341259741734E-10</c:v>
                </c:pt>
                <c:pt idx="601">
                  <c:v>-6.1373880732523628E-10</c:v>
                </c:pt>
                <c:pt idx="602">
                  <c:v>-1.1896737024471733E-9</c:v>
                </c:pt>
                <c:pt idx="603">
                  <c:v>-2.2166849670386229E-9</c:v>
                </c:pt>
                <c:pt idx="604">
                  <c:v>-1.9765757619052206E-9</c:v>
                </c:pt>
                <c:pt idx="605">
                  <c:v>-1.9885395848015345E-9</c:v>
                </c:pt>
                <c:pt idx="606">
                  <c:v>-2.5326930440892879E-9</c:v>
                </c:pt>
                <c:pt idx="607">
                  <c:v>-3.1766519459948634E-9</c:v>
                </c:pt>
                <c:pt idx="608">
                  <c:v>-3.781815354936203E-9</c:v>
                </c:pt>
                <c:pt idx="609">
                  <c:v>-4.3108957959287043E-9</c:v>
                </c:pt>
                <c:pt idx="610">
                  <c:v>-4.5550047391013643E-9</c:v>
                </c:pt>
                <c:pt idx="611">
                  <c:v>-4.6416491278039881E-9</c:v>
                </c:pt>
                <c:pt idx="612">
                  <c:v>-5.403021920080888E-9</c:v>
                </c:pt>
                <c:pt idx="613">
                  <c:v>-6.0863518245310489E-9</c:v>
                </c:pt>
                <c:pt idx="614">
                  <c:v>-4.8002857610943954E-9</c:v>
                </c:pt>
                <c:pt idx="615">
                  <c:v>-4.900170944533806E-9</c:v>
                </c:pt>
                <c:pt idx="616">
                  <c:v>-5.5683750274165377E-9</c:v>
                </c:pt>
                <c:pt idx="617">
                  <c:v>-5.5428722686694766E-9</c:v>
                </c:pt>
                <c:pt idx="618">
                  <c:v>-6.8947366267786375E-9</c:v>
                </c:pt>
                <c:pt idx="619">
                  <c:v>-6.6537310916262197E-9</c:v>
                </c:pt>
                <c:pt idx="620">
                  <c:v>-6.7190844154968823E-9</c:v>
                </c:pt>
                <c:pt idx="621">
                  <c:v>-6.2222433346938459E-9</c:v>
                </c:pt>
                <c:pt idx="622">
                  <c:v>-6.7942936576155736E-9</c:v>
                </c:pt>
                <c:pt idx="623">
                  <c:v>-5.9357719812971414E-9</c:v>
                </c:pt>
                <c:pt idx="624">
                  <c:v>-5.7690268415476242E-9</c:v>
                </c:pt>
                <c:pt idx="625">
                  <c:v>-6.3709884046868567E-9</c:v>
                </c:pt>
                <c:pt idx="626">
                  <c:v>-5.9345314828535379E-9</c:v>
                </c:pt>
                <c:pt idx="627">
                  <c:v>-6.189744634449198E-9</c:v>
                </c:pt>
                <c:pt idx="628">
                  <c:v>-5.6748246077621205E-9</c:v>
                </c:pt>
                <c:pt idx="629">
                  <c:v>-5.2216084149594684E-9</c:v>
                </c:pt>
                <c:pt idx="630">
                  <c:v>-4.6536574234986674E-9</c:v>
                </c:pt>
                <c:pt idx="631">
                  <c:v>-5.7915281914349534E-9</c:v>
                </c:pt>
                <c:pt idx="632">
                  <c:v>-6.6850381655694852E-9</c:v>
                </c:pt>
                <c:pt idx="633">
                  <c:v>-6.5837333521200207E-9</c:v>
                </c:pt>
                <c:pt idx="634">
                  <c:v>-7.7397823039936613E-9</c:v>
                </c:pt>
                <c:pt idx="635">
                  <c:v>-7.8585094803900278E-9</c:v>
                </c:pt>
                <c:pt idx="636">
                  <c:v>-7.1658390344954071E-9</c:v>
                </c:pt>
                <c:pt idx="637">
                  <c:v>-7.4127594123838758E-9</c:v>
                </c:pt>
                <c:pt idx="638">
                  <c:v>-8.6643329571519658E-9</c:v>
                </c:pt>
                <c:pt idx="639">
                  <c:v>-8.9682760516586633E-9</c:v>
                </c:pt>
                <c:pt idx="640">
                  <c:v>-9.2856803927486306E-9</c:v>
                </c:pt>
                <c:pt idx="641">
                  <c:v>-8.7791525329204461E-9</c:v>
                </c:pt>
                <c:pt idx="642">
                  <c:v>-8.9922855743673276E-9</c:v>
                </c:pt>
                <c:pt idx="643">
                  <c:v>-9.2540170567785013E-9</c:v>
                </c:pt>
                <c:pt idx="644">
                  <c:v>-1.0072083650259333E-8</c:v>
                </c:pt>
                <c:pt idx="645">
                  <c:v>-1.1271541145884518E-8</c:v>
                </c:pt>
                <c:pt idx="646">
                  <c:v>-1.0606349391982027E-8</c:v>
                </c:pt>
                <c:pt idx="647">
                  <c:v>-1.0570914651504115E-8</c:v>
                </c:pt>
                <c:pt idx="648">
                  <c:v>-1.1515189959921601E-8</c:v>
                </c:pt>
                <c:pt idx="649">
                  <c:v>-1.0816291039967196E-8</c:v>
                </c:pt>
                <c:pt idx="650">
                  <c:v>-9.8787725956395495E-9</c:v>
                </c:pt>
                <c:pt idx="651">
                  <c:v>-9.3033102159254902E-9</c:v>
                </c:pt>
                <c:pt idx="652">
                  <c:v>-1.0370282010133413E-8</c:v>
                </c:pt>
                <c:pt idx="653">
                  <c:v>-1.1531341464711665E-8</c:v>
                </c:pt>
                <c:pt idx="654">
                  <c:v>-1.2063381923162001E-8</c:v>
                </c:pt>
                <c:pt idx="655">
                  <c:v>-1.2747058893909643E-8</c:v>
                </c:pt>
                <c:pt idx="656">
                  <c:v>-1.2784323355125934E-8</c:v>
                </c:pt>
                <c:pt idx="657">
                  <c:v>-1.2000196338685616E-8</c:v>
                </c:pt>
                <c:pt idx="658">
                  <c:v>-1.3109422961211737E-8</c:v>
                </c:pt>
                <c:pt idx="659">
                  <c:v>-1.242669308987012E-8</c:v>
                </c:pt>
                <c:pt idx="660">
                  <c:v>-1.1630229106270257E-8</c:v>
                </c:pt>
                <c:pt idx="661">
                  <c:v>-1.0754310056711873E-8</c:v>
                </c:pt>
                <c:pt idx="662">
                  <c:v>-1.1886860377064402E-8</c:v>
                </c:pt>
                <c:pt idx="663">
                  <c:v>-1.219401127087459E-8</c:v>
                </c:pt>
                <c:pt idx="664">
                  <c:v>-1.1875517855701363E-8</c:v>
                </c:pt>
                <c:pt idx="665">
                  <c:v>-1.2537507556275469E-8</c:v>
                </c:pt>
                <c:pt idx="666">
                  <c:v>-1.1964267816423376E-8</c:v>
                </c:pt>
                <c:pt idx="667">
                  <c:v>-1.1878711782964817E-8</c:v>
                </c:pt>
                <c:pt idx="668">
                  <c:v>-1.18706358608133E-8</c:v>
                </c:pt>
                <c:pt idx="669">
                  <c:v>-1.1979419538614133E-8</c:v>
                </c:pt>
                <c:pt idx="670">
                  <c:v>-1.1152278150044977E-8</c:v>
                </c:pt>
                <c:pt idx="671">
                  <c:v>-1.170791093366388E-8</c:v>
                </c:pt>
                <c:pt idx="672">
                  <c:v>-1.2350966516685841E-8</c:v>
                </c:pt>
                <c:pt idx="673">
                  <c:v>-1.3498949611036018E-8</c:v>
                </c:pt>
                <c:pt idx="674">
                  <c:v>-1.3423832648152706E-8</c:v>
                </c:pt>
                <c:pt idx="675">
                  <c:v>-1.3955388355346353E-8</c:v>
                </c:pt>
                <c:pt idx="676">
                  <c:v>-1.3986129674947618E-8</c:v>
                </c:pt>
                <c:pt idx="677">
                  <c:v>-1.4411527284921037E-8</c:v>
                </c:pt>
                <c:pt idx="678">
                  <c:v>-1.3581986900100126E-8</c:v>
                </c:pt>
                <c:pt idx="679">
                  <c:v>-1.4769085545554911E-8</c:v>
                </c:pt>
                <c:pt idx="680">
                  <c:v>-1.5565104754122771E-8</c:v>
                </c:pt>
                <c:pt idx="681">
                  <c:v>-1.4749471616304036E-8</c:v>
                </c:pt>
                <c:pt idx="682">
                  <c:v>-1.4272780808134772E-8</c:v>
                </c:pt>
                <c:pt idx="683">
                  <c:v>-1.3411497696139604E-8</c:v>
                </c:pt>
                <c:pt idx="684">
                  <c:v>-1.2742923485477806E-8</c:v>
                </c:pt>
                <c:pt idx="685">
                  <c:v>-1.334401308045506E-8</c:v>
                </c:pt>
                <c:pt idx="686">
                  <c:v>-1.3640422179419347E-8</c:v>
                </c:pt>
                <c:pt idx="687">
                  <c:v>-1.3219502135883269E-8</c:v>
                </c:pt>
                <c:pt idx="688">
                  <c:v>-1.3464788474902338E-8</c:v>
                </c:pt>
                <c:pt idx="689">
                  <c:v>-1.433909066660853E-8</c:v>
                </c:pt>
                <c:pt idx="690">
                  <c:v>-1.3612566098232679E-8</c:v>
                </c:pt>
                <c:pt idx="691">
                  <c:v>-1.3461875252923416E-8</c:v>
                </c:pt>
                <c:pt idx="692">
                  <c:v>-1.313279614637518E-8</c:v>
                </c:pt>
                <c:pt idx="693">
                  <c:v>-1.3539855705611805E-8</c:v>
                </c:pt>
                <c:pt idx="694">
                  <c:v>-1.1267713205245119E-8</c:v>
                </c:pt>
                <c:pt idx="695">
                  <c:v>-9.9892052080147021E-9</c:v>
                </c:pt>
                <c:pt idx="696">
                  <c:v>-9.667338986999426E-9</c:v>
                </c:pt>
                <c:pt idx="697">
                  <c:v>-8.7144694010676489E-9</c:v>
                </c:pt>
                <c:pt idx="698">
                  <c:v>-7.3077885541300603E-9</c:v>
                </c:pt>
                <c:pt idx="699">
                  <c:v>-6.6589766514465928E-9</c:v>
                </c:pt>
                <c:pt idx="700">
                  <c:v>-6.3283257627422741E-9</c:v>
                </c:pt>
                <c:pt idx="701">
                  <c:v>-6.0352740439510925E-9</c:v>
                </c:pt>
                <c:pt idx="702">
                  <c:v>-6.4855782517659741E-9</c:v>
                </c:pt>
                <c:pt idx="703">
                  <c:v>-7.3282632380176154E-9</c:v>
                </c:pt>
                <c:pt idx="704">
                  <c:v>-6.0256763541000141E-9</c:v>
                </c:pt>
                <c:pt idx="705">
                  <c:v>-5.6694036365347807E-9</c:v>
                </c:pt>
                <c:pt idx="706">
                  <c:v>-6.2944950257137024E-9</c:v>
                </c:pt>
                <c:pt idx="707">
                  <c:v>-6.37816231836466E-9</c:v>
                </c:pt>
                <c:pt idx="708">
                  <c:v>-5.7793964371209573E-9</c:v>
                </c:pt>
                <c:pt idx="709">
                  <c:v>-6.6117933558122534E-9</c:v>
                </c:pt>
                <c:pt idx="710">
                  <c:v>-5.9279542919674159E-9</c:v>
                </c:pt>
                <c:pt idx="711">
                  <c:v>-6.0688363099574409E-9</c:v>
                </c:pt>
                <c:pt idx="712">
                  <c:v>-6.7956985137954858E-9</c:v>
                </c:pt>
                <c:pt idx="713">
                  <c:v>-6.7830139307783663E-9</c:v>
                </c:pt>
                <c:pt idx="714">
                  <c:v>-8.2452405683568336E-9</c:v>
                </c:pt>
                <c:pt idx="715">
                  <c:v>-7.5453149677224218E-9</c:v>
                </c:pt>
                <c:pt idx="716">
                  <c:v>-7.6268683991289164E-9</c:v>
                </c:pt>
                <c:pt idx="717">
                  <c:v>-7.5415811371983513E-9</c:v>
                </c:pt>
                <c:pt idx="718">
                  <c:v>-7.1277770449722741E-9</c:v>
                </c:pt>
                <c:pt idx="719">
                  <c:v>-6.7732543039067638E-9</c:v>
                </c:pt>
                <c:pt idx="720">
                  <c:v>-6.5953035343353776E-9</c:v>
                </c:pt>
                <c:pt idx="721">
                  <c:v>-6.3733589720229374E-9</c:v>
                </c:pt>
                <c:pt idx="722">
                  <c:v>-6.5013656251523362E-9</c:v>
                </c:pt>
                <c:pt idx="723">
                  <c:v>-4.7216834942256582E-9</c:v>
                </c:pt>
                <c:pt idx="724">
                  <c:v>-4.0519319437951225E-9</c:v>
                </c:pt>
                <c:pt idx="725">
                  <c:v>-4.7753681764192658E-9</c:v>
                </c:pt>
                <c:pt idx="726">
                  <c:v>-3.6171711880724512E-9</c:v>
                </c:pt>
                <c:pt idx="727">
                  <c:v>-4.3468723274908669E-9</c:v>
                </c:pt>
                <c:pt idx="728">
                  <c:v>-3.4301510248276339E-9</c:v>
                </c:pt>
                <c:pt idx="729">
                  <c:v>-3.3670797574349821E-9</c:v>
                </c:pt>
                <c:pt idx="730">
                  <c:v>-3.5180284676126344E-9</c:v>
                </c:pt>
                <c:pt idx="731">
                  <c:v>-4.9816737126625856E-9</c:v>
                </c:pt>
                <c:pt idx="732">
                  <c:v>-5.8742751957055738E-9</c:v>
                </c:pt>
                <c:pt idx="733">
                  <c:v>-6.0603581165105624E-9</c:v>
                </c:pt>
                <c:pt idx="734">
                  <c:v>-6.8730810845116857E-9</c:v>
                </c:pt>
                <c:pt idx="735">
                  <c:v>-6.4765596056239481E-9</c:v>
                </c:pt>
                <c:pt idx="736">
                  <c:v>-7.5083894423212205E-9</c:v>
                </c:pt>
                <c:pt idx="737">
                  <c:v>-7.9148025501930929E-9</c:v>
                </c:pt>
                <c:pt idx="738">
                  <c:v>-7.6960445028206917E-9</c:v>
                </c:pt>
                <c:pt idx="739">
                  <c:v>-8.7770006301969677E-9</c:v>
                </c:pt>
                <c:pt idx="740">
                  <c:v>-8.2802111066129978E-9</c:v>
                </c:pt>
                <c:pt idx="741">
                  <c:v>-8.4081766548685973E-9</c:v>
                </c:pt>
                <c:pt idx="742">
                  <c:v>-7.536206152013107E-9</c:v>
                </c:pt>
                <c:pt idx="743">
                  <c:v>-6.7277526755656742E-9</c:v>
                </c:pt>
                <c:pt idx="744">
                  <c:v>-6.4966877539353009E-9</c:v>
                </c:pt>
                <c:pt idx="745">
                  <c:v>-6.6645525696489427E-9</c:v>
                </c:pt>
                <c:pt idx="746">
                  <c:v>-7.0596800301918919E-9</c:v>
                </c:pt>
                <c:pt idx="747">
                  <c:v>-7.7916899285899295E-9</c:v>
                </c:pt>
                <c:pt idx="748">
                  <c:v>-7.2920670660338729E-9</c:v>
                </c:pt>
                <c:pt idx="749">
                  <c:v>-8.6665739401472861E-9</c:v>
                </c:pt>
                <c:pt idx="750">
                  <c:v>-8.0693469028931079E-9</c:v>
                </c:pt>
                <c:pt idx="751">
                  <c:v>-8.2371432931418246E-9</c:v>
                </c:pt>
                <c:pt idx="752">
                  <c:v>-6.8191237377342932E-9</c:v>
                </c:pt>
                <c:pt idx="753">
                  <c:v>-6.8290355642480885E-9</c:v>
                </c:pt>
                <c:pt idx="754">
                  <c:v>-7.0767197021838952E-9</c:v>
                </c:pt>
                <c:pt idx="755">
                  <c:v>-6.8728252714555185E-9</c:v>
                </c:pt>
                <c:pt idx="756">
                  <c:v>-7.0902510119292356E-9</c:v>
                </c:pt>
                <c:pt idx="757">
                  <c:v>-7.5719635231128886E-9</c:v>
                </c:pt>
                <c:pt idx="758">
                  <c:v>-7.6110262482147428E-9</c:v>
                </c:pt>
                <c:pt idx="759">
                  <c:v>-7.3573313417301045E-9</c:v>
                </c:pt>
                <c:pt idx="760">
                  <c:v>-8.2722006496761487E-9</c:v>
                </c:pt>
                <c:pt idx="761">
                  <c:v>-8.8724801273475448E-9</c:v>
                </c:pt>
                <c:pt idx="762">
                  <c:v>-9.9138146975391434E-9</c:v>
                </c:pt>
                <c:pt idx="763">
                  <c:v>-1.1004716017571836E-8</c:v>
                </c:pt>
                <c:pt idx="764">
                  <c:v>-1.0709760357092334E-8</c:v>
                </c:pt>
                <c:pt idx="765">
                  <c:v>-1.1125454680711455E-8</c:v>
                </c:pt>
                <c:pt idx="766">
                  <c:v>-1.1143397082871811E-8</c:v>
                </c:pt>
                <c:pt idx="767">
                  <c:v>-1.2817608784090506E-8</c:v>
                </c:pt>
                <c:pt idx="768">
                  <c:v>-1.2736163738470408E-8</c:v>
                </c:pt>
                <c:pt idx="769">
                  <c:v>-1.1805056310479594E-8</c:v>
                </c:pt>
                <c:pt idx="770">
                  <c:v>-1.220445271144144E-8</c:v>
                </c:pt>
                <c:pt idx="771">
                  <c:v>-1.0845695951134071E-8</c:v>
                </c:pt>
                <c:pt idx="772">
                  <c:v>-1.0060000738152833E-8</c:v>
                </c:pt>
                <c:pt idx="773">
                  <c:v>-1.0803839632617792E-8</c:v>
                </c:pt>
                <c:pt idx="774">
                  <c:v>-9.3166860186405986E-9</c:v>
                </c:pt>
                <c:pt idx="775">
                  <c:v>-1.0298658866252142E-8</c:v>
                </c:pt>
                <c:pt idx="776">
                  <c:v>-1.0135058049151419E-8</c:v>
                </c:pt>
                <c:pt idx="777">
                  <c:v>-1.0861421677046052E-8</c:v>
                </c:pt>
                <c:pt idx="778">
                  <c:v>-1.121548986172644E-8</c:v>
                </c:pt>
                <c:pt idx="779">
                  <c:v>-1.2365912941995578E-8</c:v>
                </c:pt>
                <c:pt idx="780">
                  <c:v>-1.1544887953939315E-8</c:v>
                </c:pt>
                <c:pt idx="781">
                  <c:v>-1.1023306627267773E-8</c:v>
                </c:pt>
                <c:pt idx="782">
                  <c:v>-1.0613583641722391E-8</c:v>
                </c:pt>
                <c:pt idx="783">
                  <c:v>-1.1439562410877433E-8</c:v>
                </c:pt>
                <c:pt idx="784">
                  <c:v>-1.2548370544079796E-8</c:v>
                </c:pt>
                <c:pt idx="785">
                  <c:v>-1.2542162276531178E-8</c:v>
                </c:pt>
                <c:pt idx="786">
                  <c:v>-1.2204615529376152E-8</c:v>
                </c:pt>
                <c:pt idx="787">
                  <c:v>-1.2908921457752263E-8</c:v>
                </c:pt>
                <c:pt idx="788">
                  <c:v>-1.1602122427415362E-8</c:v>
                </c:pt>
                <c:pt idx="789">
                  <c:v>-1.1269018448979418E-8</c:v>
                </c:pt>
                <c:pt idx="790">
                  <c:v>-1.0524906186654332E-8</c:v>
                </c:pt>
                <c:pt idx="791">
                  <c:v>-1.0123363125913177E-8</c:v>
                </c:pt>
                <c:pt idx="792">
                  <c:v>-1.1127402366729646E-8</c:v>
                </c:pt>
                <c:pt idx="793">
                  <c:v>-1.0586383436828018E-8</c:v>
                </c:pt>
                <c:pt idx="794">
                  <c:v>-1.0104972748587879E-8</c:v>
                </c:pt>
                <c:pt idx="795">
                  <c:v>-1.0757608187977155E-8</c:v>
                </c:pt>
                <c:pt idx="796">
                  <c:v>-1.1076113020523382E-8</c:v>
                </c:pt>
                <c:pt idx="797">
                  <c:v>-1.1600938091133657E-8</c:v>
                </c:pt>
                <c:pt idx="798">
                  <c:v>-1.1945182197792002E-8</c:v>
                </c:pt>
                <c:pt idx="799">
                  <c:v>-1.1683071601358609E-8</c:v>
                </c:pt>
                <c:pt idx="800">
                  <c:v>-1.1106411463014145E-8</c:v>
                </c:pt>
                <c:pt idx="801">
                  <c:v>-1.0166781941177436E-8</c:v>
                </c:pt>
                <c:pt idx="802">
                  <c:v>-1.0304185880958629E-8</c:v>
                </c:pt>
                <c:pt idx="803">
                  <c:v>-9.2592684989980394E-9</c:v>
                </c:pt>
                <c:pt idx="804">
                  <c:v>-8.427088569531277E-9</c:v>
                </c:pt>
                <c:pt idx="805">
                  <c:v>-8.0503157335496572E-9</c:v>
                </c:pt>
                <c:pt idx="806">
                  <c:v>-8.0096597767662893E-9</c:v>
                </c:pt>
                <c:pt idx="807">
                  <c:v>-8.6831780243958918E-9</c:v>
                </c:pt>
                <c:pt idx="808">
                  <c:v>-9.2546390012922148E-9</c:v>
                </c:pt>
                <c:pt idx="809">
                  <c:v>-8.9120274991516398E-9</c:v>
                </c:pt>
                <c:pt idx="810">
                  <c:v>-9.477386193872802E-9</c:v>
                </c:pt>
                <c:pt idx="811">
                  <c:v>-9.3805404648095436E-9</c:v>
                </c:pt>
                <c:pt idx="812">
                  <c:v>-9.4022178599804663E-9</c:v>
                </c:pt>
                <c:pt idx="813">
                  <c:v>-9.4417587939022201E-9</c:v>
                </c:pt>
                <c:pt idx="814">
                  <c:v>-9.0513602931055838E-9</c:v>
                </c:pt>
                <c:pt idx="815">
                  <c:v>-9.7368707315123784E-9</c:v>
                </c:pt>
                <c:pt idx="816">
                  <c:v>-9.55230675617168E-9</c:v>
                </c:pt>
                <c:pt idx="817">
                  <c:v>-7.9749596275205775E-9</c:v>
                </c:pt>
                <c:pt idx="818">
                  <c:v>-8.3842497440417058E-9</c:v>
                </c:pt>
                <c:pt idx="819">
                  <c:v>-8.3010284024543443E-9</c:v>
                </c:pt>
                <c:pt idx="820">
                  <c:v>-9.4748081889456283E-9</c:v>
                </c:pt>
                <c:pt idx="821">
                  <c:v>-8.5670936549416903E-9</c:v>
                </c:pt>
                <c:pt idx="822">
                  <c:v>-7.6283964443188627E-9</c:v>
                </c:pt>
                <c:pt idx="823">
                  <c:v>-7.7339983361023088E-9</c:v>
                </c:pt>
                <c:pt idx="824">
                  <c:v>-7.5954271181520352E-9</c:v>
                </c:pt>
                <c:pt idx="825">
                  <c:v>-8.0195508824357486E-9</c:v>
                </c:pt>
                <c:pt idx="826">
                  <c:v>-8.7209000206348165E-9</c:v>
                </c:pt>
                <c:pt idx="827">
                  <c:v>-8.4974560738280928E-9</c:v>
                </c:pt>
                <c:pt idx="828">
                  <c:v>-7.7580243293146028E-9</c:v>
                </c:pt>
                <c:pt idx="829">
                  <c:v>-7.4016794266719527E-9</c:v>
                </c:pt>
                <c:pt idx="830">
                  <c:v>-7.8879331702206934E-9</c:v>
                </c:pt>
                <c:pt idx="831">
                  <c:v>-7.1042357833704091E-9</c:v>
                </c:pt>
                <c:pt idx="832">
                  <c:v>-6.8901883070296179E-9</c:v>
                </c:pt>
                <c:pt idx="833">
                  <c:v>-8.2455683836122083E-9</c:v>
                </c:pt>
                <c:pt idx="834">
                  <c:v>-7.8796365688995608E-9</c:v>
                </c:pt>
                <c:pt idx="835">
                  <c:v>-6.5410650288201452E-9</c:v>
                </c:pt>
                <c:pt idx="836">
                  <c:v>-6.5084357636632662E-9</c:v>
                </c:pt>
                <c:pt idx="837">
                  <c:v>-6.8158870061436532E-9</c:v>
                </c:pt>
                <c:pt idx="838">
                  <c:v>-6.8248163041973329E-9</c:v>
                </c:pt>
                <c:pt idx="839">
                  <c:v>-6.0543658260718006E-9</c:v>
                </c:pt>
                <c:pt idx="840">
                  <c:v>-5.9080672445107995E-9</c:v>
                </c:pt>
                <c:pt idx="841">
                  <c:v>-5.996734841662776E-9</c:v>
                </c:pt>
                <c:pt idx="842">
                  <c:v>-3.8729627643063218E-9</c:v>
                </c:pt>
                <c:pt idx="843">
                  <c:v>-2.3746194136098103E-9</c:v>
                </c:pt>
                <c:pt idx="844">
                  <c:v>-1.5066171002702525E-9</c:v>
                </c:pt>
                <c:pt idx="845">
                  <c:v>-8.6418479906006876E-10</c:v>
                </c:pt>
                <c:pt idx="846">
                  <c:v>-5.5525916387456567E-10</c:v>
                </c:pt>
                <c:pt idx="847">
                  <c:v>-2.4330244976916182E-9</c:v>
                </c:pt>
                <c:pt idx="848">
                  <c:v>-1.8461023705593214E-9</c:v>
                </c:pt>
                <c:pt idx="849">
                  <c:v>-1.4415819612365754E-9</c:v>
                </c:pt>
                <c:pt idx="850">
                  <c:v>-2.2023403349681726E-9</c:v>
                </c:pt>
                <c:pt idx="851">
                  <c:v>-2.8629813252600283E-9</c:v>
                </c:pt>
                <c:pt idx="852">
                  <c:v>-3.2435685051425932E-9</c:v>
                </c:pt>
                <c:pt idx="853">
                  <c:v>-3.1961377719591073E-9</c:v>
                </c:pt>
                <c:pt idx="854">
                  <c:v>-2.6475454937928965E-9</c:v>
                </c:pt>
                <c:pt idx="855">
                  <c:v>-2.5280398664672501E-9</c:v>
                </c:pt>
                <c:pt idx="856">
                  <c:v>-2.7969034869369491E-9</c:v>
                </c:pt>
                <c:pt idx="857">
                  <c:v>-2.081057290887784E-9</c:v>
                </c:pt>
                <c:pt idx="858">
                  <c:v>-6.965777156078135E-10</c:v>
                </c:pt>
                <c:pt idx="859">
                  <c:v>-3.8422782947031725E-10</c:v>
                </c:pt>
                <c:pt idx="860">
                  <c:v>-1.1470633652588403E-9</c:v>
                </c:pt>
                <c:pt idx="861">
                  <c:v>-1.5932866056631288E-9</c:v>
                </c:pt>
                <c:pt idx="862">
                  <c:v>-1.2802700973296207E-9</c:v>
                </c:pt>
                <c:pt idx="863">
                  <c:v>-7.0309003390536579E-10</c:v>
                </c:pt>
                <c:pt idx="864">
                  <c:v>-6.9149221348758483E-10</c:v>
                </c:pt>
                <c:pt idx="865">
                  <c:v>-1.2494392314908016E-9</c:v>
                </c:pt>
                <c:pt idx="866">
                  <c:v>-1.9737977833353808E-9</c:v>
                </c:pt>
                <c:pt idx="867">
                  <c:v>-1.139695155531832E-9</c:v>
                </c:pt>
                <c:pt idx="868">
                  <c:v>-2.5842624579154723E-9</c:v>
                </c:pt>
                <c:pt idx="869">
                  <c:v>-2.9010954372873718E-9</c:v>
                </c:pt>
                <c:pt idx="870">
                  <c:v>-3.1308835187840381E-9</c:v>
                </c:pt>
                <c:pt idx="871">
                  <c:v>-2.6273885620839506E-9</c:v>
                </c:pt>
                <c:pt idx="872">
                  <c:v>-1.862445727746189E-9</c:v>
                </c:pt>
                <c:pt idx="873">
                  <c:v>-7.7715201215405112E-10</c:v>
                </c:pt>
                <c:pt idx="874">
                  <c:v>-1.2029983145161332E-10</c:v>
                </c:pt>
                <c:pt idx="875">
                  <c:v>4.1594381266267333E-10</c:v>
                </c:pt>
                <c:pt idx="876">
                  <c:v>-8.6091271190828856E-10</c:v>
                </c:pt>
                <c:pt idx="877">
                  <c:v>2.6770660890332849E-10</c:v>
                </c:pt>
                <c:pt idx="878">
                  <c:v>-9.8488724204655651E-10</c:v>
                </c:pt>
                <c:pt idx="879">
                  <c:v>-1.416387868913796E-9</c:v>
                </c:pt>
                <c:pt idx="880">
                  <c:v>-1.0119359526958876E-9</c:v>
                </c:pt>
                <c:pt idx="881">
                  <c:v>-1.0277621578388296E-9</c:v>
                </c:pt>
                <c:pt idx="882">
                  <c:v>-1.2234286771887128E-9</c:v>
                </c:pt>
                <c:pt idx="883">
                  <c:v>-1.7447619557621255E-9</c:v>
                </c:pt>
                <c:pt idx="884">
                  <c:v>-1.9801119022471233E-9</c:v>
                </c:pt>
                <c:pt idx="885">
                  <c:v>-1.7857280995395555E-9</c:v>
                </c:pt>
                <c:pt idx="886">
                  <c:v>-1.678989172139937E-9</c:v>
                </c:pt>
                <c:pt idx="887">
                  <c:v>-1.9952666716439856E-9</c:v>
                </c:pt>
                <c:pt idx="888">
                  <c:v>-9.0226426149264131E-10</c:v>
                </c:pt>
                <c:pt idx="889">
                  <c:v>-7.1520529412965688E-10</c:v>
                </c:pt>
                <c:pt idx="890">
                  <c:v>-1.2733664788357914E-9</c:v>
                </c:pt>
                <c:pt idx="891">
                  <c:v>-1.5761605103136335E-9</c:v>
                </c:pt>
                <c:pt idx="892">
                  <c:v>-3.0573496905889977E-9</c:v>
                </c:pt>
                <c:pt idx="893">
                  <c:v>-3.0709775346979343E-9</c:v>
                </c:pt>
                <c:pt idx="894">
                  <c:v>-3.6392725654706018E-9</c:v>
                </c:pt>
                <c:pt idx="895">
                  <c:v>-3.3652014113393992E-9</c:v>
                </c:pt>
                <c:pt idx="896">
                  <c:v>-3.1704429892400832E-9</c:v>
                </c:pt>
                <c:pt idx="897">
                  <c:v>-3.209930318935654E-9</c:v>
                </c:pt>
                <c:pt idx="898">
                  <c:v>-3.8924199830000836E-9</c:v>
                </c:pt>
                <c:pt idx="899">
                  <c:v>-2.1805312044884322E-9</c:v>
                </c:pt>
                <c:pt idx="900">
                  <c:v>-2.8522804463757087E-9</c:v>
                </c:pt>
                <c:pt idx="901">
                  <c:v>-3.2401986410425116E-9</c:v>
                </c:pt>
                <c:pt idx="902">
                  <c:v>-4.2212551341236128E-9</c:v>
                </c:pt>
                <c:pt idx="903">
                  <c:v>-3.9358092732523101E-9</c:v>
                </c:pt>
                <c:pt idx="904">
                  <c:v>-4.2808181374458976E-9</c:v>
                </c:pt>
                <c:pt idx="905">
                  <c:v>-4.1189526619415261E-9</c:v>
                </c:pt>
                <c:pt idx="906">
                  <c:v>-4.7412336686113563E-9</c:v>
                </c:pt>
                <c:pt idx="907">
                  <c:v>-5.1476076816584857E-9</c:v>
                </c:pt>
                <c:pt idx="908">
                  <c:v>-4.9658375690320072E-9</c:v>
                </c:pt>
                <c:pt idx="909">
                  <c:v>-4.2046824842810471E-9</c:v>
                </c:pt>
                <c:pt idx="910">
                  <c:v>-4.1056702780415994E-9</c:v>
                </c:pt>
                <c:pt idx="911">
                  <c:v>-3.6703677635412214E-9</c:v>
                </c:pt>
                <c:pt idx="912">
                  <c:v>-4.9732655524637711E-9</c:v>
                </c:pt>
                <c:pt idx="913">
                  <c:v>-3.9580565136947439E-9</c:v>
                </c:pt>
                <c:pt idx="914">
                  <c:v>-4.6997578567676746E-9</c:v>
                </c:pt>
                <c:pt idx="915">
                  <c:v>-5.0943456053633524E-9</c:v>
                </c:pt>
                <c:pt idx="916">
                  <c:v>-5.3355937919516916E-9</c:v>
                </c:pt>
                <c:pt idx="917">
                  <c:v>-4.6968094548632184E-9</c:v>
                </c:pt>
                <c:pt idx="918">
                  <c:v>-4.4164404964328294E-9</c:v>
                </c:pt>
                <c:pt idx="919">
                  <c:v>-4.8672154793964677E-9</c:v>
                </c:pt>
                <c:pt idx="920">
                  <c:v>-5.0893867569350228E-9</c:v>
                </c:pt>
                <c:pt idx="921">
                  <c:v>-4.5638691482899679E-9</c:v>
                </c:pt>
                <c:pt idx="922">
                  <c:v>-3.8760950760684977E-9</c:v>
                </c:pt>
                <c:pt idx="923">
                  <c:v>-4.6845391567888448E-9</c:v>
                </c:pt>
                <c:pt idx="924">
                  <c:v>-4.7790541881488751E-9</c:v>
                </c:pt>
                <c:pt idx="925">
                  <c:v>-5.6648445610363321E-9</c:v>
                </c:pt>
                <c:pt idx="926">
                  <c:v>-5.5472883072351727E-9</c:v>
                </c:pt>
                <c:pt idx="927">
                  <c:v>-5.2875798512793721E-9</c:v>
                </c:pt>
                <c:pt idx="928">
                  <c:v>-5.9597304585456908E-9</c:v>
                </c:pt>
                <c:pt idx="929">
                  <c:v>-5.8284887082594418E-9</c:v>
                </c:pt>
                <c:pt idx="930">
                  <c:v>-5.9717206686069753E-9</c:v>
                </c:pt>
                <c:pt idx="931">
                  <c:v>-6.0190995440920084E-9</c:v>
                </c:pt>
                <c:pt idx="932">
                  <c:v>-5.4719350493737756E-9</c:v>
                </c:pt>
                <c:pt idx="933">
                  <c:v>-5.8741848818941897E-9</c:v>
                </c:pt>
                <c:pt idx="934">
                  <c:v>-5.3554873736717995E-9</c:v>
                </c:pt>
                <c:pt idx="935">
                  <c:v>-4.7781707074371557E-9</c:v>
                </c:pt>
                <c:pt idx="936">
                  <c:v>-3.4789667997851972E-9</c:v>
                </c:pt>
                <c:pt idx="937">
                  <c:v>-3.7732474378359042E-9</c:v>
                </c:pt>
                <c:pt idx="938">
                  <c:v>-3.5248424903593799E-9</c:v>
                </c:pt>
                <c:pt idx="939">
                  <c:v>-2.5141970644694438E-9</c:v>
                </c:pt>
                <c:pt idx="940">
                  <c:v>-3.1061027553356279E-9</c:v>
                </c:pt>
                <c:pt idx="941">
                  <c:v>-2.8633599729961048E-9</c:v>
                </c:pt>
                <c:pt idx="942">
                  <c:v>-2.6715217279801374E-9</c:v>
                </c:pt>
                <c:pt idx="943">
                  <c:v>-2.7861472462776449E-9</c:v>
                </c:pt>
                <c:pt idx="944">
                  <c:v>-3.1145730786484758E-9</c:v>
                </c:pt>
                <c:pt idx="945">
                  <c:v>-3.0684826977378246E-9</c:v>
                </c:pt>
                <c:pt idx="946">
                  <c:v>-3.7465968022063017E-9</c:v>
                </c:pt>
                <c:pt idx="947">
                  <c:v>-4.2041764783420839E-9</c:v>
                </c:pt>
                <c:pt idx="948">
                  <c:v>-4.3057292932042832E-9</c:v>
                </c:pt>
                <c:pt idx="949">
                  <c:v>-3.7743394507258595E-9</c:v>
                </c:pt>
                <c:pt idx="950">
                  <c:v>-3.744103446189893E-9</c:v>
                </c:pt>
                <c:pt idx="951">
                  <c:v>-3.3083506678160314E-9</c:v>
                </c:pt>
                <c:pt idx="952">
                  <c:v>-3.8720131631283092E-9</c:v>
                </c:pt>
                <c:pt idx="953">
                  <c:v>-3.8395154841413067E-9</c:v>
                </c:pt>
                <c:pt idx="954">
                  <c:v>-3.1257733692497848E-9</c:v>
                </c:pt>
                <c:pt idx="955">
                  <c:v>-2.7285923712457017E-9</c:v>
                </c:pt>
                <c:pt idx="956">
                  <c:v>-2.0669379753660341E-9</c:v>
                </c:pt>
                <c:pt idx="957">
                  <c:v>-2.0500992999982497E-9</c:v>
                </c:pt>
                <c:pt idx="958">
                  <c:v>-2.1161584270519036E-9</c:v>
                </c:pt>
                <c:pt idx="959">
                  <c:v>-3.8364506079854355E-10</c:v>
                </c:pt>
                <c:pt idx="960">
                  <c:v>5.8135597301150631E-10</c:v>
                </c:pt>
                <c:pt idx="961">
                  <c:v>1.180440941617051E-9</c:v>
                </c:pt>
                <c:pt idx="962">
                  <c:v>1.2285208143238326E-9</c:v>
                </c:pt>
                <c:pt idx="963">
                  <c:v>2.042162252304458E-9</c:v>
                </c:pt>
                <c:pt idx="964">
                  <c:v>2.8932972180444871E-9</c:v>
                </c:pt>
                <c:pt idx="965">
                  <c:v>1.5673110469356649E-9</c:v>
                </c:pt>
                <c:pt idx="966">
                  <c:v>1.2655746977320061E-9</c:v>
                </c:pt>
                <c:pt idx="967">
                  <c:v>1.2397262531091559E-9</c:v>
                </c:pt>
                <c:pt idx="968">
                  <c:v>3.2673503224193814E-9</c:v>
                </c:pt>
                <c:pt idx="969">
                  <c:v>4.1289132593337139E-9</c:v>
                </c:pt>
                <c:pt idx="970">
                  <c:v>4.731963229244325E-9</c:v>
                </c:pt>
                <c:pt idx="971">
                  <c:v>5.706653790408346E-9</c:v>
                </c:pt>
                <c:pt idx="972">
                  <c:v>5.7456447069663711E-9</c:v>
                </c:pt>
                <c:pt idx="973">
                  <c:v>4.7964718716567046E-9</c:v>
                </c:pt>
                <c:pt idx="974">
                  <c:v>5.5531511099392611E-9</c:v>
                </c:pt>
                <c:pt idx="975">
                  <c:v>5.8719351191330817E-9</c:v>
                </c:pt>
                <c:pt idx="976">
                  <c:v>5.4251500834064786E-9</c:v>
                </c:pt>
                <c:pt idx="977">
                  <c:v>5.4896257115647613E-9</c:v>
                </c:pt>
                <c:pt idx="978">
                  <c:v>4.9515372148190374E-9</c:v>
                </c:pt>
                <c:pt idx="979">
                  <c:v>4.5830292484684592E-9</c:v>
                </c:pt>
                <c:pt idx="980">
                  <c:v>3.7090805772832558E-9</c:v>
                </c:pt>
                <c:pt idx="981">
                  <c:v>3.3740234974518778E-9</c:v>
                </c:pt>
                <c:pt idx="982">
                  <c:v>3.4456778579854236E-9</c:v>
                </c:pt>
                <c:pt idx="983">
                  <c:v>3.3060269855459828E-9</c:v>
                </c:pt>
                <c:pt idx="984">
                  <c:v>3.5780893455994345E-9</c:v>
                </c:pt>
                <c:pt idx="985">
                  <c:v>4.6876379640718236E-9</c:v>
                </c:pt>
                <c:pt idx="986">
                  <c:v>3.2974626116257591E-9</c:v>
                </c:pt>
                <c:pt idx="987">
                  <c:v>2.6325922721469157E-9</c:v>
                </c:pt>
                <c:pt idx="988">
                  <c:v>1.9076559796238833E-9</c:v>
                </c:pt>
                <c:pt idx="989">
                  <c:v>1.8915364836424165E-9</c:v>
                </c:pt>
                <c:pt idx="990">
                  <c:v>3.2542186413701619E-9</c:v>
                </c:pt>
                <c:pt idx="991">
                  <c:v>3.2456628144373393E-9</c:v>
                </c:pt>
                <c:pt idx="992">
                  <c:v>3.3918843775752931E-9</c:v>
                </c:pt>
                <c:pt idx="993">
                  <c:v>4.6048192362293693E-9</c:v>
                </c:pt>
                <c:pt idx="994">
                  <c:v>4.7853652711917925E-9</c:v>
                </c:pt>
                <c:pt idx="995">
                  <c:v>4.8187079129039145E-9</c:v>
                </c:pt>
                <c:pt idx="996">
                  <c:v>4.3797196624734495E-9</c:v>
                </c:pt>
                <c:pt idx="997">
                  <c:v>4.3421605839263297E-9</c:v>
                </c:pt>
              </c:numCache>
            </c:numRef>
          </c:xVal>
          <c:yVal>
            <c:numRef>
              <c:f>BrownianDynamics!$H$3:$H$1000</c:f>
              <c:numCache>
                <c:formatCode>General</c:formatCode>
                <c:ptCount val="998"/>
                <c:pt idx="0">
                  <c:v>0</c:v>
                </c:pt>
                <c:pt idx="1">
                  <c:v>6.0652314247133091E-11</c:v>
                </c:pt>
                <c:pt idx="2">
                  <c:v>-6.4107145037846161E-11</c:v>
                </c:pt>
                <c:pt idx="3">
                  <c:v>1.2177017531243825E-9</c:v>
                </c:pt>
                <c:pt idx="4">
                  <c:v>1.5740280548559249E-9</c:v>
                </c:pt>
                <c:pt idx="5">
                  <c:v>1.7660434781627994E-9</c:v>
                </c:pt>
                <c:pt idx="6">
                  <c:v>1.7016452372777384E-9</c:v>
                </c:pt>
                <c:pt idx="7">
                  <c:v>2.1757385554843246E-9</c:v>
                </c:pt>
                <c:pt idx="8">
                  <c:v>2.0371798585354291E-9</c:v>
                </c:pt>
                <c:pt idx="9">
                  <c:v>3.2701187285915023E-9</c:v>
                </c:pt>
                <c:pt idx="10">
                  <c:v>2.4198302012421792E-9</c:v>
                </c:pt>
                <c:pt idx="11">
                  <c:v>3.4027761667922707E-9</c:v>
                </c:pt>
                <c:pt idx="12">
                  <c:v>2.7718229614737927E-9</c:v>
                </c:pt>
                <c:pt idx="13">
                  <c:v>1.5790747695497995E-9</c:v>
                </c:pt>
                <c:pt idx="14">
                  <c:v>1.5590952567882191E-9</c:v>
                </c:pt>
                <c:pt idx="15">
                  <c:v>2.2075069085830111E-9</c:v>
                </c:pt>
                <c:pt idx="16">
                  <c:v>1.9380844257816081E-9</c:v>
                </c:pt>
                <c:pt idx="17">
                  <c:v>1.8166708381553483E-9</c:v>
                </c:pt>
                <c:pt idx="18">
                  <c:v>1.494406171270449E-9</c:v>
                </c:pt>
                <c:pt idx="19">
                  <c:v>7.4271419412701952E-10</c:v>
                </c:pt>
                <c:pt idx="20">
                  <c:v>1.4275729356194245E-9</c:v>
                </c:pt>
                <c:pt idx="21">
                  <c:v>2.0884909740224305E-9</c:v>
                </c:pt>
                <c:pt idx="22">
                  <c:v>2.5924201930218023E-9</c:v>
                </c:pt>
                <c:pt idx="23">
                  <c:v>8.8021108871501721E-10</c:v>
                </c:pt>
                <c:pt idx="24">
                  <c:v>8.8565514794145881E-10</c:v>
                </c:pt>
                <c:pt idx="25">
                  <c:v>-5.7018180368002268E-10</c:v>
                </c:pt>
                <c:pt idx="26">
                  <c:v>-9.6559732610466376E-10</c:v>
                </c:pt>
                <c:pt idx="27">
                  <c:v>-2.9955162062592027E-10</c:v>
                </c:pt>
                <c:pt idx="28">
                  <c:v>-1.3608515569792711E-9</c:v>
                </c:pt>
                <c:pt idx="29">
                  <c:v>-9.2208594842656229E-10</c:v>
                </c:pt>
                <c:pt idx="30">
                  <c:v>-3.4107344009769444E-10</c:v>
                </c:pt>
                <c:pt idx="31">
                  <c:v>-1.3450767736132667E-9</c:v>
                </c:pt>
                <c:pt idx="32">
                  <c:v>-1.0816651567564617E-9</c:v>
                </c:pt>
                <c:pt idx="33">
                  <c:v>-4.8667241370877359E-10</c:v>
                </c:pt>
                <c:pt idx="34">
                  <c:v>-2.0144298566284256E-10</c:v>
                </c:pt>
                <c:pt idx="35">
                  <c:v>-5.1935760455534114E-10</c:v>
                </c:pt>
                <c:pt idx="36">
                  <c:v>-5.8573599564992029E-10</c:v>
                </c:pt>
                <c:pt idx="37">
                  <c:v>5.829638660256239E-10</c:v>
                </c:pt>
                <c:pt idx="38">
                  <c:v>9.9968220671592394E-10</c:v>
                </c:pt>
                <c:pt idx="39">
                  <c:v>1.0026951334007778E-9</c:v>
                </c:pt>
                <c:pt idx="40">
                  <c:v>7.9265905532192593E-10</c:v>
                </c:pt>
                <c:pt idx="41">
                  <c:v>-2.5972163395429663E-11</c:v>
                </c:pt>
                <c:pt idx="42">
                  <c:v>-6.1165409165646999E-10</c:v>
                </c:pt>
                <c:pt idx="43">
                  <c:v>-4.4897911769902238E-10</c:v>
                </c:pt>
                <c:pt idx="44">
                  <c:v>-8.404245326108252E-10</c:v>
                </c:pt>
                <c:pt idx="45">
                  <c:v>-6.556750337872562E-10</c:v>
                </c:pt>
                <c:pt idx="46">
                  <c:v>-1.0542866839241971E-9</c:v>
                </c:pt>
                <c:pt idx="47">
                  <c:v>-9.6086468709149538E-10</c:v>
                </c:pt>
                <c:pt idx="48">
                  <c:v>-1.5059238491370933E-9</c:v>
                </c:pt>
                <c:pt idx="49">
                  <c:v>-1.530679858526284E-9</c:v>
                </c:pt>
                <c:pt idx="50">
                  <c:v>-4.5023779578951669E-10</c:v>
                </c:pt>
                <c:pt idx="51">
                  <c:v>-8.0699104470484347E-10</c:v>
                </c:pt>
                <c:pt idx="52">
                  <c:v>-5.8508436036521667E-10</c:v>
                </c:pt>
                <c:pt idx="53">
                  <c:v>-4.5150094115563759E-10</c:v>
                </c:pt>
                <c:pt idx="54">
                  <c:v>-6.7379892409953321E-10</c:v>
                </c:pt>
                <c:pt idx="55">
                  <c:v>-7.2014912293058298E-10</c:v>
                </c:pt>
                <c:pt idx="56">
                  <c:v>-1.8007233947742664E-10</c:v>
                </c:pt>
                <c:pt idx="57">
                  <c:v>5.9783092076904869E-10</c:v>
                </c:pt>
                <c:pt idx="58">
                  <c:v>4.4195745091175063E-10</c:v>
                </c:pt>
                <c:pt idx="59">
                  <c:v>1.3863039345130279E-9</c:v>
                </c:pt>
                <c:pt idx="60">
                  <c:v>1.2615185719035852E-9</c:v>
                </c:pt>
                <c:pt idx="61">
                  <c:v>5.5177257313071E-10</c:v>
                </c:pt>
                <c:pt idx="62">
                  <c:v>8.7934876808829965E-10</c:v>
                </c:pt>
                <c:pt idx="63">
                  <c:v>9.6778052108716077E-10</c:v>
                </c:pt>
                <c:pt idx="64">
                  <c:v>5.9560015141388921E-10</c:v>
                </c:pt>
                <c:pt idx="65">
                  <c:v>1.5998260699824521E-9</c:v>
                </c:pt>
                <c:pt idx="66">
                  <c:v>1.5539003640296806E-9</c:v>
                </c:pt>
                <c:pt idx="67">
                  <c:v>6.8659850863051778E-10</c:v>
                </c:pt>
                <c:pt idx="68">
                  <c:v>-5.9207764622233724E-10</c:v>
                </c:pt>
                <c:pt idx="69">
                  <c:v>-5.372931212310119E-10</c:v>
                </c:pt>
                <c:pt idx="70">
                  <c:v>-8.6339527627614331E-10</c:v>
                </c:pt>
                <c:pt idx="71">
                  <c:v>-1.5328605257036501E-9</c:v>
                </c:pt>
                <c:pt idx="72">
                  <c:v>-7.3014714819883017E-10</c:v>
                </c:pt>
                <c:pt idx="73">
                  <c:v>-1.0662672440302167E-9</c:v>
                </c:pt>
                <c:pt idx="74">
                  <c:v>-1.9074392200781161E-9</c:v>
                </c:pt>
                <c:pt idx="75">
                  <c:v>-1.6497328734455654E-9</c:v>
                </c:pt>
                <c:pt idx="76">
                  <c:v>-1.4273096912054017E-9</c:v>
                </c:pt>
                <c:pt idx="77">
                  <c:v>-6.6498484660779115E-10</c:v>
                </c:pt>
                <c:pt idx="78">
                  <c:v>-1.0115094497544291E-9</c:v>
                </c:pt>
                <c:pt idx="79">
                  <c:v>-1.1042302797762057E-9</c:v>
                </c:pt>
                <c:pt idx="80">
                  <c:v>-1.6524061751292032E-9</c:v>
                </c:pt>
                <c:pt idx="81">
                  <c:v>-2.3268552448005769E-9</c:v>
                </c:pt>
                <c:pt idx="82">
                  <c:v>-1.9617130960103321E-9</c:v>
                </c:pt>
                <c:pt idx="83">
                  <c:v>-1.6335352316622039E-9</c:v>
                </c:pt>
                <c:pt idx="84">
                  <c:v>-1.8312124178303511E-9</c:v>
                </c:pt>
                <c:pt idx="85">
                  <c:v>-2.1492429364095222E-9</c:v>
                </c:pt>
                <c:pt idx="86">
                  <c:v>-2.6438953179036032E-9</c:v>
                </c:pt>
                <c:pt idx="87">
                  <c:v>-3.607435479314143E-9</c:v>
                </c:pt>
                <c:pt idx="88">
                  <c:v>-3.9438369865691434E-9</c:v>
                </c:pt>
                <c:pt idx="89">
                  <c:v>-3.9277235614114835E-9</c:v>
                </c:pt>
                <c:pt idx="90">
                  <c:v>-4.9577191967153728E-9</c:v>
                </c:pt>
                <c:pt idx="91">
                  <c:v>-5.0641963240147981E-9</c:v>
                </c:pt>
                <c:pt idx="92">
                  <c:v>-5.3596551709334827E-9</c:v>
                </c:pt>
                <c:pt idx="93">
                  <c:v>-4.7428039784078218E-9</c:v>
                </c:pt>
                <c:pt idx="94">
                  <c:v>-4.6902242030411887E-9</c:v>
                </c:pt>
                <c:pt idx="95">
                  <c:v>-4.7750350283832297E-9</c:v>
                </c:pt>
                <c:pt idx="96">
                  <c:v>-4.8095727471551538E-9</c:v>
                </c:pt>
                <c:pt idx="97">
                  <c:v>-5.0545050103422307E-9</c:v>
                </c:pt>
                <c:pt idx="98">
                  <c:v>-4.3715712261339368E-9</c:v>
                </c:pt>
                <c:pt idx="99">
                  <c:v>-4.5411289137360079E-9</c:v>
                </c:pt>
                <c:pt idx="100">
                  <c:v>-4.6349836964748395E-9</c:v>
                </c:pt>
                <c:pt idx="101">
                  <c:v>-4.2571093074444392E-9</c:v>
                </c:pt>
                <c:pt idx="102">
                  <c:v>-5.4165095141326767E-9</c:v>
                </c:pt>
                <c:pt idx="103">
                  <c:v>-5.9528402038466231E-9</c:v>
                </c:pt>
                <c:pt idx="104">
                  <c:v>-5.1059452456652008E-9</c:v>
                </c:pt>
                <c:pt idx="105">
                  <c:v>-4.4113663787468514E-9</c:v>
                </c:pt>
                <c:pt idx="106">
                  <c:v>-3.4696015689529604E-9</c:v>
                </c:pt>
                <c:pt idx="107">
                  <c:v>-3.6725125613148954E-9</c:v>
                </c:pt>
                <c:pt idx="108">
                  <c:v>-3.1023303588583716E-9</c:v>
                </c:pt>
                <c:pt idx="109">
                  <c:v>-3.7018389755014065E-9</c:v>
                </c:pt>
                <c:pt idx="110">
                  <c:v>-4.7032579430253524E-9</c:v>
                </c:pt>
                <c:pt idx="111">
                  <c:v>-4.0397041102246605E-9</c:v>
                </c:pt>
                <c:pt idx="112">
                  <c:v>-2.6173380137656517E-9</c:v>
                </c:pt>
                <c:pt idx="113">
                  <c:v>-2.1691266554858901E-9</c:v>
                </c:pt>
                <c:pt idx="114">
                  <c:v>-2.3287541891611252E-9</c:v>
                </c:pt>
                <c:pt idx="115">
                  <c:v>-2.320996714862667E-9</c:v>
                </c:pt>
                <c:pt idx="116">
                  <c:v>-1.9857004827867958E-9</c:v>
                </c:pt>
                <c:pt idx="117">
                  <c:v>-1.6929654350759032E-9</c:v>
                </c:pt>
                <c:pt idx="118">
                  <c:v>-1.2749776356762603E-9</c:v>
                </c:pt>
                <c:pt idx="119">
                  <c:v>-1.5925501507496104E-9</c:v>
                </c:pt>
                <c:pt idx="120">
                  <c:v>-1.6681017420095877E-9</c:v>
                </c:pt>
                <c:pt idx="121">
                  <c:v>-9.929615567080149E-10</c:v>
                </c:pt>
                <c:pt idx="122">
                  <c:v>-7.3978273381947946E-10</c:v>
                </c:pt>
                <c:pt idx="123">
                  <c:v>-8.4971306280194708E-10</c:v>
                </c:pt>
                <c:pt idx="124">
                  <c:v>-1.2315278138474773E-9</c:v>
                </c:pt>
                <c:pt idx="125">
                  <c:v>-1.003264302281907E-9</c:v>
                </c:pt>
                <c:pt idx="126">
                  <c:v>-1.2985780188672933E-9</c:v>
                </c:pt>
                <c:pt idx="127">
                  <c:v>-6.110444888828738E-10</c:v>
                </c:pt>
                <c:pt idx="128">
                  <c:v>-7.9016730032622767E-10</c:v>
                </c:pt>
                <c:pt idx="129">
                  <c:v>-1.4054953275860937E-11</c:v>
                </c:pt>
                <c:pt idx="130">
                  <c:v>2.1520902800015402E-10</c:v>
                </c:pt>
                <c:pt idx="131">
                  <c:v>8.4507657841756503E-12</c:v>
                </c:pt>
                <c:pt idx="132">
                  <c:v>5.9597270910321817E-10</c:v>
                </c:pt>
                <c:pt idx="133">
                  <c:v>4.5345387630379465E-10</c:v>
                </c:pt>
                <c:pt idx="134">
                  <c:v>1.7200658302319048E-10</c:v>
                </c:pt>
                <c:pt idx="135">
                  <c:v>7.5060055158154601E-10</c:v>
                </c:pt>
                <c:pt idx="136">
                  <c:v>1.0880742823019675E-9</c:v>
                </c:pt>
                <c:pt idx="137">
                  <c:v>1.5385393234461432E-9</c:v>
                </c:pt>
                <c:pt idx="138">
                  <c:v>2.4036781657520396E-9</c:v>
                </c:pt>
                <c:pt idx="139">
                  <c:v>2.806197038363724E-9</c:v>
                </c:pt>
                <c:pt idx="140">
                  <c:v>3.0450427461543316E-9</c:v>
                </c:pt>
                <c:pt idx="141">
                  <c:v>2.2812936470889302E-9</c:v>
                </c:pt>
                <c:pt idx="142">
                  <c:v>9.8356823575656073E-11</c:v>
                </c:pt>
                <c:pt idx="143">
                  <c:v>-2.7042394927251652E-10</c:v>
                </c:pt>
                <c:pt idx="144">
                  <c:v>-6.5960925797131408E-10</c:v>
                </c:pt>
                <c:pt idx="145">
                  <c:v>-1.8505030709986266E-9</c:v>
                </c:pt>
                <c:pt idx="146">
                  <c:v>-2.1095238680653069E-9</c:v>
                </c:pt>
                <c:pt idx="147">
                  <c:v>-1.7606209913516482E-9</c:v>
                </c:pt>
                <c:pt idx="148">
                  <c:v>-2.7381712953031273E-9</c:v>
                </c:pt>
                <c:pt idx="149">
                  <c:v>-3.5854630583263602E-9</c:v>
                </c:pt>
                <c:pt idx="150">
                  <c:v>-2.8534989483326473E-9</c:v>
                </c:pt>
                <c:pt idx="151">
                  <c:v>-2.3457068932495742E-9</c:v>
                </c:pt>
                <c:pt idx="152">
                  <c:v>-2.0439900482573589E-9</c:v>
                </c:pt>
                <c:pt idx="153">
                  <c:v>-2.0048708652035248E-9</c:v>
                </c:pt>
                <c:pt idx="154">
                  <c:v>-1.9202483327432155E-9</c:v>
                </c:pt>
                <c:pt idx="155">
                  <c:v>-1.3874432525178411E-9</c:v>
                </c:pt>
                <c:pt idx="156">
                  <c:v>-2.1327986429220507E-9</c:v>
                </c:pt>
                <c:pt idx="157">
                  <c:v>-2.325852712461867E-9</c:v>
                </c:pt>
                <c:pt idx="158">
                  <c:v>-1.2897178616222794E-9</c:v>
                </c:pt>
                <c:pt idx="159">
                  <c:v>-1.2129999338994876E-9</c:v>
                </c:pt>
                <c:pt idx="160">
                  <c:v>-7.9601376524815495E-10</c:v>
                </c:pt>
                <c:pt idx="161">
                  <c:v>2.1092600503605608E-10</c:v>
                </c:pt>
                <c:pt idx="162">
                  <c:v>1.6569461635059213E-9</c:v>
                </c:pt>
                <c:pt idx="163">
                  <c:v>2.3251817063427268E-9</c:v>
                </c:pt>
                <c:pt idx="164">
                  <c:v>2.8149893580404849E-9</c:v>
                </c:pt>
                <c:pt idx="165">
                  <c:v>2.7413713133800551E-9</c:v>
                </c:pt>
                <c:pt idx="166">
                  <c:v>4.6363882917192006E-9</c:v>
                </c:pt>
                <c:pt idx="167">
                  <c:v>4.3704340655522129E-9</c:v>
                </c:pt>
                <c:pt idx="168">
                  <c:v>4.7667843654216415E-9</c:v>
                </c:pt>
                <c:pt idx="169">
                  <c:v>4.9518824341314846E-9</c:v>
                </c:pt>
                <c:pt idx="170">
                  <c:v>5.5427171442845852E-9</c:v>
                </c:pt>
                <c:pt idx="171">
                  <c:v>4.5401563297337754E-9</c:v>
                </c:pt>
                <c:pt idx="172">
                  <c:v>4.8984087954821222E-9</c:v>
                </c:pt>
                <c:pt idx="173">
                  <c:v>5.270187230332811E-9</c:v>
                </c:pt>
                <c:pt idx="174">
                  <c:v>5.6988608872847738E-9</c:v>
                </c:pt>
                <c:pt idx="175">
                  <c:v>5.6989657563165167E-9</c:v>
                </c:pt>
                <c:pt idx="176">
                  <c:v>5.9923149834910949E-9</c:v>
                </c:pt>
                <c:pt idx="177">
                  <c:v>5.3082678750947346E-9</c:v>
                </c:pt>
                <c:pt idx="178">
                  <c:v>5.7381974830655283E-9</c:v>
                </c:pt>
                <c:pt idx="179">
                  <c:v>6.1077066822179991E-9</c:v>
                </c:pt>
                <c:pt idx="180">
                  <c:v>7.2208663894425964E-9</c:v>
                </c:pt>
                <c:pt idx="181">
                  <c:v>7.2406942731437098E-9</c:v>
                </c:pt>
                <c:pt idx="182">
                  <c:v>7.957708100049843E-9</c:v>
                </c:pt>
                <c:pt idx="183">
                  <c:v>9.0443714210953381E-9</c:v>
                </c:pt>
                <c:pt idx="184">
                  <c:v>8.5186639446465595E-9</c:v>
                </c:pt>
                <c:pt idx="185">
                  <c:v>7.776133126792394E-9</c:v>
                </c:pt>
                <c:pt idx="186">
                  <c:v>8.490902608230391E-9</c:v>
                </c:pt>
                <c:pt idx="187">
                  <c:v>7.1004648664007193E-9</c:v>
                </c:pt>
                <c:pt idx="188">
                  <c:v>7.9772924745095458E-9</c:v>
                </c:pt>
                <c:pt idx="189">
                  <c:v>8.170303451359691E-9</c:v>
                </c:pt>
                <c:pt idx="190">
                  <c:v>7.6753334964094369E-9</c:v>
                </c:pt>
                <c:pt idx="191">
                  <c:v>8.8704493078621982E-9</c:v>
                </c:pt>
                <c:pt idx="192">
                  <c:v>8.6492861584949493E-9</c:v>
                </c:pt>
                <c:pt idx="193">
                  <c:v>7.8160758070302126E-9</c:v>
                </c:pt>
                <c:pt idx="194">
                  <c:v>8.2679138619196311E-9</c:v>
                </c:pt>
                <c:pt idx="195">
                  <c:v>7.2283837061267888E-9</c:v>
                </c:pt>
                <c:pt idx="196">
                  <c:v>8.0678117247310139E-9</c:v>
                </c:pt>
                <c:pt idx="197">
                  <c:v>8.0359690340833319E-9</c:v>
                </c:pt>
                <c:pt idx="198">
                  <c:v>8.6264629342617044E-9</c:v>
                </c:pt>
                <c:pt idx="199">
                  <c:v>7.5978574664731113E-9</c:v>
                </c:pt>
                <c:pt idx="200">
                  <c:v>8.2271427912077391E-9</c:v>
                </c:pt>
                <c:pt idx="201">
                  <c:v>8.3256179324805704E-9</c:v>
                </c:pt>
                <c:pt idx="202">
                  <c:v>8.6685657138581839E-9</c:v>
                </c:pt>
                <c:pt idx="203">
                  <c:v>8.8639358943086651E-9</c:v>
                </c:pt>
                <c:pt idx="204">
                  <c:v>9.8569183246029659E-9</c:v>
                </c:pt>
                <c:pt idx="205">
                  <c:v>9.2953073687300221E-9</c:v>
                </c:pt>
                <c:pt idx="206">
                  <c:v>9.3288302074007477E-9</c:v>
                </c:pt>
                <c:pt idx="207">
                  <c:v>9.3031794757169749E-9</c:v>
                </c:pt>
                <c:pt idx="208">
                  <c:v>8.9837084896802809E-9</c:v>
                </c:pt>
                <c:pt idx="209">
                  <c:v>8.4080363546265129E-9</c:v>
                </c:pt>
                <c:pt idx="210">
                  <c:v>9.078388650092172E-9</c:v>
                </c:pt>
                <c:pt idx="211">
                  <c:v>9.01062621021917E-9</c:v>
                </c:pt>
                <c:pt idx="212">
                  <c:v>8.6933146232191482E-9</c:v>
                </c:pt>
                <c:pt idx="213">
                  <c:v>9.5917583854597364E-9</c:v>
                </c:pt>
                <c:pt idx="214">
                  <c:v>8.9871556084266259E-9</c:v>
                </c:pt>
                <c:pt idx="215">
                  <c:v>8.662037274449053E-9</c:v>
                </c:pt>
                <c:pt idx="216">
                  <c:v>9.2186985528981137E-9</c:v>
                </c:pt>
                <c:pt idx="217">
                  <c:v>9.1697228531319661E-9</c:v>
                </c:pt>
                <c:pt idx="218">
                  <c:v>1.0026869364353728E-8</c:v>
                </c:pt>
                <c:pt idx="219">
                  <c:v>1.0001234093646632E-8</c:v>
                </c:pt>
                <c:pt idx="220">
                  <c:v>8.5575041968294072E-9</c:v>
                </c:pt>
                <c:pt idx="221">
                  <c:v>7.3317292308722437E-9</c:v>
                </c:pt>
                <c:pt idx="222">
                  <c:v>6.7920439761775587E-9</c:v>
                </c:pt>
                <c:pt idx="223">
                  <c:v>5.9922222927152111E-9</c:v>
                </c:pt>
                <c:pt idx="224">
                  <c:v>6.3605544386761986E-9</c:v>
                </c:pt>
                <c:pt idx="225">
                  <c:v>6.120410562938959E-9</c:v>
                </c:pt>
                <c:pt idx="226">
                  <c:v>5.9212650123405428E-9</c:v>
                </c:pt>
                <c:pt idx="227">
                  <c:v>5.3638877697461626E-9</c:v>
                </c:pt>
                <c:pt idx="228">
                  <c:v>4.6914871846505688E-9</c:v>
                </c:pt>
                <c:pt idx="229">
                  <c:v>4.8028793181684734E-9</c:v>
                </c:pt>
                <c:pt idx="230">
                  <c:v>4.7845367079986114E-9</c:v>
                </c:pt>
                <c:pt idx="231">
                  <c:v>4.0138029393363379E-9</c:v>
                </c:pt>
                <c:pt idx="232">
                  <c:v>3.6494348839554988E-9</c:v>
                </c:pt>
                <c:pt idx="233">
                  <c:v>4.2812222887010124E-9</c:v>
                </c:pt>
                <c:pt idx="234">
                  <c:v>3.8019196845636244E-9</c:v>
                </c:pt>
                <c:pt idx="235">
                  <c:v>3.4345850597050015E-9</c:v>
                </c:pt>
                <c:pt idx="236">
                  <c:v>3.629637128465724E-9</c:v>
                </c:pt>
                <c:pt idx="237">
                  <c:v>4.9634889107496768E-9</c:v>
                </c:pt>
                <c:pt idx="238">
                  <c:v>4.5823395058320187E-9</c:v>
                </c:pt>
                <c:pt idx="239">
                  <c:v>4.436301531156619E-9</c:v>
                </c:pt>
                <c:pt idx="240">
                  <c:v>4.4197389168168643E-9</c:v>
                </c:pt>
                <c:pt idx="241">
                  <c:v>4.9766671831540031E-9</c:v>
                </c:pt>
                <c:pt idx="242">
                  <c:v>5.0167048694168553E-9</c:v>
                </c:pt>
                <c:pt idx="243">
                  <c:v>5.2188891433796125E-9</c:v>
                </c:pt>
                <c:pt idx="244">
                  <c:v>6.1820548774585132E-9</c:v>
                </c:pt>
                <c:pt idx="245">
                  <c:v>4.9480076792692357E-9</c:v>
                </c:pt>
                <c:pt idx="246">
                  <c:v>3.7985363072829664E-9</c:v>
                </c:pt>
                <c:pt idx="247">
                  <c:v>2.5978903363477563E-9</c:v>
                </c:pt>
                <c:pt idx="248">
                  <c:v>3.073606500934058E-9</c:v>
                </c:pt>
                <c:pt idx="249">
                  <c:v>3.9825304469399074E-9</c:v>
                </c:pt>
                <c:pt idx="250">
                  <c:v>4.2759349670025119E-9</c:v>
                </c:pt>
                <c:pt idx="251">
                  <c:v>3.512350090423078E-9</c:v>
                </c:pt>
                <c:pt idx="252">
                  <c:v>2.1978492885601331E-9</c:v>
                </c:pt>
                <c:pt idx="253">
                  <c:v>2.2321751127980699E-9</c:v>
                </c:pt>
                <c:pt idx="254">
                  <c:v>1.9954050945642781E-9</c:v>
                </c:pt>
                <c:pt idx="255">
                  <c:v>2.6626706424665184E-9</c:v>
                </c:pt>
                <c:pt idx="256">
                  <c:v>3.3265301100479702E-9</c:v>
                </c:pt>
                <c:pt idx="257">
                  <c:v>2.2225565853836255E-9</c:v>
                </c:pt>
                <c:pt idx="258">
                  <c:v>3.183558398832612E-9</c:v>
                </c:pt>
                <c:pt idx="259">
                  <c:v>3.1304941693409531E-9</c:v>
                </c:pt>
                <c:pt idx="260">
                  <c:v>3.8686723463946882E-9</c:v>
                </c:pt>
                <c:pt idx="261">
                  <c:v>3.1605682936220254E-9</c:v>
                </c:pt>
                <c:pt idx="262">
                  <c:v>3.7234158690991407E-9</c:v>
                </c:pt>
                <c:pt idx="263">
                  <c:v>3.5363282886341403E-9</c:v>
                </c:pt>
                <c:pt idx="264">
                  <c:v>2.9180733567399858E-9</c:v>
                </c:pt>
                <c:pt idx="265">
                  <c:v>3.3713898398968076E-9</c:v>
                </c:pt>
                <c:pt idx="266">
                  <c:v>4.4310213886693448E-9</c:v>
                </c:pt>
                <c:pt idx="267">
                  <c:v>3.9610152003273027E-9</c:v>
                </c:pt>
                <c:pt idx="268">
                  <c:v>3.9222191470571791E-9</c:v>
                </c:pt>
                <c:pt idx="269">
                  <c:v>3.0767642481596556E-9</c:v>
                </c:pt>
                <c:pt idx="270">
                  <c:v>2.3115807316964905E-9</c:v>
                </c:pt>
                <c:pt idx="271">
                  <c:v>2.9444985065865028E-9</c:v>
                </c:pt>
                <c:pt idx="272">
                  <c:v>2.9504675125349553E-9</c:v>
                </c:pt>
                <c:pt idx="273">
                  <c:v>3.477885670297935E-9</c:v>
                </c:pt>
                <c:pt idx="274">
                  <c:v>3.1557132694504071E-9</c:v>
                </c:pt>
                <c:pt idx="275">
                  <c:v>3.3923703835969055E-9</c:v>
                </c:pt>
                <c:pt idx="276">
                  <c:v>3.8285510631580239E-9</c:v>
                </c:pt>
                <c:pt idx="277">
                  <c:v>4.6436612769956138E-9</c:v>
                </c:pt>
                <c:pt idx="278">
                  <c:v>5.0039707437733138E-9</c:v>
                </c:pt>
                <c:pt idx="279">
                  <c:v>5.8402435404218188E-9</c:v>
                </c:pt>
                <c:pt idx="280">
                  <c:v>6.6307139054882232E-9</c:v>
                </c:pt>
                <c:pt idx="281">
                  <c:v>7.1731358426169302E-9</c:v>
                </c:pt>
                <c:pt idx="282">
                  <c:v>7.6883601792959387E-9</c:v>
                </c:pt>
                <c:pt idx="283">
                  <c:v>8.273671822849951E-9</c:v>
                </c:pt>
                <c:pt idx="284">
                  <c:v>8.6714190741039892E-9</c:v>
                </c:pt>
                <c:pt idx="285">
                  <c:v>8.4081972940153813E-9</c:v>
                </c:pt>
                <c:pt idx="286">
                  <c:v>9.4038218031866956E-9</c:v>
                </c:pt>
                <c:pt idx="287">
                  <c:v>9.8212748230158843E-9</c:v>
                </c:pt>
                <c:pt idx="288">
                  <c:v>9.3554631544979878E-9</c:v>
                </c:pt>
                <c:pt idx="289">
                  <c:v>9.560744129269589E-9</c:v>
                </c:pt>
                <c:pt idx="290">
                  <c:v>8.2873118491969823E-9</c:v>
                </c:pt>
                <c:pt idx="291">
                  <c:v>7.4314468536152696E-9</c:v>
                </c:pt>
                <c:pt idx="292">
                  <c:v>6.1219075784562667E-9</c:v>
                </c:pt>
                <c:pt idx="293">
                  <c:v>6.0856339545614658E-9</c:v>
                </c:pt>
                <c:pt idx="294">
                  <c:v>7.2024121641935429E-9</c:v>
                </c:pt>
                <c:pt idx="295">
                  <c:v>7.0397571502853839E-9</c:v>
                </c:pt>
                <c:pt idx="296">
                  <c:v>7.257615730057469E-9</c:v>
                </c:pt>
                <c:pt idx="297">
                  <c:v>5.6119453275108195E-9</c:v>
                </c:pt>
                <c:pt idx="298">
                  <c:v>7.0368644268346161E-9</c:v>
                </c:pt>
                <c:pt idx="299">
                  <c:v>6.774050034704735E-9</c:v>
                </c:pt>
                <c:pt idx="300">
                  <c:v>6.8745764687592364E-9</c:v>
                </c:pt>
                <c:pt idx="301">
                  <c:v>5.8754178707843138E-9</c:v>
                </c:pt>
                <c:pt idx="302">
                  <c:v>5.6357873370558195E-9</c:v>
                </c:pt>
                <c:pt idx="303">
                  <c:v>5.0395285717098757E-9</c:v>
                </c:pt>
                <c:pt idx="304">
                  <c:v>5.1846965546892528E-9</c:v>
                </c:pt>
                <c:pt idx="305">
                  <c:v>5.4315272576932761E-9</c:v>
                </c:pt>
                <c:pt idx="306">
                  <c:v>5.1727255041982117E-9</c:v>
                </c:pt>
                <c:pt idx="307">
                  <c:v>5.842061697390591E-9</c:v>
                </c:pt>
                <c:pt idx="308">
                  <c:v>5.9352903069654611E-9</c:v>
                </c:pt>
                <c:pt idx="309">
                  <c:v>5.7101614156914438E-9</c:v>
                </c:pt>
                <c:pt idx="310">
                  <c:v>5.931649488354181E-9</c:v>
                </c:pt>
                <c:pt idx="311">
                  <c:v>8.0660112033373689E-9</c:v>
                </c:pt>
                <c:pt idx="312">
                  <c:v>7.4925106709265247E-9</c:v>
                </c:pt>
                <c:pt idx="313">
                  <c:v>6.9071693343663117E-9</c:v>
                </c:pt>
                <c:pt idx="314">
                  <c:v>7.2280630837630969E-9</c:v>
                </c:pt>
                <c:pt idx="315">
                  <c:v>6.9319140015674869E-9</c:v>
                </c:pt>
                <c:pt idx="316">
                  <c:v>6.1812765561658437E-9</c:v>
                </c:pt>
                <c:pt idx="317">
                  <c:v>5.4150081810532909E-9</c:v>
                </c:pt>
                <c:pt idx="318">
                  <c:v>5.6949677306974926E-9</c:v>
                </c:pt>
                <c:pt idx="319">
                  <c:v>4.7866579789722998E-9</c:v>
                </c:pt>
                <c:pt idx="320">
                  <c:v>4.4227028344447765E-9</c:v>
                </c:pt>
                <c:pt idx="321">
                  <c:v>5.4475776988518324E-9</c:v>
                </c:pt>
                <c:pt idx="322">
                  <c:v>5.8514304277958796E-9</c:v>
                </c:pt>
                <c:pt idx="323">
                  <c:v>5.938217266920583E-9</c:v>
                </c:pt>
                <c:pt idx="324">
                  <c:v>5.7238849243009685E-9</c:v>
                </c:pt>
                <c:pt idx="325">
                  <c:v>6.3545395665038738E-9</c:v>
                </c:pt>
                <c:pt idx="326">
                  <c:v>6.0707511116584634E-9</c:v>
                </c:pt>
                <c:pt idx="327">
                  <c:v>6.1928195089369735E-9</c:v>
                </c:pt>
                <c:pt idx="328">
                  <c:v>4.9387184243420262E-9</c:v>
                </c:pt>
                <c:pt idx="329">
                  <c:v>4.6415034828538314E-9</c:v>
                </c:pt>
                <c:pt idx="330">
                  <c:v>5.5098190575538328E-9</c:v>
                </c:pt>
                <c:pt idx="331">
                  <c:v>6.0222982131981134E-9</c:v>
                </c:pt>
                <c:pt idx="332">
                  <c:v>6.5296718380554657E-9</c:v>
                </c:pt>
                <c:pt idx="333">
                  <c:v>7.0450706511685925E-9</c:v>
                </c:pt>
                <c:pt idx="334">
                  <c:v>7.9757098690766716E-9</c:v>
                </c:pt>
                <c:pt idx="335">
                  <c:v>9.694760809700084E-9</c:v>
                </c:pt>
                <c:pt idx="336">
                  <c:v>1.0528926030514938E-8</c:v>
                </c:pt>
                <c:pt idx="337">
                  <c:v>1.0581519297269573E-8</c:v>
                </c:pt>
                <c:pt idx="338">
                  <c:v>1.0803839295289731E-8</c:v>
                </c:pt>
                <c:pt idx="339">
                  <c:v>9.732597226951901E-9</c:v>
                </c:pt>
                <c:pt idx="340">
                  <c:v>1.0207028881314917E-8</c:v>
                </c:pt>
                <c:pt idx="341">
                  <c:v>1.1510831311193624E-8</c:v>
                </c:pt>
                <c:pt idx="342">
                  <c:v>1.0692531438256468E-8</c:v>
                </c:pt>
                <c:pt idx="343">
                  <c:v>1.0591057114559082E-8</c:v>
                </c:pt>
                <c:pt idx="344">
                  <c:v>1.076271428314761E-8</c:v>
                </c:pt>
                <c:pt idx="345">
                  <c:v>1.1013817137293754E-8</c:v>
                </c:pt>
                <c:pt idx="346">
                  <c:v>9.5942509557067864E-9</c:v>
                </c:pt>
                <c:pt idx="347">
                  <c:v>9.2066167253803922E-9</c:v>
                </c:pt>
                <c:pt idx="348">
                  <c:v>8.519141184597282E-9</c:v>
                </c:pt>
                <c:pt idx="349">
                  <c:v>8.9805663571619922E-9</c:v>
                </c:pt>
                <c:pt idx="350">
                  <c:v>9.2733016407767467E-9</c:v>
                </c:pt>
                <c:pt idx="351">
                  <c:v>9.6290398629279727E-9</c:v>
                </c:pt>
                <c:pt idx="352">
                  <c:v>9.7565177918994561E-9</c:v>
                </c:pt>
                <c:pt idx="353">
                  <c:v>9.7723602331162772E-9</c:v>
                </c:pt>
                <c:pt idx="354">
                  <c:v>1.0713525544506739E-8</c:v>
                </c:pt>
                <c:pt idx="355">
                  <c:v>1.0114201001726893E-8</c:v>
                </c:pt>
                <c:pt idx="356">
                  <c:v>1.0724017780742141E-8</c:v>
                </c:pt>
                <c:pt idx="357">
                  <c:v>1.1130476516225637E-8</c:v>
                </c:pt>
                <c:pt idx="358">
                  <c:v>1.1475924140906925E-8</c:v>
                </c:pt>
                <c:pt idx="359">
                  <c:v>1.113703359953286E-8</c:v>
                </c:pt>
                <c:pt idx="360">
                  <c:v>9.7773617613719508E-9</c:v>
                </c:pt>
                <c:pt idx="361">
                  <c:v>1.1068429314317285E-8</c:v>
                </c:pt>
                <c:pt idx="362">
                  <c:v>1.0609636395554454E-8</c:v>
                </c:pt>
                <c:pt idx="363">
                  <c:v>9.890637520436436E-9</c:v>
                </c:pt>
                <c:pt idx="364">
                  <c:v>9.2474855610588739E-9</c:v>
                </c:pt>
                <c:pt idx="365">
                  <c:v>9.8015242982322269E-9</c:v>
                </c:pt>
                <c:pt idx="366">
                  <c:v>1.0583414596030517E-8</c:v>
                </c:pt>
                <c:pt idx="367">
                  <c:v>1.0248118834626938E-8</c:v>
                </c:pt>
                <c:pt idx="368">
                  <c:v>1.0245927853652562E-8</c:v>
                </c:pt>
                <c:pt idx="369">
                  <c:v>1.0516788645100481E-8</c:v>
                </c:pt>
                <c:pt idx="370">
                  <c:v>1.1130476436071157E-8</c:v>
                </c:pt>
                <c:pt idx="371">
                  <c:v>1.1825204805180511E-8</c:v>
                </c:pt>
                <c:pt idx="372">
                  <c:v>1.1397306714735205E-8</c:v>
                </c:pt>
                <c:pt idx="373">
                  <c:v>1.1317048913142181E-8</c:v>
                </c:pt>
                <c:pt idx="374">
                  <c:v>1.173939638455882E-8</c:v>
                </c:pt>
                <c:pt idx="375">
                  <c:v>1.0752299956344551E-8</c:v>
                </c:pt>
                <c:pt idx="376">
                  <c:v>1.1502094759825621E-8</c:v>
                </c:pt>
                <c:pt idx="377">
                  <c:v>1.1272395690174617E-8</c:v>
                </c:pt>
                <c:pt idx="378">
                  <c:v>1.1315299269045143E-8</c:v>
                </c:pt>
                <c:pt idx="379">
                  <c:v>1.1899787417989285E-8</c:v>
                </c:pt>
                <c:pt idx="380">
                  <c:v>1.0518057480123062E-8</c:v>
                </c:pt>
                <c:pt idx="381">
                  <c:v>1.071065146755818E-8</c:v>
                </c:pt>
                <c:pt idx="382">
                  <c:v>1.1803857292401436E-8</c:v>
                </c:pt>
                <c:pt idx="383">
                  <c:v>1.2050280866962893E-8</c:v>
                </c:pt>
                <c:pt idx="384">
                  <c:v>1.2538868452019447E-8</c:v>
                </c:pt>
                <c:pt idx="385">
                  <c:v>1.2609511061296176E-8</c:v>
                </c:pt>
                <c:pt idx="386">
                  <c:v>1.2882688656133163E-8</c:v>
                </c:pt>
                <c:pt idx="387">
                  <c:v>1.2414241151343046E-8</c:v>
                </c:pt>
                <c:pt idx="388">
                  <c:v>1.1865823208489499E-8</c:v>
                </c:pt>
                <c:pt idx="389">
                  <c:v>1.2484143276171028E-8</c:v>
                </c:pt>
                <c:pt idx="390">
                  <c:v>1.2080316627914199E-8</c:v>
                </c:pt>
                <c:pt idx="391">
                  <c:v>1.2074477753601576E-8</c:v>
                </c:pt>
                <c:pt idx="392">
                  <c:v>1.137392019234009E-8</c:v>
                </c:pt>
                <c:pt idx="393">
                  <c:v>1.1884880801361657E-8</c:v>
                </c:pt>
                <c:pt idx="394">
                  <c:v>1.1218329139372158E-8</c:v>
                </c:pt>
                <c:pt idx="395">
                  <c:v>1.1469672984099308E-8</c:v>
                </c:pt>
                <c:pt idx="396">
                  <c:v>1.0574698728191492E-8</c:v>
                </c:pt>
                <c:pt idx="397">
                  <c:v>1.0092543320517454E-8</c:v>
                </c:pt>
                <c:pt idx="398">
                  <c:v>1.1339698781335408E-8</c:v>
                </c:pt>
                <c:pt idx="399">
                  <c:v>1.2003450250606537E-8</c:v>
                </c:pt>
                <c:pt idx="400">
                  <c:v>1.1958818575284645E-8</c:v>
                </c:pt>
                <c:pt idx="401">
                  <c:v>1.1796191518844991E-8</c:v>
                </c:pt>
                <c:pt idx="402">
                  <c:v>1.117293227511271E-8</c:v>
                </c:pt>
                <c:pt idx="403">
                  <c:v>1.1047545282372364E-8</c:v>
                </c:pt>
                <c:pt idx="404">
                  <c:v>1.0921100996863685E-8</c:v>
                </c:pt>
                <c:pt idx="405">
                  <c:v>1.2206782815328821E-8</c:v>
                </c:pt>
                <c:pt idx="406">
                  <c:v>1.2312713018719114E-8</c:v>
                </c:pt>
                <c:pt idx="407">
                  <c:v>1.0629826928714206E-8</c:v>
                </c:pt>
                <c:pt idx="408">
                  <c:v>9.6299492863107428E-9</c:v>
                </c:pt>
                <c:pt idx="409">
                  <c:v>1.0407844400997862E-8</c:v>
                </c:pt>
                <c:pt idx="410">
                  <c:v>1.0668776398323705E-8</c:v>
                </c:pt>
                <c:pt idx="411">
                  <c:v>1.1067201863060464E-8</c:v>
                </c:pt>
                <c:pt idx="412">
                  <c:v>1.1148390285163614E-8</c:v>
                </c:pt>
                <c:pt idx="413">
                  <c:v>1.1555346082579685E-8</c:v>
                </c:pt>
                <c:pt idx="414">
                  <c:v>1.1491786471747854E-8</c:v>
                </c:pt>
                <c:pt idx="415">
                  <c:v>1.2782139302537533E-8</c:v>
                </c:pt>
                <c:pt idx="416">
                  <c:v>1.2801477394518413E-8</c:v>
                </c:pt>
                <c:pt idx="417">
                  <c:v>1.3017669731707833E-8</c:v>
                </c:pt>
                <c:pt idx="418">
                  <c:v>1.4118700620484297E-8</c:v>
                </c:pt>
                <c:pt idx="419">
                  <c:v>1.6141731575975036E-8</c:v>
                </c:pt>
                <c:pt idx="420">
                  <c:v>1.6696499552348021E-8</c:v>
                </c:pt>
                <c:pt idx="421">
                  <c:v>1.7071397731400782E-8</c:v>
                </c:pt>
                <c:pt idx="422">
                  <c:v>1.8389014151546107E-8</c:v>
                </c:pt>
                <c:pt idx="423">
                  <c:v>1.7759407110822844E-8</c:v>
                </c:pt>
                <c:pt idx="424">
                  <c:v>1.7729320456758357E-8</c:v>
                </c:pt>
                <c:pt idx="425">
                  <c:v>1.777912663898489E-8</c:v>
                </c:pt>
                <c:pt idx="426">
                  <c:v>1.6863785766077739E-8</c:v>
                </c:pt>
                <c:pt idx="427">
                  <c:v>1.7877308724660871E-8</c:v>
                </c:pt>
                <c:pt idx="428">
                  <c:v>1.747440194703782E-8</c:v>
                </c:pt>
                <c:pt idx="429">
                  <c:v>1.7345093098009534E-8</c:v>
                </c:pt>
                <c:pt idx="430">
                  <c:v>1.7482561006074891E-8</c:v>
                </c:pt>
                <c:pt idx="431">
                  <c:v>1.8044207248321181E-8</c:v>
                </c:pt>
                <c:pt idx="432">
                  <c:v>1.8189413867280973E-8</c:v>
                </c:pt>
                <c:pt idx="433">
                  <c:v>1.8025098767026582E-8</c:v>
                </c:pt>
                <c:pt idx="434">
                  <c:v>1.8548460387835839E-8</c:v>
                </c:pt>
                <c:pt idx="435">
                  <c:v>1.8463857056834657E-8</c:v>
                </c:pt>
                <c:pt idx="436">
                  <c:v>1.9396016085851463E-8</c:v>
                </c:pt>
                <c:pt idx="437">
                  <c:v>1.9414325510982855E-8</c:v>
                </c:pt>
                <c:pt idx="438">
                  <c:v>1.9703447398270582E-8</c:v>
                </c:pt>
                <c:pt idx="439">
                  <c:v>2.0115012005601937E-8</c:v>
                </c:pt>
                <c:pt idx="440">
                  <c:v>2.0905191168625574E-8</c:v>
                </c:pt>
                <c:pt idx="441">
                  <c:v>2.0862357893322937E-8</c:v>
                </c:pt>
                <c:pt idx="442">
                  <c:v>2.0672338934104033E-8</c:v>
                </c:pt>
                <c:pt idx="443">
                  <c:v>2.0663296106697325E-8</c:v>
                </c:pt>
                <c:pt idx="444">
                  <c:v>2.056019412524781E-8</c:v>
                </c:pt>
                <c:pt idx="445">
                  <c:v>2.0445444922117972E-8</c:v>
                </c:pt>
                <c:pt idx="446">
                  <c:v>2.0921251999344883E-8</c:v>
                </c:pt>
                <c:pt idx="447">
                  <c:v>2.0994667369181904E-8</c:v>
                </c:pt>
                <c:pt idx="448">
                  <c:v>2.0808967132547587E-8</c:v>
                </c:pt>
                <c:pt idx="449">
                  <c:v>2.0717351728493263E-8</c:v>
                </c:pt>
                <c:pt idx="450">
                  <c:v>2.1455502650144053E-8</c:v>
                </c:pt>
                <c:pt idx="451">
                  <c:v>2.2523058423822889E-8</c:v>
                </c:pt>
                <c:pt idx="452">
                  <c:v>2.2460209402827443E-8</c:v>
                </c:pt>
                <c:pt idx="453">
                  <c:v>2.165698638089797E-8</c:v>
                </c:pt>
                <c:pt idx="454">
                  <c:v>2.168723272599477E-8</c:v>
                </c:pt>
                <c:pt idx="455">
                  <c:v>2.0804363751629984E-8</c:v>
                </c:pt>
                <c:pt idx="456">
                  <c:v>2.0365248717430283E-8</c:v>
                </c:pt>
                <c:pt idx="457">
                  <c:v>2.1595650582772403E-8</c:v>
                </c:pt>
                <c:pt idx="458">
                  <c:v>2.1286053852687991E-8</c:v>
                </c:pt>
                <c:pt idx="459">
                  <c:v>2.2174629846003001E-8</c:v>
                </c:pt>
                <c:pt idx="460">
                  <c:v>2.1568720559412964E-8</c:v>
                </c:pt>
                <c:pt idx="461">
                  <c:v>2.1941570972591385E-8</c:v>
                </c:pt>
                <c:pt idx="462">
                  <c:v>2.1785557539052676E-8</c:v>
                </c:pt>
                <c:pt idx="463">
                  <c:v>2.2107733730994469E-8</c:v>
                </c:pt>
                <c:pt idx="464">
                  <c:v>2.2028568534577584E-8</c:v>
                </c:pt>
                <c:pt idx="465">
                  <c:v>2.0946656637701845E-8</c:v>
                </c:pt>
                <c:pt idx="466">
                  <c:v>2.1210937420599388E-8</c:v>
                </c:pt>
                <c:pt idx="467">
                  <c:v>2.1325698724031556E-8</c:v>
                </c:pt>
                <c:pt idx="468">
                  <c:v>2.1790769711659009E-8</c:v>
                </c:pt>
                <c:pt idx="469">
                  <c:v>2.1163211709403586E-8</c:v>
                </c:pt>
                <c:pt idx="470">
                  <c:v>2.0456201569050233E-8</c:v>
                </c:pt>
                <c:pt idx="471">
                  <c:v>2.0545153990675731E-8</c:v>
                </c:pt>
                <c:pt idx="472">
                  <c:v>1.9594631477245199E-8</c:v>
                </c:pt>
                <c:pt idx="473">
                  <c:v>2.0923694022881071E-8</c:v>
                </c:pt>
                <c:pt idx="474">
                  <c:v>2.1033996812301933E-8</c:v>
                </c:pt>
                <c:pt idx="475">
                  <c:v>2.1810471203051694E-8</c:v>
                </c:pt>
                <c:pt idx="476">
                  <c:v>2.2652211960548267E-8</c:v>
                </c:pt>
                <c:pt idx="477">
                  <c:v>2.2243179623852991E-8</c:v>
                </c:pt>
                <c:pt idx="478">
                  <c:v>2.0833526144576614E-8</c:v>
                </c:pt>
                <c:pt idx="479">
                  <c:v>2.1013206353254426E-8</c:v>
                </c:pt>
                <c:pt idx="480">
                  <c:v>2.1317170585487811E-8</c:v>
                </c:pt>
                <c:pt idx="481">
                  <c:v>2.1494559455737561E-8</c:v>
                </c:pt>
                <c:pt idx="482">
                  <c:v>2.1531709303813401E-8</c:v>
                </c:pt>
                <c:pt idx="483">
                  <c:v>2.1444506751554198E-8</c:v>
                </c:pt>
                <c:pt idx="484">
                  <c:v>2.1880318832942846E-8</c:v>
                </c:pt>
                <c:pt idx="485">
                  <c:v>2.1799295242361293E-8</c:v>
                </c:pt>
                <c:pt idx="486">
                  <c:v>2.0603303507400807E-8</c:v>
                </c:pt>
                <c:pt idx="487">
                  <c:v>1.9655624966624705E-8</c:v>
                </c:pt>
                <c:pt idx="488">
                  <c:v>1.9536293014141444E-8</c:v>
                </c:pt>
                <c:pt idx="489">
                  <c:v>1.971128896988511E-8</c:v>
                </c:pt>
                <c:pt idx="490">
                  <c:v>1.9029005510326584E-8</c:v>
                </c:pt>
                <c:pt idx="491">
                  <c:v>1.8771838089583348E-8</c:v>
                </c:pt>
                <c:pt idx="492">
                  <c:v>1.9123684592421813E-8</c:v>
                </c:pt>
                <c:pt idx="493">
                  <c:v>1.8239965345799244E-8</c:v>
                </c:pt>
                <c:pt idx="494">
                  <c:v>1.8025311812965015E-8</c:v>
                </c:pt>
                <c:pt idx="495">
                  <c:v>1.8021661669712478E-8</c:v>
                </c:pt>
                <c:pt idx="496">
                  <c:v>1.9119361077493165E-8</c:v>
                </c:pt>
                <c:pt idx="497">
                  <c:v>1.8168602135290906E-8</c:v>
                </c:pt>
                <c:pt idx="498">
                  <c:v>1.6762884622264703E-8</c:v>
                </c:pt>
                <c:pt idx="499">
                  <c:v>1.711558536517562E-8</c:v>
                </c:pt>
                <c:pt idx="500">
                  <c:v>1.7172900658426489E-8</c:v>
                </c:pt>
                <c:pt idx="501">
                  <c:v>1.711645227025293E-8</c:v>
                </c:pt>
                <c:pt idx="502">
                  <c:v>1.6361358047130933E-8</c:v>
                </c:pt>
                <c:pt idx="503">
                  <c:v>1.6007133048100343E-8</c:v>
                </c:pt>
                <c:pt idx="504">
                  <c:v>1.5541935000693472E-8</c:v>
                </c:pt>
                <c:pt idx="505">
                  <c:v>1.63800083501788E-8</c:v>
                </c:pt>
                <c:pt idx="506">
                  <c:v>1.7800916099414386E-8</c:v>
                </c:pt>
                <c:pt idx="507">
                  <c:v>1.7121553911661253E-8</c:v>
                </c:pt>
                <c:pt idx="508">
                  <c:v>1.7327846127528707E-8</c:v>
                </c:pt>
                <c:pt idx="509">
                  <c:v>1.7582325156840382E-8</c:v>
                </c:pt>
                <c:pt idx="510">
                  <c:v>1.8879344944438722E-8</c:v>
                </c:pt>
                <c:pt idx="511">
                  <c:v>1.8994531832543878E-8</c:v>
                </c:pt>
                <c:pt idx="512">
                  <c:v>1.8473727522562603E-8</c:v>
                </c:pt>
                <c:pt idx="513">
                  <c:v>1.9258075574794867E-8</c:v>
                </c:pt>
                <c:pt idx="514">
                  <c:v>1.9319993374060034E-8</c:v>
                </c:pt>
                <c:pt idx="515">
                  <c:v>1.975572388337384E-8</c:v>
                </c:pt>
                <c:pt idx="516">
                  <c:v>1.9464197974110602E-8</c:v>
                </c:pt>
                <c:pt idx="517">
                  <c:v>1.9264828650804632E-8</c:v>
                </c:pt>
                <c:pt idx="518">
                  <c:v>2.0128010917994413E-8</c:v>
                </c:pt>
                <c:pt idx="519">
                  <c:v>1.9687974324768912E-8</c:v>
                </c:pt>
                <c:pt idx="520">
                  <c:v>2.0498537070575703E-8</c:v>
                </c:pt>
                <c:pt idx="521">
                  <c:v>2.0948963517987814E-8</c:v>
                </c:pt>
                <c:pt idx="522">
                  <c:v>2.093254134476284E-8</c:v>
                </c:pt>
                <c:pt idx="523">
                  <c:v>2.0090941031806549E-8</c:v>
                </c:pt>
                <c:pt idx="524">
                  <c:v>2.0199324627797923E-8</c:v>
                </c:pt>
                <c:pt idx="525">
                  <c:v>2.0857724912921316E-8</c:v>
                </c:pt>
                <c:pt idx="526">
                  <c:v>2.0376453668093894E-8</c:v>
                </c:pt>
                <c:pt idx="527">
                  <c:v>2.0720237392934322E-8</c:v>
                </c:pt>
                <c:pt idx="528">
                  <c:v>2.0757089605640598E-8</c:v>
                </c:pt>
                <c:pt idx="529">
                  <c:v>2.117396183756956E-8</c:v>
                </c:pt>
                <c:pt idx="530">
                  <c:v>2.1665901443234095E-8</c:v>
                </c:pt>
                <c:pt idx="531">
                  <c:v>2.2162146349310115E-8</c:v>
                </c:pt>
                <c:pt idx="532">
                  <c:v>2.1718030712262044E-8</c:v>
                </c:pt>
                <c:pt idx="533">
                  <c:v>2.0891831215472323E-8</c:v>
                </c:pt>
                <c:pt idx="534">
                  <c:v>2.1664781804753631E-8</c:v>
                </c:pt>
                <c:pt idx="535">
                  <c:v>2.2111883825960053E-8</c:v>
                </c:pt>
                <c:pt idx="536">
                  <c:v>2.292323320076832E-8</c:v>
                </c:pt>
                <c:pt idx="537">
                  <c:v>2.2445459089847853E-8</c:v>
                </c:pt>
                <c:pt idx="538">
                  <c:v>2.2821449753010027E-8</c:v>
                </c:pt>
                <c:pt idx="539">
                  <c:v>2.1231538301971325E-8</c:v>
                </c:pt>
                <c:pt idx="540">
                  <c:v>2.0876837694819482E-8</c:v>
                </c:pt>
                <c:pt idx="541">
                  <c:v>2.0292935684706098E-8</c:v>
                </c:pt>
                <c:pt idx="542">
                  <c:v>1.9851129490903313E-8</c:v>
                </c:pt>
                <c:pt idx="543">
                  <c:v>1.9612073532672042E-8</c:v>
                </c:pt>
                <c:pt idx="544">
                  <c:v>1.8995138144091015E-8</c:v>
                </c:pt>
                <c:pt idx="545">
                  <c:v>1.8182300543798871E-8</c:v>
                </c:pt>
                <c:pt idx="546">
                  <c:v>1.7790193245201908E-8</c:v>
                </c:pt>
                <c:pt idx="547">
                  <c:v>1.8112103418457675E-8</c:v>
                </c:pt>
                <c:pt idx="548">
                  <c:v>1.8254244312422307E-8</c:v>
                </c:pt>
                <c:pt idx="549">
                  <c:v>1.8094163156090449E-8</c:v>
                </c:pt>
                <c:pt idx="550">
                  <c:v>1.764325377400573E-8</c:v>
                </c:pt>
                <c:pt idx="551">
                  <c:v>1.7033586417233672E-8</c:v>
                </c:pt>
                <c:pt idx="552">
                  <c:v>1.7560087138715268E-8</c:v>
                </c:pt>
                <c:pt idx="553">
                  <c:v>1.8038972603684515E-8</c:v>
                </c:pt>
                <c:pt idx="554">
                  <c:v>1.8280066607420161E-8</c:v>
                </c:pt>
                <c:pt idx="555">
                  <c:v>1.9207954642104695E-8</c:v>
                </c:pt>
                <c:pt idx="556">
                  <c:v>1.8041907813851908E-8</c:v>
                </c:pt>
                <c:pt idx="557">
                  <c:v>1.7917487322680375E-8</c:v>
                </c:pt>
                <c:pt idx="558">
                  <c:v>1.8013890631623171E-8</c:v>
                </c:pt>
                <c:pt idx="559">
                  <c:v>1.8996671985346875E-8</c:v>
                </c:pt>
                <c:pt idx="560">
                  <c:v>1.9337136367736049E-8</c:v>
                </c:pt>
                <c:pt idx="561">
                  <c:v>1.9871724335236035E-8</c:v>
                </c:pt>
                <c:pt idx="562">
                  <c:v>2.1279096205797496E-8</c:v>
                </c:pt>
                <c:pt idx="563">
                  <c:v>2.2314093395451933E-8</c:v>
                </c:pt>
                <c:pt idx="564">
                  <c:v>2.2410620687188436E-8</c:v>
                </c:pt>
                <c:pt idx="565">
                  <c:v>2.277863350792245E-8</c:v>
                </c:pt>
                <c:pt idx="566">
                  <c:v>2.4095062425333999E-8</c:v>
                </c:pt>
                <c:pt idx="567">
                  <c:v>2.4423967164203852E-8</c:v>
                </c:pt>
                <c:pt idx="568">
                  <c:v>2.4476946211545444E-8</c:v>
                </c:pt>
                <c:pt idx="569">
                  <c:v>2.4476650562457855E-8</c:v>
                </c:pt>
                <c:pt idx="570">
                  <c:v>2.4837755558952481E-8</c:v>
                </c:pt>
                <c:pt idx="571">
                  <c:v>2.4669137940381965E-8</c:v>
                </c:pt>
                <c:pt idx="572">
                  <c:v>2.4467888865717424E-8</c:v>
                </c:pt>
                <c:pt idx="573">
                  <c:v>2.4870839757375234E-8</c:v>
                </c:pt>
                <c:pt idx="574">
                  <c:v>2.4545478200055652E-8</c:v>
                </c:pt>
                <c:pt idx="575">
                  <c:v>2.4666272736163929E-8</c:v>
                </c:pt>
                <c:pt idx="576">
                  <c:v>2.5270417748782017E-8</c:v>
                </c:pt>
                <c:pt idx="577">
                  <c:v>2.4630193220886166E-8</c:v>
                </c:pt>
                <c:pt idx="578">
                  <c:v>2.5736361874603256E-8</c:v>
                </c:pt>
                <c:pt idx="579">
                  <c:v>2.4641162247746361E-8</c:v>
                </c:pt>
                <c:pt idx="580">
                  <c:v>2.4738844115066508E-8</c:v>
                </c:pt>
                <c:pt idx="581">
                  <c:v>2.5184933800962096E-8</c:v>
                </c:pt>
                <c:pt idx="582">
                  <c:v>2.4815999129088534E-8</c:v>
                </c:pt>
                <c:pt idx="583">
                  <c:v>2.4850520434994479E-8</c:v>
                </c:pt>
                <c:pt idx="584">
                  <c:v>2.5007856897945181E-8</c:v>
                </c:pt>
                <c:pt idx="585">
                  <c:v>2.5190481628951458E-8</c:v>
                </c:pt>
                <c:pt idx="586">
                  <c:v>2.5264000603475625E-8</c:v>
                </c:pt>
                <c:pt idx="587">
                  <c:v>2.5368328302230376E-8</c:v>
                </c:pt>
                <c:pt idx="588">
                  <c:v>2.5327700062470867E-8</c:v>
                </c:pt>
                <c:pt idx="589">
                  <c:v>2.5578381187723487E-8</c:v>
                </c:pt>
                <c:pt idx="590">
                  <c:v>2.6020159472236603E-8</c:v>
                </c:pt>
                <c:pt idx="591">
                  <c:v>2.5951518431656607E-8</c:v>
                </c:pt>
                <c:pt idx="592">
                  <c:v>2.6305936310620399E-8</c:v>
                </c:pt>
                <c:pt idx="593">
                  <c:v>2.6289212144027133E-8</c:v>
                </c:pt>
                <c:pt idx="594">
                  <c:v>2.5563286508746484E-8</c:v>
                </c:pt>
                <c:pt idx="595">
                  <c:v>2.5255520289526175E-8</c:v>
                </c:pt>
                <c:pt idx="596">
                  <c:v>2.4435833841955019E-8</c:v>
                </c:pt>
                <c:pt idx="597">
                  <c:v>2.3924291509428296E-8</c:v>
                </c:pt>
                <c:pt idx="598">
                  <c:v>2.5075395705584915E-8</c:v>
                </c:pt>
                <c:pt idx="599">
                  <c:v>2.5644387244133261E-8</c:v>
                </c:pt>
                <c:pt idx="600">
                  <c:v>2.5208642928939322E-8</c:v>
                </c:pt>
                <c:pt idx="601">
                  <c:v>2.5597554090067103E-8</c:v>
                </c:pt>
                <c:pt idx="602">
                  <c:v>2.6172123483267158E-8</c:v>
                </c:pt>
                <c:pt idx="603">
                  <c:v>2.6353996696503639E-8</c:v>
                </c:pt>
                <c:pt idx="604">
                  <c:v>2.6655244008512447E-8</c:v>
                </c:pt>
                <c:pt idx="605">
                  <c:v>2.5513795997612969E-8</c:v>
                </c:pt>
                <c:pt idx="606">
                  <c:v>2.6067967386159993E-8</c:v>
                </c:pt>
                <c:pt idx="607">
                  <c:v>2.5485339287142133E-8</c:v>
                </c:pt>
                <c:pt idx="608">
                  <c:v>2.4758987600037477E-8</c:v>
                </c:pt>
                <c:pt idx="609">
                  <c:v>2.5727875098210946E-8</c:v>
                </c:pt>
                <c:pt idx="610">
                  <c:v>2.550124668631727E-8</c:v>
                </c:pt>
                <c:pt idx="611">
                  <c:v>2.5545221782126059E-8</c:v>
                </c:pt>
                <c:pt idx="612">
                  <c:v>2.5189115546043474E-8</c:v>
                </c:pt>
                <c:pt idx="613">
                  <c:v>2.5114359068472219E-8</c:v>
                </c:pt>
                <c:pt idx="614">
                  <c:v>2.4533710288777745E-8</c:v>
                </c:pt>
                <c:pt idx="615">
                  <c:v>2.5653663371781721E-8</c:v>
                </c:pt>
                <c:pt idx="616">
                  <c:v>2.4748400296080098E-8</c:v>
                </c:pt>
                <c:pt idx="617">
                  <c:v>2.4195342114866455E-8</c:v>
                </c:pt>
                <c:pt idx="618">
                  <c:v>2.3929585397120399E-8</c:v>
                </c:pt>
                <c:pt idx="619">
                  <c:v>2.4095411843005217E-8</c:v>
                </c:pt>
                <c:pt idx="620">
                  <c:v>2.3486500950935345E-8</c:v>
                </c:pt>
                <c:pt idx="621">
                  <c:v>2.478357163044085E-8</c:v>
                </c:pt>
                <c:pt idx="622">
                  <c:v>2.4950306868978228E-8</c:v>
                </c:pt>
                <c:pt idx="623">
                  <c:v>2.4848769737813368E-8</c:v>
                </c:pt>
                <c:pt idx="624">
                  <c:v>2.3711672503178872E-8</c:v>
                </c:pt>
                <c:pt idx="625">
                  <c:v>2.3662994422014902E-8</c:v>
                </c:pt>
                <c:pt idx="626">
                  <c:v>2.3092662708566035E-8</c:v>
                </c:pt>
                <c:pt idx="627">
                  <c:v>2.2858958103315867E-8</c:v>
                </c:pt>
                <c:pt idx="628">
                  <c:v>2.3044397492673321E-8</c:v>
                </c:pt>
                <c:pt idx="629">
                  <c:v>2.3227937591797672E-8</c:v>
                </c:pt>
                <c:pt idx="630">
                  <c:v>2.3816636549084761E-8</c:v>
                </c:pt>
                <c:pt idx="631">
                  <c:v>2.412339350220109E-8</c:v>
                </c:pt>
                <c:pt idx="632">
                  <c:v>2.4284352595528021E-8</c:v>
                </c:pt>
                <c:pt idx="633">
                  <c:v>2.4334830841742437E-8</c:v>
                </c:pt>
                <c:pt idx="634">
                  <c:v>2.4323299279360606E-8</c:v>
                </c:pt>
                <c:pt idx="635">
                  <c:v>2.5152141350588738E-8</c:v>
                </c:pt>
                <c:pt idx="636">
                  <c:v>2.4308564932348712E-8</c:v>
                </c:pt>
                <c:pt idx="637">
                  <c:v>2.5639740327896658E-8</c:v>
                </c:pt>
                <c:pt idx="638">
                  <c:v>2.4675087193478481E-8</c:v>
                </c:pt>
                <c:pt idx="639">
                  <c:v>2.5358936473276938E-8</c:v>
                </c:pt>
                <c:pt idx="640">
                  <c:v>2.5550956942848892E-8</c:v>
                </c:pt>
                <c:pt idx="641">
                  <c:v>2.5297510638714139E-8</c:v>
                </c:pt>
                <c:pt idx="642">
                  <c:v>2.5139683781303197E-8</c:v>
                </c:pt>
                <c:pt idx="643">
                  <c:v>2.4921064553003316E-8</c:v>
                </c:pt>
                <c:pt idx="644">
                  <c:v>2.4082418131038738E-8</c:v>
                </c:pt>
                <c:pt idx="645">
                  <c:v>2.3405022629460895E-8</c:v>
                </c:pt>
                <c:pt idx="646">
                  <c:v>2.3195641810602212E-8</c:v>
                </c:pt>
                <c:pt idx="647">
                  <c:v>2.2103788624274614E-8</c:v>
                </c:pt>
                <c:pt idx="648">
                  <c:v>2.2068051676710774E-8</c:v>
                </c:pt>
                <c:pt idx="649">
                  <c:v>2.3074271035577977E-8</c:v>
                </c:pt>
                <c:pt idx="650">
                  <c:v>2.2849600902232113E-8</c:v>
                </c:pt>
                <c:pt idx="651">
                  <c:v>2.2335374628706474E-8</c:v>
                </c:pt>
                <c:pt idx="652">
                  <c:v>2.2245097443341527E-8</c:v>
                </c:pt>
                <c:pt idx="653">
                  <c:v>2.2508335965176461E-8</c:v>
                </c:pt>
                <c:pt idx="654">
                  <c:v>2.2341932470771301E-8</c:v>
                </c:pt>
                <c:pt idx="655">
                  <c:v>2.3142559709930576E-8</c:v>
                </c:pt>
                <c:pt idx="656">
                  <c:v>2.2673640958867934E-8</c:v>
                </c:pt>
                <c:pt idx="657">
                  <c:v>2.3045181415359643E-8</c:v>
                </c:pt>
                <c:pt idx="658">
                  <c:v>2.3427561153355903E-8</c:v>
                </c:pt>
                <c:pt idx="659">
                  <c:v>2.2574998299969914E-8</c:v>
                </c:pt>
                <c:pt idx="660">
                  <c:v>2.1705241243229308E-8</c:v>
                </c:pt>
                <c:pt idx="661">
                  <c:v>2.1316775885863058E-8</c:v>
                </c:pt>
                <c:pt idx="662">
                  <c:v>2.1244169805941744E-8</c:v>
                </c:pt>
                <c:pt idx="663">
                  <c:v>2.0649317545724902E-8</c:v>
                </c:pt>
                <c:pt idx="664">
                  <c:v>2.1359780057026219E-8</c:v>
                </c:pt>
                <c:pt idx="665">
                  <c:v>2.1769890555277945E-8</c:v>
                </c:pt>
                <c:pt idx="666">
                  <c:v>2.2560967790215064E-8</c:v>
                </c:pt>
                <c:pt idx="667">
                  <c:v>2.261508517603517E-8</c:v>
                </c:pt>
                <c:pt idx="668">
                  <c:v>2.2734354202288485E-8</c:v>
                </c:pt>
                <c:pt idx="669">
                  <c:v>2.3041465749428233E-8</c:v>
                </c:pt>
                <c:pt idx="670">
                  <c:v>2.3687157321777718E-8</c:v>
                </c:pt>
                <c:pt idx="671">
                  <c:v>2.2809204105875732E-8</c:v>
                </c:pt>
                <c:pt idx="672">
                  <c:v>2.2837121352044194E-8</c:v>
                </c:pt>
                <c:pt idx="673">
                  <c:v>2.3432136896539205E-8</c:v>
                </c:pt>
                <c:pt idx="674">
                  <c:v>2.3294945839386771E-8</c:v>
                </c:pt>
                <c:pt idx="675">
                  <c:v>2.3628756295049826E-8</c:v>
                </c:pt>
                <c:pt idx="676">
                  <c:v>2.3437807311701278E-8</c:v>
                </c:pt>
                <c:pt idx="677">
                  <c:v>2.3425333641631315E-8</c:v>
                </c:pt>
                <c:pt idx="678">
                  <c:v>2.2229894064271382E-8</c:v>
                </c:pt>
                <c:pt idx="679">
                  <c:v>2.2163938834103624E-8</c:v>
                </c:pt>
                <c:pt idx="680">
                  <c:v>2.2532889082670672E-8</c:v>
                </c:pt>
                <c:pt idx="681">
                  <c:v>2.3164403244170268E-8</c:v>
                </c:pt>
                <c:pt idx="682">
                  <c:v>2.3445777232552401E-8</c:v>
                </c:pt>
                <c:pt idx="683">
                  <c:v>2.3335088374651247E-8</c:v>
                </c:pt>
                <c:pt idx="684">
                  <c:v>2.3685837064161282E-8</c:v>
                </c:pt>
                <c:pt idx="685">
                  <c:v>2.2891665737210027E-8</c:v>
                </c:pt>
                <c:pt idx="686">
                  <c:v>2.2925012534535308E-8</c:v>
                </c:pt>
                <c:pt idx="687">
                  <c:v>2.2008177436058961E-8</c:v>
                </c:pt>
                <c:pt idx="688">
                  <c:v>2.1404527387371543E-8</c:v>
                </c:pt>
                <c:pt idx="689">
                  <c:v>2.1859031064124766E-8</c:v>
                </c:pt>
                <c:pt idx="690">
                  <c:v>2.211596233953931E-8</c:v>
                </c:pt>
                <c:pt idx="691">
                  <c:v>2.2290310046947872E-8</c:v>
                </c:pt>
                <c:pt idx="692">
                  <c:v>2.3322459664783849E-8</c:v>
                </c:pt>
                <c:pt idx="693">
                  <c:v>2.2795693645183493E-8</c:v>
                </c:pt>
                <c:pt idx="694">
                  <c:v>2.2974289945085968E-8</c:v>
                </c:pt>
                <c:pt idx="695">
                  <c:v>2.2340284529158636E-8</c:v>
                </c:pt>
                <c:pt idx="696">
                  <c:v>2.2949332778147764E-8</c:v>
                </c:pt>
                <c:pt idx="697">
                  <c:v>2.2129793830828205E-8</c:v>
                </c:pt>
                <c:pt idx="698">
                  <c:v>2.2892322444939116E-8</c:v>
                </c:pt>
                <c:pt idx="699">
                  <c:v>2.3509555548587172E-8</c:v>
                </c:pt>
                <c:pt idx="700">
                  <c:v>2.3913085658619664E-8</c:v>
                </c:pt>
                <c:pt idx="701">
                  <c:v>2.2756705706749566E-8</c:v>
                </c:pt>
                <c:pt idx="702">
                  <c:v>2.3468098357312686E-8</c:v>
                </c:pt>
                <c:pt idx="703">
                  <c:v>2.3315492429094118E-8</c:v>
                </c:pt>
                <c:pt idx="704">
                  <c:v>2.3265213101495248E-8</c:v>
                </c:pt>
                <c:pt idx="705">
                  <c:v>2.4047670211067275E-8</c:v>
                </c:pt>
                <c:pt idx="706">
                  <c:v>2.4627725062431641E-8</c:v>
                </c:pt>
                <c:pt idx="707">
                  <c:v>2.5296036113489238E-8</c:v>
                </c:pt>
                <c:pt idx="708">
                  <c:v>2.5301544564211291E-8</c:v>
                </c:pt>
                <c:pt idx="709">
                  <c:v>2.3479134902872874E-8</c:v>
                </c:pt>
                <c:pt idx="710">
                  <c:v>2.3251261817770518E-8</c:v>
                </c:pt>
                <c:pt idx="711">
                  <c:v>2.3819715188405611E-8</c:v>
                </c:pt>
                <c:pt idx="712">
                  <c:v>2.3707552133541132E-8</c:v>
                </c:pt>
                <c:pt idx="713">
                  <c:v>2.4468939787251429E-8</c:v>
                </c:pt>
                <c:pt idx="714">
                  <c:v>2.4935186238421528E-8</c:v>
                </c:pt>
                <c:pt idx="715">
                  <c:v>2.3849437474542563E-8</c:v>
                </c:pt>
                <c:pt idx="716">
                  <c:v>2.2367103500534183E-8</c:v>
                </c:pt>
                <c:pt idx="717">
                  <c:v>2.131460227863954E-8</c:v>
                </c:pt>
                <c:pt idx="718">
                  <c:v>2.0498236425242262E-8</c:v>
                </c:pt>
                <c:pt idx="719">
                  <c:v>2.0401911884347033E-8</c:v>
                </c:pt>
                <c:pt idx="720">
                  <c:v>2.0696753618774893E-8</c:v>
                </c:pt>
                <c:pt idx="721">
                  <c:v>2.0844261251641182E-8</c:v>
                </c:pt>
                <c:pt idx="722">
                  <c:v>2.0842271266098371E-8</c:v>
                </c:pt>
                <c:pt idx="723">
                  <c:v>2.1283229508384079E-8</c:v>
                </c:pt>
                <c:pt idx="724">
                  <c:v>2.0979957115940347E-8</c:v>
                </c:pt>
                <c:pt idx="725">
                  <c:v>2.0335273703347424E-8</c:v>
                </c:pt>
                <c:pt idx="726">
                  <c:v>2.1217993819069289E-8</c:v>
                </c:pt>
                <c:pt idx="727">
                  <c:v>2.1825707162449391E-8</c:v>
                </c:pt>
                <c:pt idx="728">
                  <c:v>2.2116793455029787E-8</c:v>
                </c:pt>
                <c:pt idx="729">
                  <c:v>2.2412341723293215E-8</c:v>
                </c:pt>
                <c:pt idx="730">
                  <c:v>2.2629483265458586E-8</c:v>
                </c:pt>
                <c:pt idx="731">
                  <c:v>2.2726427692449909E-8</c:v>
                </c:pt>
                <c:pt idx="732">
                  <c:v>2.193732342830308E-8</c:v>
                </c:pt>
                <c:pt idx="733">
                  <c:v>2.1443851251917967E-8</c:v>
                </c:pt>
                <c:pt idx="734">
                  <c:v>2.1916278793750444E-8</c:v>
                </c:pt>
                <c:pt idx="735">
                  <c:v>2.2987987087419835E-8</c:v>
                </c:pt>
                <c:pt idx="736">
                  <c:v>2.4070247922649272E-8</c:v>
                </c:pt>
                <c:pt idx="737">
                  <c:v>2.3643307364156187E-8</c:v>
                </c:pt>
                <c:pt idx="738">
                  <c:v>2.3638506134666984E-8</c:v>
                </c:pt>
                <c:pt idx="739">
                  <c:v>2.4295802063770842E-8</c:v>
                </c:pt>
                <c:pt idx="740">
                  <c:v>2.3761795276470941E-8</c:v>
                </c:pt>
                <c:pt idx="741">
                  <c:v>2.3641534917310574E-8</c:v>
                </c:pt>
                <c:pt idx="742">
                  <c:v>2.3492640123203243E-8</c:v>
                </c:pt>
                <c:pt idx="743">
                  <c:v>2.3226228572860746E-8</c:v>
                </c:pt>
                <c:pt idx="744">
                  <c:v>2.3519843173259125E-8</c:v>
                </c:pt>
                <c:pt idx="745">
                  <c:v>2.2799771595119643E-8</c:v>
                </c:pt>
                <c:pt idx="746">
                  <c:v>2.2828077678703806E-8</c:v>
                </c:pt>
                <c:pt idx="747">
                  <c:v>2.2360285304615621E-8</c:v>
                </c:pt>
                <c:pt idx="748">
                  <c:v>2.2190900890567732E-8</c:v>
                </c:pt>
                <c:pt idx="749">
                  <c:v>2.3123471263200294E-8</c:v>
                </c:pt>
                <c:pt idx="750">
                  <c:v>2.3682221017486619E-8</c:v>
                </c:pt>
                <c:pt idx="751">
                  <c:v>2.3629746709046653E-8</c:v>
                </c:pt>
                <c:pt idx="752">
                  <c:v>2.3969968435251627E-8</c:v>
                </c:pt>
                <c:pt idx="753">
                  <c:v>2.3654191207508397E-8</c:v>
                </c:pt>
                <c:pt idx="754">
                  <c:v>2.3084983336478001E-8</c:v>
                </c:pt>
                <c:pt idx="755">
                  <c:v>2.3080377516651875E-8</c:v>
                </c:pt>
                <c:pt idx="756">
                  <c:v>2.2993209286488169E-8</c:v>
                </c:pt>
                <c:pt idx="757">
                  <c:v>2.3506169175124783E-8</c:v>
                </c:pt>
                <c:pt idx="758">
                  <c:v>2.2764225356629501E-8</c:v>
                </c:pt>
                <c:pt idx="759">
                  <c:v>2.3453204717292054E-8</c:v>
                </c:pt>
                <c:pt idx="760">
                  <c:v>2.3568903771358104E-8</c:v>
                </c:pt>
                <c:pt idx="761">
                  <c:v>2.3740110444486599E-8</c:v>
                </c:pt>
                <c:pt idx="762">
                  <c:v>2.2642278487899525E-8</c:v>
                </c:pt>
                <c:pt idx="763">
                  <c:v>2.3796836385019123E-8</c:v>
                </c:pt>
                <c:pt idx="764">
                  <c:v>2.3619445314657309E-8</c:v>
                </c:pt>
                <c:pt idx="765">
                  <c:v>2.2544795609547327E-8</c:v>
                </c:pt>
                <c:pt idx="766">
                  <c:v>2.2031977494443242E-8</c:v>
                </c:pt>
                <c:pt idx="767">
                  <c:v>2.2090235594903112E-8</c:v>
                </c:pt>
                <c:pt idx="768">
                  <c:v>2.2396125944087102E-8</c:v>
                </c:pt>
                <c:pt idx="769">
                  <c:v>2.274018407878358E-8</c:v>
                </c:pt>
                <c:pt idx="770">
                  <c:v>2.2430789266780478E-8</c:v>
                </c:pt>
                <c:pt idx="771">
                  <c:v>2.2733743742978064E-8</c:v>
                </c:pt>
                <c:pt idx="772">
                  <c:v>2.2303174307535614E-8</c:v>
                </c:pt>
                <c:pt idx="773">
                  <c:v>2.2167347973045944E-8</c:v>
                </c:pt>
                <c:pt idx="774">
                  <c:v>2.2235627165788215E-8</c:v>
                </c:pt>
                <c:pt idx="775">
                  <c:v>2.2837220137008819E-8</c:v>
                </c:pt>
                <c:pt idx="776">
                  <c:v>2.2629476674296744E-8</c:v>
                </c:pt>
                <c:pt idx="777">
                  <c:v>2.354126169136948E-8</c:v>
                </c:pt>
                <c:pt idx="778">
                  <c:v>2.3020933142226394E-8</c:v>
                </c:pt>
                <c:pt idx="779">
                  <c:v>2.3385154796616421E-8</c:v>
                </c:pt>
                <c:pt idx="780">
                  <c:v>2.3179634985399153E-8</c:v>
                </c:pt>
                <c:pt idx="781">
                  <c:v>2.3510804284882735E-8</c:v>
                </c:pt>
                <c:pt idx="782">
                  <c:v>2.2985455280896547E-8</c:v>
                </c:pt>
                <c:pt idx="783">
                  <c:v>2.2484828385041121E-8</c:v>
                </c:pt>
                <c:pt idx="784">
                  <c:v>2.234110188087691E-8</c:v>
                </c:pt>
                <c:pt idx="785">
                  <c:v>2.2420050886211881E-8</c:v>
                </c:pt>
                <c:pt idx="786">
                  <c:v>2.2821951375502806E-8</c:v>
                </c:pt>
                <c:pt idx="787">
                  <c:v>2.2199872604078949E-8</c:v>
                </c:pt>
                <c:pt idx="788">
                  <c:v>2.2460721954490216E-8</c:v>
                </c:pt>
                <c:pt idx="789">
                  <c:v>2.1803228712070635E-8</c:v>
                </c:pt>
                <c:pt idx="790">
                  <c:v>2.300163662732832E-8</c:v>
                </c:pt>
                <c:pt idx="791">
                  <c:v>2.3657611288027417E-8</c:v>
                </c:pt>
                <c:pt idx="792">
                  <c:v>2.4450802947610991E-8</c:v>
                </c:pt>
                <c:pt idx="793">
                  <c:v>2.3568511359136947E-8</c:v>
                </c:pt>
                <c:pt idx="794">
                  <c:v>2.3065514845900329E-8</c:v>
                </c:pt>
                <c:pt idx="795">
                  <c:v>2.40396043748763E-8</c:v>
                </c:pt>
                <c:pt idx="796">
                  <c:v>2.3419631178102298E-8</c:v>
                </c:pt>
                <c:pt idx="797">
                  <c:v>2.4143235279921849E-8</c:v>
                </c:pt>
                <c:pt idx="798">
                  <c:v>2.4256691152340289E-8</c:v>
                </c:pt>
                <c:pt idx="799">
                  <c:v>2.4243870894643154E-8</c:v>
                </c:pt>
                <c:pt idx="800">
                  <c:v>2.331581315106708E-8</c:v>
                </c:pt>
                <c:pt idx="801">
                  <c:v>2.394049623911091E-8</c:v>
                </c:pt>
                <c:pt idx="802">
                  <c:v>2.3272768590045293E-8</c:v>
                </c:pt>
                <c:pt idx="803">
                  <c:v>2.2499189890901792E-8</c:v>
                </c:pt>
                <c:pt idx="804">
                  <c:v>2.2727806972473561E-8</c:v>
                </c:pt>
                <c:pt idx="805">
                  <c:v>2.3096658335900876E-8</c:v>
                </c:pt>
                <c:pt idx="806">
                  <c:v>2.3668424109263399E-8</c:v>
                </c:pt>
                <c:pt idx="807">
                  <c:v>2.4479524806214825E-8</c:v>
                </c:pt>
                <c:pt idx="808">
                  <c:v>2.3904321418793097E-8</c:v>
                </c:pt>
                <c:pt idx="809">
                  <c:v>2.3983659344922634E-8</c:v>
                </c:pt>
                <c:pt idx="810">
                  <c:v>2.4609661610037706E-8</c:v>
                </c:pt>
                <c:pt idx="811">
                  <c:v>2.5855631794346269E-8</c:v>
                </c:pt>
                <c:pt idx="812">
                  <c:v>2.4208143474850343E-8</c:v>
                </c:pt>
                <c:pt idx="813">
                  <c:v>2.4870810769807008E-8</c:v>
                </c:pt>
                <c:pt idx="814">
                  <c:v>2.4543227195351006E-8</c:v>
                </c:pt>
                <c:pt idx="815">
                  <c:v>2.4433326045703561E-8</c:v>
                </c:pt>
                <c:pt idx="816">
                  <c:v>2.5545554888734235E-8</c:v>
                </c:pt>
                <c:pt idx="817">
                  <c:v>2.4189120949686992E-8</c:v>
                </c:pt>
                <c:pt idx="818">
                  <c:v>2.4189189550653786E-8</c:v>
                </c:pt>
                <c:pt idx="819">
                  <c:v>2.3719246213798363E-8</c:v>
                </c:pt>
                <c:pt idx="820">
                  <c:v>2.3606839108998356E-8</c:v>
                </c:pt>
                <c:pt idx="821">
                  <c:v>2.3615603259210565E-8</c:v>
                </c:pt>
                <c:pt idx="822">
                  <c:v>2.3731910628100386E-8</c:v>
                </c:pt>
                <c:pt idx="823">
                  <c:v>2.2756624766830116E-8</c:v>
                </c:pt>
                <c:pt idx="824">
                  <c:v>2.2726091987705016E-8</c:v>
                </c:pt>
                <c:pt idx="825">
                  <c:v>2.2757758089073349E-8</c:v>
                </c:pt>
                <c:pt idx="826">
                  <c:v>2.1936633743546166E-8</c:v>
                </c:pt>
                <c:pt idx="827">
                  <c:v>1.9663618637349965E-8</c:v>
                </c:pt>
                <c:pt idx="828">
                  <c:v>1.8813080007980278E-8</c:v>
                </c:pt>
                <c:pt idx="829">
                  <c:v>1.9285505990126616E-8</c:v>
                </c:pt>
                <c:pt idx="830">
                  <c:v>1.9494148085442387E-8</c:v>
                </c:pt>
                <c:pt idx="831">
                  <c:v>1.9882520411914716E-8</c:v>
                </c:pt>
                <c:pt idx="832">
                  <c:v>1.9349917097699667E-8</c:v>
                </c:pt>
                <c:pt idx="833">
                  <c:v>1.9719265677992016E-8</c:v>
                </c:pt>
                <c:pt idx="834">
                  <c:v>1.9949244405597631E-8</c:v>
                </c:pt>
                <c:pt idx="835">
                  <c:v>2.0050876128850379E-8</c:v>
                </c:pt>
                <c:pt idx="836">
                  <c:v>2.0169703857781854E-8</c:v>
                </c:pt>
                <c:pt idx="837">
                  <c:v>2.003477607972764E-8</c:v>
                </c:pt>
                <c:pt idx="838">
                  <c:v>1.9224235153235737E-8</c:v>
                </c:pt>
                <c:pt idx="839">
                  <c:v>1.8765480566112935E-8</c:v>
                </c:pt>
                <c:pt idx="840">
                  <c:v>1.8383052870059948E-8</c:v>
                </c:pt>
                <c:pt idx="841">
                  <c:v>1.9050041405028238E-8</c:v>
                </c:pt>
                <c:pt idx="842">
                  <c:v>1.7648412752864055E-8</c:v>
                </c:pt>
                <c:pt idx="843">
                  <c:v>1.793405775196297E-8</c:v>
                </c:pt>
                <c:pt idx="844">
                  <c:v>1.62598873710765E-8</c:v>
                </c:pt>
                <c:pt idx="845">
                  <c:v>1.6972392663768142E-8</c:v>
                </c:pt>
                <c:pt idx="846">
                  <c:v>1.6657305665065137E-8</c:v>
                </c:pt>
                <c:pt idx="847">
                  <c:v>1.7221340815083501E-8</c:v>
                </c:pt>
                <c:pt idx="848">
                  <c:v>1.7487044279694521E-8</c:v>
                </c:pt>
                <c:pt idx="849">
                  <c:v>1.7726428609542157E-8</c:v>
                </c:pt>
                <c:pt idx="850">
                  <c:v>1.6544613347665122E-8</c:v>
                </c:pt>
                <c:pt idx="851">
                  <c:v>1.6152369322272531E-8</c:v>
                </c:pt>
                <c:pt idx="852">
                  <c:v>1.6051698517022535E-8</c:v>
                </c:pt>
                <c:pt idx="853">
                  <c:v>1.6111035773271564E-8</c:v>
                </c:pt>
                <c:pt idx="854">
                  <c:v>1.7212690422147848E-8</c:v>
                </c:pt>
                <c:pt idx="855">
                  <c:v>1.6303599867786108E-8</c:v>
                </c:pt>
                <c:pt idx="856">
                  <c:v>1.7811450401346105E-8</c:v>
                </c:pt>
                <c:pt idx="857">
                  <c:v>1.8069548240837318E-8</c:v>
                </c:pt>
                <c:pt idx="858">
                  <c:v>1.7869616617595049E-8</c:v>
                </c:pt>
                <c:pt idx="859">
                  <c:v>1.6746099250755003E-8</c:v>
                </c:pt>
                <c:pt idx="860">
                  <c:v>1.6065431711213474E-8</c:v>
                </c:pt>
                <c:pt idx="861">
                  <c:v>1.6535823361406859E-8</c:v>
                </c:pt>
                <c:pt idx="862">
                  <c:v>1.6446184155319961E-8</c:v>
                </c:pt>
                <c:pt idx="863">
                  <c:v>1.6614251580253488E-8</c:v>
                </c:pt>
                <c:pt idx="864">
                  <c:v>1.6695774711558002E-8</c:v>
                </c:pt>
                <c:pt idx="865">
                  <c:v>1.7870990252348428E-8</c:v>
                </c:pt>
                <c:pt idx="866">
                  <c:v>1.8049435044611255E-8</c:v>
                </c:pt>
                <c:pt idx="867">
                  <c:v>1.8103436326053365E-8</c:v>
                </c:pt>
                <c:pt idx="868">
                  <c:v>1.7902241285676629E-8</c:v>
                </c:pt>
                <c:pt idx="869">
                  <c:v>1.7892608752469522E-8</c:v>
                </c:pt>
                <c:pt idx="870">
                  <c:v>1.730096893568018E-8</c:v>
                </c:pt>
                <c:pt idx="871">
                  <c:v>1.7477230157703108E-8</c:v>
                </c:pt>
                <c:pt idx="872">
                  <c:v>1.6580093910165158E-8</c:v>
                </c:pt>
                <c:pt idx="873">
                  <c:v>1.4625357411937508E-8</c:v>
                </c:pt>
                <c:pt idx="874">
                  <c:v>1.4381122883761918E-8</c:v>
                </c:pt>
                <c:pt idx="875">
                  <c:v>1.408787705098052E-8</c:v>
                </c:pt>
                <c:pt idx="876">
                  <c:v>1.3637456726041482E-8</c:v>
                </c:pt>
                <c:pt idx="877">
                  <c:v>1.2939505362201631E-8</c:v>
                </c:pt>
                <c:pt idx="878">
                  <c:v>1.3755592286528952E-8</c:v>
                </c:pt>
                <c:pt idx="879">
                  <c:v>1.4012021939763812E-8</c:v>
                </c:pt>
                <c:pt idx="880">
                  <c:v>1.577189419245784E-8</c:v>
                </c:pt>
                <c:pt idx="881">
                  <c:v>1.6250100207255547E-8</c:v>
                </c:pt>
                <c:pt idx="882">
                  <c:v>1.6559503655359812E-8</c:v>
                </c:pt>
                <c:pt idx="883">
                  <c:v>1.6996776520445731E-8</c:v>
                </c:pt>
                <c:pt idx="884">
                  <c:v>1.6580471124625918E-8</c:v>
                </c:pt>
                <c:pt idx="885">
                  <c:v>1.7123282367551552E-8</c:v>
                </c:pt>
                <c:pt idx="886">
                  <c:v>1.7321904213516701E-8</c:v>
                </c:pt>
                <c:pt idx="887">
                  <c:v>1.8604968391821361E-8</c:v>
                </c:pt>
                <c:pt idx="888">
                  <c:v>1.9431825260735844E-8</c:v>
                </c:pt>
                <c:pt idx="889">
                  <c:v>1.8750744758412692E-8</c:v>
                </c:pt>
                <c:pt idx="890">
                  <c:v>1.9581970975959306E-8</c:v>
                </c:pt>
                <c:pt idx="891">
                  <c:v>1.9368989349429052E-8</c:v>
                </c:pt>
                <c:pt idx="892">
                  <c:v>1.8094163425284925E-8</c:v>
                </c:pt>
                <c:pt idx="893">
                  <c:v>1.858977768290266E-8</c:v>
                </c:pt>
                <c:pt idx="894">
                  <c:v>1.9053499182276741E-8</c:v>
                </c:pt>
                <c:pt idx="895">
                  <c:v>1.9428706191465462E-8</c:v>
                </c:pt>
                <c:pt idx="896">
                  <c:v>1.9520120110722116E-8</c:v>
                </c:pt>
                <c:pt idx="897">
                  <c:v>1.9635618591365706E-8</c:v>
                </c:pt>
                <c:pt idx="898">
                  <c:v>1.9682793772047114E-8</c:v>
                </c:pt>
                <c:pt idx="899">
                  <c:v>2.0058319188940568E-8</c:v>
                </c:pt>
                <c:pt idx="900">
                  <c:v>1.9680324943127683E-8</c:v>
                </c:pt>
                <c:pt idx="901">
                  <c:v>2.0512499507361594E-8</c:v>
                </c:pt>
                <c:pt idx="902">
                  <c:v>2.0102785258308758E-8</c:v>
                </c:pt>
                <c:pt idx="903">
                  <c:v>2.0950188165639459E-8</c:v>
                </c:pt>
                <c:pt idx="904">
                  <c:v>2.1364204249434706E-8</c:v>
                </c:pt>
                <c:pt idx="905">
                  <c:v>2.135684740263387E-8</c:v>
                </c:pt>
                <c:pt idx="906">
                  <c:v>2.028235750601429E-8</c:v>
                </c:pt>
                <c:pt idx="907">
                  <c:v>1.9658024768879544E-8</c:v>
                </c:pt>
                <c:pt idx="908">
                  <c:v>2.0219511249766416E-8</c:v>
                </c:pt>
                <c:pt idx="909">
                  <c:v>2.1021370112945007E-8</c:v>
                </c:pt>
                <c:pt idx="910">
                  <c:v>2.0613009701996426E-8</c:v>
                </c:pt>
                <c:pt idx="911">
                  <c:v>1.9341547854329425E-8</c:v>
                </c:pt>
                <c:pt idx="912">
                  <c:v>1.9158684313335276E-8</c:v>
                </c:pt>
                <c:pt idx="913">
                  <c:v>2.0104507099129644E-8</c:v>
                </c:pt>
                <c:pt idx="914">
                  <c:v>2.0428387843432171E-8</c:v>
                </c:pt>
                <c:pt idx="915">
                  <c:v>2.0842806619644925E-8</c:v>
                </c:pt>
                <c:pt idx="916">
                  <c:v>2.1139535605858947E-8</c:v>
                </c:pt>
                <c:pt idx="917">
                  <c:v>2.1886146506558997E-8</c:v>
                </c:pt>
                <c:pt idx="918">
                  <c:v>2.1674511646720313E-8</c:v>
                </c:pt>
                <c:pt idx="919">
                  <c:v>2.3092947126360779E-8</c:v>
                </c:pt>
                <c:pt idx="920">
                  <c:v>2.3558260271274496E-8</c:v>
                </c:pt>
                <c:pt idx="921">
                  <c:v>2.3900636106121532E-8</c:v>
                </c:pt>
                <c:pt idx="922">
                  <c:v>2.3994233847865575E-8</c:v>
                </c:pt>
                <c:pt idx="923">
                  <c:v>2.318599902479813E-8</c:v>
                </c:pt>
                <c:pt idx="924">
                  <c:v>2.4305336965926932E-8</c:v>
                </c:pt>
                <c:pt idx="925">
                  <c:v>2.3815792412164789E-8</c:v>
                </c:pt>
                <c:pt idx="926">
                  <c:v>2.3339112526154117E-8</c:v>
                </c:pt>
                <c:pt idx="927">
                  <c:v>2.2574369349022715E-8</c:v>
                </c:pt>
                <c:pt idx="928">
                  <c:v>2.1894626561728178E-8</c:v>
                </c:pt>
                <c:pt idx="929">
                  <c:v>2.2534962860015571E-8</c:v>
                </c:pt>
                <c:pt idx="930">
                  <c:v>2.3126697527812043E-8</c:v>
                </c:pt>
                <c:pt idx="931">
                  <c:v>2.3674950187357728E-8</c:v>
                </c:pt>
                <c:pt idx="932">
                  <c:v>2.2897855383243575E-8</c:v>
                </c:pt>
                <c:pt idx="933">
                  <c:v>2.3415973415619748E-8</c:v>
                </c:pt>
                <c:pt idx="934">
                  <c:v>2.306016350130366E-8</c:v>
                </c:pt>
                <c:pt idx="935">
                  <c:v>2.3183958771319201E-8</c:v>
                </c:pt>
                <c:pt idx="936">
                  <c:v>2.3262069079391785E-8</c:v>
                </c:pt>
                <c:pt idx="937">
                  <c:v>2.1957268662653411E-8</c:v>
                </c:pt>
                <c:pt idx="938">
                  <c:v>2.1360536137228194E-8</c:v>
                </c:pt>
                <c:pt idx="939">
                  <c:v>2.1465573059111761E-8</c:v>
                </c:pt>
                <c:pt idx="940">
                  <c:v>1.9815883325196713E-8</c:v>
                </c:pt>
                <c:pt idx="941">
                  <c:v>2.0889740628662729E-8</c:v>
                </c:pt>
                <c:pt idx="942">
                  <c:v>2.111348642635783E-8</c:v>
                </c:pt>
                <c:pt idx="943">
                  <c:v>2.0574322235642911E-8</c:v>
                </c:pt>
                <c:pt idx="944">
                  <c:v>2.0224929427982493E-8</c:v>
                </c:pt>
                <c:pt idx="945">
                  <c:v>2.0625681199510544E-8</c:v>
                </c:pt>
                <c:pt idx="946">
                  <c:v>1.951597452772194E-8</c:v>
                </c:pt>
                <c:pt idx="947">
                  <c:v>1.9758087448335295E-8</c:v>
                </c:pt>
                <c:pt idx="948">
                  <c:v>1.9263725118117631E-8</c:v>
                </c:pt>
                <c:pt idx="949">
                  <c:v>1.8843346915130479E-8</c:v>
                </c:pt>
                <c:pt idx="950">
                  <c:v>1.8619553463336621E-8</c:v>
                </c:pt>
                <c:pt idx="951">
                  <c:v>1.8851674515378736E-8</c:v>
                </c:pt>
                <c:pt idx="952">
                  <c:v>1.8051583186865607E-8</c:v>
                </c:pt>
                <c:pt idx="953">
                  <c:v>1.7720475340232004E-8</c:v>
                </c:pt>
                <c:pt idx="954">
                  <c:v>1.8319548469118566E-8</c:v>
                </c:pt>
                <c:pt idx="955">
                  <c:v>1.886942257842138E-8</c:v>
                </c:pt>
                <c:pt idx="956">
                  <c:v>1.9448523740700376E-8</c:v>
                </c:pt>
                <c:pt idx="957">
                  <c:v>1.9038239586362493E-8</c:v>
                </c:pt>
                <c:pt idx="958">
                  <c:v>1.7345733396035267E-8</c:v>
                </c:pt>
                <c:pt idx="959">
                  <c:v>1.735797572697602E-8</c:v>
                </c:pt>
                <c:pt idx="960">
                  <c:v>1.6615832117606171E-8</c:v>
                </c:pt>
                <c:pt idx="961">
                  <c:v>1.6632015205949643E-8</c:v>
                </c:pt>
                <c:pt idx="962">
                  <c:v>1.684110377421923E-8</c:v>
                </c:pt>
                <c:pt idx="963">
                  <c:v>1.736622526457901E-8</c:v>
                </c:pt>
                <c:pt idx="964">
                  <c:v>1.7122110735320913E-8</c:v>
                </c:pt>
                <c:pt idx="965">
                  <c:v>1.7293475968583483E-8</c:v>
                </c:pt>
                <c:pt idx="966">
                  <c:v>1.6883649779988187E-8</c:v>
                </c:pt>
                <c:pt idx="967">
                  <c:v>1.6245917830605023E-8</c:v>
                </c:pt>
                <c:pt idx="968">
                  <c:v>1.6485510345286111E-8</c:v>
                </c:pt>
                <c:pt idx="969">
                  <c:v>1.683597619073719E-8</c:v>
                </c:pt>
                <c:pt idx="970">
                  <c:v>1.6306883313469802E-8</c:v>
                </c:pt>
                <c:pt idx="971">
                  <c:v>1.5895558023445422E-8</c:v>
                </c:pt>
                <c:pt idx="972">
                  <c:v>1.5077205591634232E-8</c:v>
                </c:pt>
                <c:pt idx="973">
                  <c:v>1.4174428708744834E-8</c:v>
                </c:pt>
                <c:pt idx="974">
                  <c:v>1.3106487476459555E-8</c:v>
                </c:pt>
                <c:pt idx="975">
                  <c:v>1.3696854631996824E-8</c:v>
                </c:pt>
                <c:pt idx="976">
                  <c:v>1.4653891026900648E-8</c:v>
                </c:pt>
                <c:pt idx="977">
                  <c:v>1.4776537332367871E-8</c:v>
                </c:pt>
                <c:pt idx="978">
                  <c:v>1.4791786897751289E-8</c:v>
                </c:pt>
                <c:pt idx="979">
                  <c:v>1.396019421493522E-8</c:v>
                </c:pt>
                <c:pt idx="980">
                  <c:v>1.3982187270855295E-8</c:v>
                </c:pt>
                <c:pt idx="981">
                  <c:v>1.4708073202183373E-8</c:v>
                </c:pt>
                <c:pt idx="982">
                  <c:v>1.5649425970760122E-8</c:v>
                </c:pt>
                <c:pt idx="983">
                  <c:v>1.616545363008198E-8</c:v>
                </c:pt>
                <c:pt idx="984">
                  <c:v>1.6418579963415689E-8</c:v>
                </c:pt>
                <c:pt idx="985">
                  <c:v>1.7062319803790317E-8</c:v>
                </c:pt>
                <c:pt idx="986">
                  <c:v>1.7696606879960261E-8</c:v>
                </c:pt>
                <c:pt idx="987">
                  <c:v>1.9192122479099947E-8</c:v>
                </c:pt>
                <c:pt idx="988">
                  <c:v>1.8831953424268799E-8</c:v>
                </c:pt>
                <c:pt idx="989">
                  <c:v>1.8187400126025438E-8</c:v>
                </c:pt>
                <c:pt idx="990">
                  <c:v>1.8113427343934309E-8</c:v>
                </c:pt>
                <c:pt idx="991">
                  <c:v>1.8547145724581438E-8</c:v>
                </c:pt>
                <c:pt idx="992">
                  <c:v>2.0278742882501942E-8</c:v>
                </c:pt>
                <c:pt idx="993">
                  <c:v>2.053445859915043E-8</c:v>
                </c:pt>
                <c:pt idx="994">
                  <c:v>1.9505304409189979E-8</c:v>
                </c:pt>
                <c:pt idx="995">
                  <c:v>2.0443534719571682E-8</c:v>
                </c:pt>
                <c:pt idx="996">
                  <c:v>1.9756254373752447E-8</c:v>
                </c:pt>
                <c:pt idx="997">
                  <c:v>1.9006321884494635E-8</c:v>
                </c:pt>
              </c:numCache>
            </c:numRef>
          </c:yVal>
          <c:smooth val="0"/>
        </c:ser>
        <c:ser>
          <c:idx val="1"/>
          <c:order val="1"/>
          <c:tx>
            <c:v>Start to End</c:v>
          </c:tx>
          <c:marker>
            <c:symbol val="none"/>
          </c:marker>
          <c:xVal>
            <c:numRef>
              <c:f>(BrownianDynamics!$G$3,BrownianDynamics!$G$1000)</c:f>
              <c:numCache>
                <c:formatCode>General</c:formatCode>
                <c:ptCount val="2"/>
                <c:pt idx="0">
                  <c:v>0</c:v>
                </c:pt>
                <c:pt idx="1">
                  <c:v>4.3421605839263297E-9</c:v>
                </c:pt>
              </c:numCache>
            </c:numRef>
          </c:xVal>
          <c:yVal>
            <c:numRef>
              <c:f>(BrownianDynamics!$H$3,BrownianDynamics!$H$1000)</c:f>
              <c:numCache>
                <c:formatCode>General</c:formatCode>
                <c:ptCount val="2"/>
                <c:pt idx="0">
                  <c:v>0</c:v>
                </c:pt>
                <c:pt idx="1">
                  <c:v>1.9006321884494635E-8</c:v>
                </c:pt>
              </c:numCache>
            </c:numRef>
          </c:yVal>
          <c:smooth val="0"/>
        </c:ser>
        <c:dLbls>
          <c:showLegendKey val="0"/>
          <c:showVal val="0"/>
          <c:showCatName val="0"/>
          <c:showSerName val="0"/>
          <c:showPercent val="0"/>
          <c:showBubbleSize val="0"/>
        </c:dLbls>
        <c:axId val="170571264"/>
        <c:axId val="170572800"/>
      </c:scatterChart>
      <c:valAx>
        <c:axId val="170571264"/>
        <c:scaling>
          <c:orientation val="minMax"/>
          <c:max val="1.0000000000000004E-7"/>
          <c:min val="-1.0000000000000004E-7"/>
        </c:scaling>
        <c:delete val="0"/>
        <c:axPos val="b"/>
        <c:numFmt formatCode="General" sourceLinked="1"/>
        <c:majorTickMark val="out"/>
        <c:minorTickMark val="none"/>
        <c:tickLblPos val="nextTo"/>
        <c:crossAx val="170572800"/>
        <c:crosses val="autoZero"/>
        <c:crossBetween val="midCat"/>
      </c:valAx>
      <c:valAx>
        <c:axId val="170572800"/>
        <c:scaling>
          <c:orientation val="minMax"/>
          <c:max val="1.0000000000000004E-7"/>
          <c:min val="-1.0000000000000004E-7"/>
        </c:scaling>
        <c:delete val="0"/>
        <c:axPos val="l"/>
        <c:numFmt formatCode="General" sourceLinked="1"/>
        <c:majorTickMark val="out"/>
        <c:minorTickMark val="none"/>
        <c:tickLblPos val="nextTo"/>
        <c:crossAx val="170571264"/>
        <c:crosses val="autoZero"/>
        <c:crossBetween val="midCat"/>
      </c:valAx>
    </c:plotArea>
    <c:plotVisOnly val="1"/>
    <c:dispBlanksAs val="gap"/>
    <c:showDLblsOverMax val="0"/>
  </c:chart>
  <c:spPr>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lineChart>
        <c:grouping val="standard"/>
        <c:varyColors val="0"/>
        <c:ser>
          <c:idx val="1"/>
          <c:order val="0"/>
          <c:tx>
            <c:strRef>
              <c:f>Sheet1!$B$1</c:f>
              <c:strCache>
                <c:ptCount val="1"/>
                <c:pt idx="0">
                  <c:v>sin(x)</c:v>
                </c:pt>
              </c:strCache>
            </c:strRef>
          </c:tx>
          <c:marker>
            <c:symbol val="none"/>
          </c:marker>
          <c:val>
            <c:numRef>
              <c:f>Sheet1!$B$2:$B$11</c:f>
              <c:numCache>
                <c:formatCode>General</c:formatCode>
                <c:ptCount val="10"/>
                <c:pt idx="0">
                  <c:v>0.8414709848078965</c:v>
                </c:pt>
                <c:pt idx="1">
                  <c:v>0.90929742682568171</c:v>
                </c:pt>
                <c:pt idx="2">
                  <c:v>0.14112000805986721</c:v>
                </c:pt>
                <c:pt idx="3">
                  <c:v>-0.7568024953079282</c:v>
                </c:pt>
                <c:pt idx="4">
                  <c:v>-0.95892427466313845</c:v>
                </c:pt>
                <c:pt idx="5">
                  <c:v>-0.27941549819892586</c:v>
                </c:pt>
                <c:pt idx="6">
                  <c:v>0.65698659871878906</c:v>
                </c:pt>
                <c:pt idx="7">
                  <c:v>0.98935824662338179</c:v>
                </c:pt>
                <c:pt idx="8">
                  <c:v>0.41211848524175659</c:v>
                </c:pt>
                <c:pt idx="9">
                  <c:v>-0.54402111088936977</c:v>
                </c:pt>
              </c:numCache>
            </c:numRef>
          </c:val>
          <c:smooth val="0"/>
        </c:ser>
        <c:dLbls>
          <c:showLegendKey val="0"/>
          <c:showVal val="0"/>
          <c:showCatName val="0"/>
          <c:showSerName val="0"/>
          <c:showPercent val="0"/>
          <c:showBubbleSize val="0"/>
        </c:dLbls>
        <c:marker val="1"/>
        <c:smooth val="0"/>
        <c:axId val="92529408"/>
        <c:axId val="92530944"/>
      </c:lineChart>
      <c:catAx>
        <c:axId val="92529408"/>
        <c:scaling>
          <c:orientation val="minMax"/>
        </c:scaling>
        <c:delete val="0"/>
        <c:axPos val="b"/>
        <c:majorTickMark val="out"/>
        <c:minorTickMark val="none"/>
        <c:tickLblPos val="nextTo"/>
        <c:crossAx val="92530944"/>
        <c:crosses val="autoZero"/>
        <c:auto val="1"/>
        <c:lblAlgn val="ctr"/>
        <c:lblOffset val="100"/>
        <c:noMultiLvlLbl val="0"/>
      </c:catAx>
      <c:valAx>
        <c:axId val="92530944"/>
        <c:scaling>
          <c:orientation val="minMax"/>
        </c:scaling>
        <c:delete val="0"/>
        <c:axPos val="l"/>
        <c:majorGridlines/>
        <c:numFmt formatCode="General" sourceLinked="1"/>
        <c:majorTickMark val="out"/>
        <c:minorTickMark val="none"/>
        <c:tickLblPos val="nextTo"/>
        <c:crossAx val="9252940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2.gif"/></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347662</xdr:colOff>
      <xdr:row>0</xdr:row>
      <xdr:rowOff>138112</xdr:rowOff>
    </xdr:from>
    <xdr:to>
      <xdr:col>8</xdr:col>
      <xdr:colOff>42862</xdr:colOff>
      <xdr:row>15</xdr:row>
      <xdr:rowOff>23812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0</xdr:colOff>
      <xdr:row>19</xdr:row>
      <xdr:rowOff>0</xdr:rowOff>
    </xdr:from>
    <xdr:to>
      <xdr:col>18</xdr:col>
      <xdr:colOff>400050</xdr:colOff>
      <xdr:row>41</xdr:row>
      <xdr:rowOff>152400</xdr:rowOff>
    </xdr:to>
    <xdr:pic>
      <xdr:nvPicPr>
        <xdr:cNvPr id="7" name="Picture 6" descr="C:\Users\csnyder\AppData\Local\Temp\1\SNAGHTML15074a9.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619500"/>
          <a:ext cx="10153650" cy="434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100012</xdr:colOff>
      <xdr:row>6</xdr:row>
      <xdr:rowOff>147637</xdr:rowOff>
    </xdr:from>
    <xdr:to>
      <xdr:col>5</xdr:col>
      <xdr:colOff>576262</xdr:colOff>
      <xdr:row>21</xdr:row>
      <xdr:rowOff>33337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361950</xdr:colOff>
      <xdr:row>6</xdr:row>
      <xdr:rowOff>161925</xdr:rowOff>
    </xdr:from>
    <xdr:to>
      <xdr:col>15</xdr:col>
      <xdr:colOff>361950</xdr:colOff>
      <xdr:row>21</xdr:row>
      <xdr:rowOff>47625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942975</xdr:colOff>
      <xdr:row>33</xdr:row>
      <xdr:rowOff>119062</xdr:rowOff>
    </xdr:from>
    <xdr:to>
      <xdr:col>5</xdr:col>
      <xdr:colOff>676275</xdr:colOff>
      <xdr:row>50</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285750</xdr:colOff>
      <xdr:row>20</xdr:row>
      <xdr:rowOff>28575</xdr:rowOff>
    </xdr:from>
    <xdr:to>
      <xdr:col>1</xdr:col>
      <xdr:colOff>466725</xdr:colOff>
      <xdr:row>27</xdr:row>
      <xdr:rowOff>123825</xdr:rowOff>
    </xdr:to>
    <xdr:cxnSp macro="">
      <xdr:nvCxnSpPr>
        <xdr:cNvPr id="4" name="Straight Arrow Connector 3"/>
        <xdr:cNvCxnSpPr/>
      </xdr:nvCxnSpPr>
      <xdr:spPr>
        <a:xfrm>
          <a:off x="1314450" y="3838575"/>
          <a:ext cx="180975" cy="142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866775</xdr:colOff>
      <xdr:row>19</xdr:row>
      <xdr:rowOff>0</xdr:rowOff>
    </xdr:from>
    <xdr:ext cx="874920" cy="264560"/>
    <xdr:sp macro="" textlink="">
      <xdr:nvSpPr>
        <xdr:cNvPr id="5" name="TextBox 4"/>
        <xdr:cNvSpPr txBox="1"/>
      </xdr:nvSpPr>
      <xdr:spPr>
        <a:xfrm>
          <a:off x="866775" y="3619500"/>
          <a:ext cx="8749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more below</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10</xdr:col>
      <xdr:colOff>238125</xdr:colOff>
      <xdr:row>0</xdr:row>
      <xdr:rowOff>38100</xdr:rowOff>
    </xdr:from>
    <xdr:to>
      <xdr:col>12</xdr:col>
      <xdr:colOff>161925</xdr:colOff>
      <xdr:row>2</xdr:row>
      <xdr:rowOff>28575</xdr:rowOff>
    </xdr:to>
    <xdr:pic>
      <xdr:nvPicPr>
        <xdr:cNvPr id="8" name="Picture 7" descr=" P(x)=1/(sigmasqrt(2pi))e^(-(x-mu)^2/(2sigma^2)) "/>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15150" y="38100"/>
          <a:ext cx="1628775" cy="37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147637</xdr:colOff>
      <xdr:row>12</xdr:row>
      <xdr:rowOff>128587</xdr:rowOff>
    </xdr:from>
    <xdr:to>
      <xdr:col>17</xdr:col>
      <xdr:colOff>623887</xdr:colOff>
      <xdr:row>27</xdr:row>
      <xdr:rowOff>14287</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247649</xdr:colOff>
      <xdr:row>12</xdr:row>
      <xdr:rowOff>85725</xdr:rowOff>
    </xdr:from>
    <xdr:to>
      <xdr:col>25</xdr:col>
      <xdr:colOff>238124</xdr:colOff>
      <xdr:row>26</xdr:row>
      <xdr:rowOff>161925</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19051</xdr:colOff>
      <xdr:row>2</xdr:row>
      <xdr:rowOff>171450</xdr:rowOff>
    </xdr:from>
    <xdr:to>
      <xdr:col>13</xdr:col>
      <xdr:colOff>38100</xdr:colOff>
      <xdr:row>15</xdr:row>
      <xdr:rowOff>123825</xdr:rowOff>
    </xdr:to>
    <xdr:cxnSp macro="">
      <xdr:nvCxnSpPr>
        <xdr:cNvPr id="13" name="Straight Arrow Connector 12"/>
        <xdr:cNvCxnSpPr/>
      </xdr:nvCxnSpPr>
      <xdr:spPr>
        <a:xfrm>
          <a:off x="8686801" y="552450"/>
          <a:ext cx="19049" cy="2438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190500</xdr:colOff>
      <xdr:row>3</xdr:row>
      <xdr:rowOff>38100</xdr:rowOff>
    </xdr:from>
    <xdr:to>
      <xdr:col>20</xdr:col>
      <xdr:colOff>209550</xdr:colOff>
      <xdr:row>15</xdr:row>
      <xdr:rowOff>66675</xdr:rowOff>
    </xdr:to>
    <xdr:cxnSp macro="">
      <xdr:nvCxnSpPr>
        <xdr:cNvPr id="15" name="Straight Arrow Connector 14"/>
        <xdr:cNvCxnSpPr/>
      </xdr:nvCxnSpPr>
      <xdr:spPr>
        <a:xfrm>
          <a:off x="13877925" y="609600"/>
          <a:ext cx="19050" cy="2324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314325</xdr:colOff>
      <xdr:row>16</xdr:row>
      <xdr:rowOff>142875</xdr:rowOff>
    </xdr:from>
    <xdr:to>
      <xdr:col>9</xdr:col>
      <xdr:colOff>552450</xdr:colOff>
      <xdr:row>71</xdr:row>
      <xdr:rowOff>171450</xdr:rowOff>
    </xdr:to>
    <xdr:cxnSp macro="">
      <xdr:nvCxnSpPr>
        <xdr:cNvPr id="3" name="Straight Arrow Connector 2"/>
        <xdr:cNvCxnSpPr/>
      </xdr:nvCxnSpPr>
      <xdr:spPr>
        <a:xfrm>
          <a:off x="4295775" y="3200400"/>
          <a:ext cx="2676525" cy="10506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19050</xdr:colOff>
      <xdr:row>15</xdr:row>
      <xdr:rowOff>114300</xdr:rowOff>
    </xdr:from>
    <xdr:ext cx="2562433" cy="264560"/>
    <xdr:sp macro="" textlink="">
      <xdr:nvSpPr>
        <xdr:cNvPr id="5" name="TextBox 4"/>
        <xdr:cNvSpPr txBox="1"/>
      </xdr:nvSpPr>
      <xdr:spPr>
        <a:xfrm>
          <a:off x="4000500" y="2981325"/>
          <a:ext cx="256243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compare with highlighted</a:t>
          </a:r>
          <a:r>
            <a:rPr lang="en-US" sz="1100" baseline="0"/>
            <a:t> intervals below</a:t>
          </a:r>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9</xdr:col>
      <xdr:colOff>119062</xdr:colOff>
      <xdr:row>2</xdr:row>
      <xdr:rowOff>61912</xdr:rowOff>
    </xdr:from>
    <xdr:to>
      <xdr:col>16</xdr:col>
      <xdr:colOff>423862</xdr:colOff>
      <xdr:row>26</xdr:row>
      <xdr:rowOff>61912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0</xdr:colOff>
      <xdr:row>7</xdr:row>
      <xdr:rowOff>0</xdr:rowOff>
    </xdr:from>
    <xdr:to>
      <xdr:col>32</xdr:col>
      <xdr:colOff>132267</xdr:colOff>
      <xdr:row>39</xdr:row>
      <xdr:rowOff>142096</xdr:rowOff>
    </xdr:to>
    <xdr:pic>
      <xdr:nvPicPr>
        <xdr:cNvPr id="5" name="Picture 4"/>
        <xdr:cNvPicPr>
          <a:picLocks noChangeAspect="1"/>
        </xdr:cNvPicPr>
      </xdr:nvPicPr>
      <xdr:blipFill>
        <a:blip xmlns:r="http://schemas.openxmlformats.org/officeDocument/2006/relationships" r:embed="rId2"/>
        <a:stretch>
          <a:fillRect/>
        </a:stretch>
      </xdr:blipFill>
      <xdr:spPr>
        <a:xfrm>
          <a:off x="12077700" y="1333500"/>
          <a:ext cx="8666667" cy="623809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14</xdr:col>
      <xdr:colOff>132267</xdr:colOff>
      <xdr:row>35</xdr:row>
      <xdr:rowOff>142096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71500"/>
          <a:ext cx="8666667" cy="6238096"/>
        </a:xfrm>
        <a:prstGeom prst="rect">
          <a:avLst/>
        </a:prstGeom>
      </xdr:spPr>
    </xdr:pic>
    <xdr:clientData/>
  </xdr:twoCellAnchor>
  <xdr:twoCellAnchor editAs="oneCell">
    <xdr:from>
      <xdr:col>0</xdr:col>
      <xdr:colOff>0</xdr:colOff>
      <xdr:row>45</xdr:row>
      <xdr:rowOff>0</xdr:rowOff>
    </xdr:from>
    <xdr:to>
      <xdr:col>14</xdr:col>
      <xdr:colOff>132267</xdr:colOff>
      <xdr:row>54</xdr:row>
      <xdr:rowOff>85500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8572500"/>
          <a:ext cx="8666667" cy="1800000"/>
        </a:xfrm>
        <a:prstGeom prst="rect">
          <a:avLst/>
        </a:prstGeom>
      </xdr:spPr>
    </xdr:pic>
    <xdr:clientData/>
  </xdr:twoCellAnchor>
  <xdr:twoCellAnchor editAs="oneCell">
    <xdr:from>
      <xdr:col>0</xdr:col>
      <xdr:colOff>0</xdr:colOff>
      <xdr:row>65</xdr:row>
      <xdr:rowOff>0</xdr:rowOff>
    </xdr:from>
    <xdr:to>
      <xdr:col>13</xdr:col>
      <xdr:colOff>532343</xdr:colOff>
      <xdr:row>111</xdr:row>
      <xdr:rowOff>141763</xdr:rowOff>
    </xdr:to>
    <xdr:pic>
      <xdr:nvPicPr>
        <xdr:cNvPr id="6" name="Picture 5"/>
        <xdr:cNvPicPr>
          <a:picLocks noChangeAspect="1"/>
        </xdr:cNvPicPr>
      </xdr:nvPicPr>
      <xdr:blipFill>
        <a:blip xmlns:r="http://schemas.openxmlformats.org/officeDocument/2006/relationships" r:embed="rId3"/>
        <a:stretch>
          <a:fillRect/>
        </a:stretch>
      </xdr:blipFill>
      <xdr:spPr>
        <a:xfrm>
          <a:off x="0" y="12382500"/>
          <a:ext cx="8457143" cy="8904763"/>
        </a:xfrm>
        <a:prstGeom prst="rect">
          <a:avLst/>
        </a:prstGeom>
      </xdr:spPr>
    </xdr:pic>
    <xdr:clientData/>
  </xdr:twoCellAnchor>
  <xdr:twoCellAnchor editAs="oneCell">
    <xdr:from>
      <xdr:col>0</xdr:col>
      <xdr:colOff>0</xdr:colOff>
      <xdr:row>57</xdr:row>
      <xdr:rowOff>0</xdr:rowOff>
    </xdr:from>
    <xdr:to>
      <xdr:col>13</xdr:col>
      <xdr:colOff>532343</xdr:colOff>
      <xdr:row>61</xdr:row>
      <xdr:rowOff>133238</xdr:rowOff>
    </xdr:to>
    <xdr:pic>
      <xdr:nvPicPr>
        <xdr:cNvPr id="7" name="Picture 6"/>
        <xdr:cNvPicPr>
          <a:picLocks noChangeAspect="1"/>
        </xdr:cNvPicPr>
      </xdr:nvPicPr>
      <xdr:blipFill>
        <a:blip xmlns:r="http://schemas.openxmlformats.org/officeDocument/2006/relationships" r:embed="rId4"/>
        <a:stretch>
          <a:fillRect/>
        </a:stretch>
      </xdr:blipFill>
      <xdr:spPr>
        <a:xfrm>
          <a:off x="0" y="10858500"/>
          <a:ext cx="8457143" cy="89523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104775</xdr:colOff>
      <xdr:row>2</xdr:row>
      <xdr:rowOff>66675</xdr:rowOff>
    </xdr:from>
    <xdr:to>
      <xdr:col>18</xdr:col>
      <xdr:colOff>114300</xdr:colOff>
      <xdr:row>24</xdr:row>
      <xdr:rowOff>161925</xdr:rowOff>
    </xdr:to>
    <xdr:pic>
      <xdr:nvPicPr>
        <xdr:cNvPr id="3" name="Picture 2" descr="C:\Users\csnyder\AppData\Local\Temp\1\SNAGHTML82b0f9.PNG"/>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6575"/>
        <a:stretch/>
      </xdr:blipFill>
      <xdr:spPr bwMode="auto">
        <a:xfrm>
          <a:off x="4981575" y="66675"/>
          <a:ext cx="6105525" cy="428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57150</xdr:colOff>
      <xdr:row>24</xdr:row>
      <xdr:rowOff>57150</xdr:rowOff>
    </xdr:from>
    <xdr:to>
      <xdr:col>18</xdr:col>
      <xdr:colOff>123825</xdr:colOff>
      <xdr:row>46</xdr:row>
      <xdr:rowOff>152400</xdr:rowOff>
    </xdr:to>
    <xdr:pic>
      <xdr:nvPicPr>
        <xdr:cNvPr id="4" name="Picture 3" descr="C:\Users\csnyder\AppData\Local\Temp\1\SNAGHTML83620f.PN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5887"/>
        <a:stretch/>
      </xdr:blipFill>
      <xdr:spPr bwMode="auto">
        <a:xfrm>
          <a:off x="4933950" y="4248150"/>
          <a:ext cx="6162675" cy="428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5</xdr:row>
      <xdr:rowOff>128587</xdr:rowOff>
    </xdr:from>
    <xdr:to>
      <xdr:col>11</xdr:col>
      <xdr:colOff>304800</xdr:colOff>
      <xdr:row>20</xdr:row>
      <xdr:rowOff>14287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I11" sqref="I11"/>
    </sheetView>
  </sheetViews>
  <sheetFormatPr defaultRowHeight="15" x14ac:dyDescent="0.25"/>
  <sheetData>
    <row r="1" spans="1:2" x14ac:dyDescent="0.25">
      <c r="A1" t="s">
        <v>94</v>
      </c>
    </row>
    <row r="2" spans="1:2" x14ac:dyDescent="0.25">
      <c r="B2" t="s">
        <v>95</v>
      </c>
    </row>
    <row r="4" spans="1:2" x14ac:dyDescent="0.25">
      <c r="A4" t="s">
        <v>79</v>
      </c>
    </row>
    <row r="5" spans="1:2" x14ac:dyDescent="0.25">
      <c r="B5" t="s">
        <v>80</v>
      </c>
    </row>
    <row r="6" spans="1:2" x14ac:dyDescent="0.25">
      <c r="B6" t="s">
        <v>82</v>
      </c>
    </row>
    <row r="7" spans="1:2" x14ac:dyDescent="0.25">
      <c r="B7" t="s">
        <v>83</v>
      </c>
    </row>
    <row r="9" spans="1:2" x14ac:dyDescent="0.25">
      <c r="A9" t="s">
        <v>81</v>
      </c>
    </row>
    <row r="10" spans="1:2" x14ac:dyDescent="0.25">
      <c r="B10" t="s">
        <v>84</v>
      </c>
    </row>
    <row r="11" spans="1:2" x14ac:dyDescent="0.25">
      <c r="B11" t="s">
        <v>85</v>
      </c>
    </row>
    <row r="13" spans="1:2" x14ac:dyDescent="0.25">
      <c r="A13" t="s">
        <v>145</v>
      </c>
    </row>
    <row r="14" spans="1:2" x14ac:dyDescent="0.25">
      <c r="B14" t="s">
        <v>146</v>
      </c>
    </row>
    <row r="15" spans="1:2" x14ac:dyDescent="0.25">
      <c r="B15" t="s">
        <v>147</v>
      </c>
    </row>
    <row r="16" spans="1:2" x14ac:dyDescent="0.25">
      <c r="B16" t="s">
        <v>148</v>
      </c>
    </row>
    <row r="18" spans="1:2" x14ac:dyDescent="0.25">
      <c r="A18" t="s">
        <v>86</v>
      </c>
    </row>
    <row r="19" spans="1:2" x14ac:dyDescent="0.25">
      <c r="B19" t="s">
        <v>87</v>
      </c>
    </row>
    <row r="21" spans="1:2" x14ac:dyDescent="0.25">
      <c r="A21" t="s">
        <v>88</v>
      </c>
    </row>
    <row r="22" spans="1:2" x14ac:dyDescent="0.25">
      <c r="B22" t="s">
        <v>89</v>
      </c>
    </row>
    <row r="24" spans="1:2" x14ac:dyDescent="0.25">
      <c r="A24" t="s">
        <v>90</v>
      </c>
    </row>
    <row r="25" spans="1:2" x14ac:dyDescent="0.25">
      <c r="B25" t="s">
        <v>91</v>
      </c>
    </row>
    <row r="27" spans="1:2" x14ac:dyDescent="0.25">
      <c r="A27" t="s">
        <v>92</v>
      </c>
    </row>
    <row r="28" spans="1:2" x14ac:dyDescent="0.25">
      <c r="B28" t="s">
        <v>93</v>
      </c>
    </row>
    <row r="30" spans="1:2" x14ac:dyDescent="0.25">
      <c r="A30" t="s">
        <v>138</v>
      </c>
    </row>
    <row r="31" spans="1:2" x14ac:dyDescent="0.25">
      <c r="B31" t="s">
        <v>139</v>
      </c>
    </row>
    <row r="32" spans="1:2" x14ac:dyDescent="0.25">
      <c r="B32" t="s">
        <v>142</v>
      </c>
    </row>
    <row r="34" spans="1:2" x14ac:dyDescent="0.25">
      <c r="A34" s="45"/>
      <c r="B34" s="17" t="s">
        <v>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
  <sheetViews>
    <sheetView tabSelected="1" workbookViewId="0">
      <selection activeCell="M6" sqref="M6"/>
    </sheetView>
  </sheetViews>
  <sheetFormatPr defaultRowHeight="15" x14ac:dyDescent="0.25"/>
  <cols>
    <col min="1" max="1" width="17.28515625" bestFit="1" customWidth="1"/>
  </cols>
  <sheetData>
    <row r="1" spans="1:2" x14ac:dyDescent="0.25">
      <c r="A1" t="s">
        <v>17</v>
      </c>
      <c r="B1" s="17" t="s">
        <v>151</v>
      </c>
    </row>
    <row r="3" spans="1:2" x14ac:dyDescent="0.25">
      <c r="A3" t="s">
        <v>18</v>
      </c>
      <c r="B3">
        <v>0</v>
      </c>
    </row>
    <row r="4" spans="1:2" x14ac:dyDescent="0.25">
      <c r="A4" t="s">
        <v>19</v>
      </c>
      <c r="B4">
        <v>50</v>
      </c>
    </row>
    <row r="5" spans="1:2" x14ac:dyDescent="0.25">
      <c r="A5" t="s">
        <v>20</v>
      </c>
      <c r="B5">
        <v>100</v>
      </c>
    </row>
    <row r="7" spans="1:2" x14ac:dyDescent="0.25">
      <c r="A7" t="s">
        <v>22</v>
      </c>
      <c r="B7" s="17" t="str">
        <f>"Plot of " &amp; RevFormula</f>
        <v>Plot of x*sin(x)</v>
      </c>
    </row>
    <row r="17" spans="2:8" x14ac:dyDescent="0.25">
      <c r="H17" t="s">
        <v>150</v>
      </c>
    </row>
    <row r="21" spans="2:8" x14ac:dyDescent="0.25">
      <c r="B21" s="45"/>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122"/>
  <sheetViews>
    <sheetView workbookViewId="0">
      <selection activeCell="D4" sqref="D4:D7"/>
    </sheetView>
  </sheetViews>
  <sheetFormatPr defaultRowHeight="15" x14ac:dyDescent="0.25"/>
  <cols>
    <col min="1" max="1" width="5" bestFit="1" customWidth="1"/>
    <col min="3" max="3" width="29" bestFit="1" customWidth="1"/>
    <col min="6" max="6" width="15.85546875" bestFit="1" customWidth="1"/>
  </cols>
  <sheetData>
    <row r="2" spans="1:7" x14ac:dyDescent="0.25">
      <c r="C2" t="s">
        <v>25</v>
      </c>
      <c r="F2" t="s">
        <v>26</v>
      </c>
    </row>
    <row r="3" spans="1:7" x14ac:dyDescent="0.25">
      <c r="A3" t="s">
        <v>23</v>
      </c>
      <c r="B3" t="s">
        <v>21</v>
      </c>
      <c r="C3" s="45" t="s">
        <v>27</v>
      </c>
      <c r="D3" t="s">
        <v>24</v>
      </c>
      <c r="F3" t="s">
        <v>29</v>
      </c>
      <c r="G3" s="48" t="s">
        <v>28</v>
      </c>
    </row>
    <row r="4" spans="1:7" x14ac:dyDescent="0.25">
      <c r="A4">
        <v>0</v>
      </c>
      <c r="B4">
        <f>SIN(A4)</f>
        <v>0</v>
      </c>
      <c r="D4">
        <f>COS(A4)</f>
        <v>1</v>
      </c>
      <c r="F4">
        <f>(A5-A4)*B4</f>
        <v>0</v>
      </c>
      <c r="G4">
        <f>-COS(A4)</f>
        <v>-1</v>
      </c>
    </row>
    <row r="5" spans="1:7" x14ac:dyDescent="0.25">
      <c r="A5">
        <v>0.1</v>
      </c>
      <c r="B5">
        <f t="shared" ref="B5:B68" si="0">SIN(A5)</f>
        <v>9.9833416646828155E-2</v>
      </c>
      <c r="C5">
        <f t="shared" ref="C5:C24" si="1">(B5-B4)/(A5-A4)</f>
        <v>0.99833416646828155</v>
      </c>
      <c r="D5">
        <f t="shared" ref="D5:D24" si="2">COS(A5)</f>
        <v>0.99500416527802582</v>
      </c>
      <c r="F5">
        <f>(A6-A5)*B5+F4</f>
        <v>9.9833416646828155E-3</v>
      </c>
      <c r="G5">
        <f t="shared" ref="G5:G68" si="3">-COS(A5)</f>
        <v>-0.99500416527802582</v>
      </c>
    </row>
    <row r="6" spans="1:7" x14ac:dyDescent="0.25">
      <c r="A6">
        <v>0.2</v>
      </c>
      <c r="B6">
        <f t="shared" si="0"/>
        <v>0.19866933079506122</v>
      </c>
      <c r="C6">
        <f t="shared" si="1"/>
        <v>0.98835914148233062</v>
      </c>
      <c r="D6">
        <f t="shared" si="2"/>
        <v>0.98006657784124163</v>
      </c>
      <c r="F6">
        <f t="shared" ref="F6:F69" si="4">(A7-A6)*B6+F5</f>
        <v>2.9850274744188932E-2</v>
      </c>
      <c r="G6">
        <f t="shared" si="3"/>
        <v>-0.98006657784124163</v>
      </c>
    </row>
    <row r="7" spans="1:7" x14ac:dyDescent="0.25">
      <c r="A7">
        <v>0.3</v>
      </c>
      <c r="B7">
        <f t="shared" si="0"/>
        <v>0.29552020666133955</v>
      </c>
      <c r="C7">
        <f t="shared" si="1"/>
        <v>0.96850875866278352</v>
      </c>
      <c r="D7">
        <f t="shared" si="2"/>
        <v>0.95533648912560598</v>
      </c>
      <c r="F7">
        <f t="shared" si="4"/>
        <v>5.9402295410322895E-2</v>
      </c>
      <c r="G7">
        <f t="shared" si="3"/>
        <v>-0.95533648912560598</v>
      </c>
    </row>
    <row r="8" spans="1:7" x14ac:dyDescent="0.25">
      <c r="A8">
        <v>0.4</v>
      </c>
      <c r="B8">
        <f t="shared" si="0"/>
        <v>0.38941834230865052</v>
      </c>
      <c r="C8">
        <f t="shared" si="1"/>
        <v>0.93898135647310943</v>
      </c>
      <c r="D8">
        <f t="shared" si="2"/>
        <v>0.9210609940028851</v>
      </c>
      <c r="F8">
        <f t="shared" si="4"/>
        <v>9.8344129641187938E-2</v>
      </c>
      <c r="G8">
        <f t="shared" si="3"/>
        <v>-0.9210609940028851</v>
      </c>
    </row>
    <row r="9" spans="1:7" x14ac:dyDescent="0.25">
      <c r="A9">
        <v>0.5</v>
      </c>
      <c r="B9">
        <f t="shared" si="0"/>
        <v>0.47942553860420301</v>
      </c>
      <c r="C9">
        <f t="shared" si="1"/>
        <v>0.90007196295552505</v>
      </c>
      <c r="D9">
        <f t="shared" si="2"/>
        <v>0.87758256189037276</v>
      </c>
      <c r="F9">
        <f t="shared" si="4"/>
        <v>0.14628668350160823</v>
      </c>
      <c r="G9">
        <f t="shared" si="3"/>
        <v>-0.87758256189037276</v>
      </c>
    </row>
    <row r="10" spans="1:7" x14ac:dyDescent="0.25">
      <c r="A10">
        <v>0.6</v>
      </c>
      <c r="B10">
        <f t="shared" si="0"/>
        <v>0.56464247339503537</v>
      </c>
      <c r="C10">
        <f t="shared" si="1"/>
        <v>0.85216934790832388</v>
      </c>
      <c r="D10">
        <f t="shared" si="2"/>
        <v>0.82533561490967833</v>
      </c>
      <c r="F10">
        <f t="shared" si="4"/>
        <v>0.20275093084111176</v>
      </c>
      <c r="G10">
        <f t="shared" si="3"/>
        <v>-0.82533561490967833</v>
      </c>
    </row>
    <row r="11" spans="1:7" x14ac:dyDescent="0.25">
      <c r="A11">
        <v>0.7</v>
      </c>
      <c r="B11">
        <f t="shared" si="0"/>
        <v>0.64421768723769102</v>
      </c>
      <c r="C11">
        <f t="shared" si="1"/>
        <v>0.79575213842655668</v>
      </c>
      <c r="D11">
        <f t="shared" si="2"/>
        <v>0.7648421872844885</v>
      </c>
      <c r="F11">
        <f t="shared" si="4"/>
        <v>0.26717269956488093</v>
      </c>
      <c r="G11">
        <f t="shared" si="3"/>
        <v>-0.7648421872844885</v>
      </c>
    </row>
    <row r="12" spans="1:7" x14ac:dyDescent="0.25">
      <c r="A12">
        <v>0.8</v>
      </c>
      <c r="B12">
        <f t="shared" si="0"/>
        <v>0.71735609089952279</v>
      </c>
      <c r="C12">
        <f t="shared" si="1"/>
        <v>0.73138403661831708</v>
      </c>
      <c r="D12">
        <f t="shared" si="2"/>
        <v>0.69670670934716539</v>
      </c>
      <c r="F12">
        <f t="shared" si="4"/>
        <v>0.33890830865483318</v>
      </c>
      <c r="G12">
        <f t="shared" si="3"/>
        <v>-0.69670670934716539</v>
      </c>
    </row>
    <row r="13" spans="1:7" x14ac:dyDescent="0.25">
      <c r="A13">
        <v>0.9</v>
      </c>
      <c r="B13">
        <f t="shared" si="0"/>
        <v>0.78332690962748341</v>
      </c>
      <c r="C13">
        <f t="shared" si="1"/>
        <v>0.65970818727960634</v>
      </c>
      <c r="D13">
        <f t="shared" si="2"/>
        <v>0.62160996827066439</v>
      </c>
      <c r="F13">
        <f t="shared" si="4"/>
        <v>0.41724099961758149</v>
      </c>
      <c r="G13">
        <f t="shared" si="3"/>
        <v>-0.62160996827066439</v>
      </c>
    </row>
    <row r="14" spans="1:7" x14ac:dyDescent="0.25">
      <c r="A14">
        <v>1</v>
      </c>
      <c r="B14">
        <f t="shared" si="0"/>
        <v>0.8414709848078965</v>
      </c>
      <c r="C14">
        <f t="shared" si="1"/>
        <v>0.58144075180413102</v>
      </c>
      <c r="D14">
        <f t="shared" si="2"/>
        <v>0.54030230586813977</v>
      </c>
      <c r="F14">
        <f t="shared" si="4"/>
        <v>0.50138809809837126</v>
      </c>
      <c r="G14">
        <f t="shared" si="3"/>
        <v>-0.54030230586813977</v>
      </c>
    </row>
    <row r="15" spans="1:7" x14ac:dyDescent="0.25">
      <c r="A15">
        <v>1.1000000000000001</v>
      </c>
      <c r="B15">
        <f t="shared" si="0"/>
        <v>0.89120736006143542</v>
      </c>
      <c r="C15">
        <f t="shared" si="1"/>
        <v>0.49736375253538867</v>
      </c>
      <c r="D15">
        <f t="shared" si="2"/>
        <v>0.45359612142557731</v>
      </c>
      <c r="F15">
        <f t="shared" si="4"/>
        <v>0.59050883410451471</v>
      </c>
      <c r="G15">
        <f t="shared" si="3"/>
        <v>-0.45359612142557731</v>
      </c>
    </row>
    <row r="16" spans="1:7" x14ac:dyDescent="0.25">
      <c r="A16">
        <v>1.2</v>
      </c>
      <c r="B16">
        <f t="shared" si="0"/>
        <v>0.93203908596722629</v>
      </c>
      <c r="C16">
        <f t="shared" si="1"/>
        <v>0.40831725905790928</v>
      </c>
      <c r="D16">
        <f t="shared" si="2"/>
        <v>0.36235775447667362</v>
      </c>
      <c r="F16">
        <f t="shared" si="4"/>
        <v>0.68371274270123739</v>
      </c>
      <c r="G16">
        <f t="shared" si="3"/>
        <v>-0.36235775447667362</v>
      </c>
    </row>
    <row r="17" spans="1:7" x14ac:dyDescent="0.25">
      <c r="A17">
        <v>1.3</v>
      </c>
      <c r="B17">
        <f t="shared" si="0"/>
        <v>0.96355818541719296</v>
      </c>
      <c r="C17">
        <f t="shared" si="1"/>
        <v>0.31519099449966642</v>
      </c>
      <c r="D17">
        <f t="shared" si="2"/>
        <v>0.26749882862458735</v>
      </c>
      <c r="F17">
        <f t="shared" si="4"/>
        <v>0.78006856124295654</v>
      </c>
      <c r="G17">
        <f t="shared" si="3"/>
        <v>-0.26749882862458735</v>
      </c>
    </row>
    <row r="18" spans="1:7" x14ac:dyDescent="0.25">
      <c r="A18">
        <v>1.4</v>
      </c>
      <c r="B18">
        <f t="shared" si="0"/>
        <v>0.98544972998846014</v>
      </c>
      <c r="C18">
        <f t="shared" si="1"/>
        <v>0.21891544571267216</v>
      </c>
      <c r="D18">
        <f t="shared" si="2"/>
        <v>0.16996714290024104</v>
      </c>
      <c r="F18">
        <f t="shared" si="4"/>
        <v>0.87861353424180266</v>
      </c>
      <c r="G18">
        <f t="shared" si="3"/>
        <v>-0.16996714290024104</v>
      </c>
    </row>
    <row r="19" spans="1:7" x14ac:dyDescent="0.25">
      <c r="A19">
        <v>1.5</v>
      </c>
      <c r="B19">
        <f t="shared" si="0"/>
        <v>0.99749498660405445</v>
      </c>
      <c r="C19">
        <f t="shared" si="1"/>
        <v>0.12045256615594291</v>
      </c>
      <c r="D19">
        <f t="shared" si="2"/>
        <v>7.0737201667702906E-2</v>
      </c>
      <c r="F19">
        <f t="shared" si="4"/>
        <v>0.97836303290220816</v>
      </c>
      <c r="G19">
        <f t="shared" si="3"/>
        <v>-7.0737201667702906E-2</v>
      </c>
    </row>
    <row r="20" spans="1:7" x14ac:dyDescent="0.25">
      <c r="A20">
        <v>1.6</v>
      </c>
      <c r="B20">
        <f t="shared" si="0"/>
        <v>0.99957360304150511</v>
      </c>
      <c r="C20">
        <f t="shared" si="1"/>
        <v>2.0786164374506626E-2</v>
      </c>
      <c r="D20">
        <f t="shared" si="2"/>
        <v>-2.9199522301288815E-2</v>
      </c>
      <c r="F20">
        <f t="shared" si="4"/>
        <v>1.0783203932063585</v>
      </c>
      <c r="G20">
        <f t="shared" si="3"/>
        <v>2.9199522301288815E-2</v>
      </c>
    </row>
    <row r="21" spans="1:7" x14ac:dyDescent="0.25">
      <c r="A21">
        <v>1.7</v>
      </c>
      <c r="B21">
        <f t="shared" si="0"/>
        <v>0.99166481045246857</v>
      </c>
      <c r="C21">
        <f t="shared" si="1"/>
        <v>-7.9087925890365507E-2</v>
      </c>
      <c r="D21">
        <f t="shared" si="2"/>
        <v>-0.12884449429552464</v>
      </c>
      <c r="F21">
        <f t="shared" si="4"/>
        <v>1.1774868742516054</v>
      </c>
      <c r="G21">
        <f t="shared" si="3"/>
        <v>0.12884449429552464</v>
      </c>
    </row>
    <row r="22" spans="1:7" x14ac:dyDescent="0.25">
      <c r="A22">
        <v>1.8</v>
      </c>
      <c r="B22">
        <f t="shared" si="0"/>
        <v>0.97384763087819515</v>
      </c>
      <c r="C22">
        <f t="shared" si="1"/>
        <v>-0.17817179574273406</v>
      </c>
      <c r="D22">
        <f t="shared" si="2"/>
        <v>-0.22720209469308711</v>
      </c>
      <c r="F22">
        <f t="shared" si="4"/>
        <v>1.2748716373394247</v>
      </c>
      <c r="G22">
        <f t="shared" si="3"/>
        <v>0.22720209469308711</v>
      </c>
    </row>
    <row r="23" spans="1:7" x14ac:dyDescent="0.25">
      <c r="A23">
        <v>1.9</v>
      </c>
      <c r="B23">
        <f t="shared" si="0"/>
        <v>0.94630008768741447</v>
      </c>
      <c r="C23">
        <f t="shared" si="1"/>
        <v>-0.27547543190780716</v>
      </c>
      <c r="D23">
        <f t="shared" si="2"/>
        <v>-0.32328956686350335</v>
      </c>
      <c r="F23">
        <f t="shared" si="4"/>
        <v>1.3695016461081662</v>
      </c>
      <c r="G23">
        <f t="shared" si="3"/>
        <v>0.32328956686350335</v>
      </c>
    </row>
    <row r="24" spans="1:7" x14ac:dyDescent="0.25">
      <c r="A24">
        <v>2</v>
      </c>
      <c r="B24">
        <f t="shared" si="0"/>
        <v>0.90929742682568171</v>
      </c>
      <c r="C24">
        <f t="shared" si="1"/>
        <v>-0.37002660861732728</v>
      </c>
      <c r="D24">
        <f t="shared" si="2"/>
        <v>-0.41614683654714241</v>
      </c>
      <c r="F24">
        <f t="shared" si="4"/>
        <v>1.4604313887907343</v>
      </c>
      <c r="G24">
        <f t="shared" si="3"/>
        <v>0.41614683654714241</v>
      </c>
    </row>
    <row r="25" spans="1:7" x14ac:dyDescent="0.25">
      <c r="A25">
        <v>2.1</v>
      </c>
      <c r="B25">
        <f t="shared" si="0"/>
        <v>0.86320936664887371</v>
      </c>
      <c r="C25">
        <f t="shared" ref="C25:C86" si="5">(B25-B24)/(A25-A24)</f>
        <v>-0.4608806017680796</v>
      </c>
      <c r="D25">
        <f t="shared" ref="D25:D87" si="6">COS(A25)</f>
        <v>-0.50484610459985757</v>
      </c>
      <c r="F25">
        <f t="shared" si="4"/>
        <v>1.5467523254556217</v>
      </c>
      <c r="G25">
        <f t="shared" si="3"/>
        <v>0.50484610459985757</v>
      </c>
    </row>
    <row r="26" spans="1:7" x14ac:dyDescent="0.25">
      <c r="A26">
        <v>2.2000000000000002</v>
      </c>
      <c r="B26">
        <f t="shared" si="0"/>
        <v>0.80849640381959009</v>
      </c>
      <c r="C26">
        <f t="shared" si="5"/>
        <v>-0.54712962829283573</v>
      </c>
      <c r="D26">
        <f t="shared" si="6"/>
        <v>-0.58850111725534582</v>
      </c>
      <c r="F26">
        <f t="shared" si="4"/>
        <v>1.6276019658375804</v>
      </c>
      <c r="G26">
        <f t="shared" si="3"/>
        <v>0.58850111725534582</v>
      </c>
    </row>
    <row r="27" spans="1:7" x14ac:dyDescent="0.25">
      <c r="A27">
        <v>2.2999999999999998</v>
      </c>
      <c r="B27">
        <f t="shared" si="0"/>
        <v>0.74570521217672026</v>
      </c>
      <c r="C27">
        <f t="shared" si="5"/>
        <v>-0.62791191642870059</v>
      </c>
      <c r="D27">
        <f t="shared" si="6"/>
        <v>-0.6662760212798241</v>
      </c>
      <c r="F27">
        <f t="shared" si="4"/>
        <v>1.7021724870552526</v>
      </c>
      <c r="G27">
        <f t="shared" si="3"/>
        <v>0.6662760212798241</v>
      </c>
    </row>
    <row r="28" spans="1:7" x14ac:dyDescent="0.25">
      <c r="A28">
        <v>2.4</v>
      </c>
      <c r="B28">
        <f t="shared" si="0"/>
        <v>0.67546318055115095</v>
      </c>
      <c r="C28">
        <f t="shared" si="5"/>
        <v>-0.70242031625569235</v>
      </c>
      <c r="D28">
        <f t="shared" si="6"/>
        <v>-0.73739371554124544</v>
      </c>
      <c r="F28">
        <f t="shared" si="4"/>
        <v>1.7697188051103678</v>
      </c>
      <c r="G28">
        <f t="shared" si="3"/>
        <v>0.73739371554124544</v>
      </c>
    </row>
    <row r="29" spans="1:7" x14ac:dyDescent="0.25">
      <c r="A29">
        <v>2.5</v>
      </c>
      <c r="B29">
        <f t="shared" si="0"/>
        <v>0.59847214410395655</v>
      </c>
      <c r="C29">
        <f t="shared" si="5"/>
        <v>-0.76991036447194339</v>
      </c>
      <c r="D29">
        <f t="shared" si="6"/>
        <v>-0.8011436155469337</v>
      </c>
      <c r="F29">
        <f t="shared" si="4"/>
        <v>1.8295660195207635</v>
      </c>
      <c r="G29">
        <f t="shared" si="3"/>
        <v>0.8011436155469337</v>
      </c>
    </row>
    <row r="30" spans="1:7" x14ac:dyDescent="0.25">
      <c r="A30">
        <v>2.6</v>
      </c>
      <c r="B30">
        <f t="shared" si="0"/>
        <v>0.51550137182146416</v>
      </c>
      <c r="C30">
        <f t="shared" si="5"/>
        <v>-0.82970772282492311</v>
      </c>
      <c r="D30">
        <f t="shared" si="6"/>
        <v>-0.85688875336894732</v>
      </c>
      <c r="F30">
        <f t="shared" si="4"/>
        <v>1.88111615670291</v>
      </c>
      <c r="G30">
        <f t="shared" si="3"/>
        <v>0.85688875336894732</v>
      </c>
    </row>
    <row r="31" spans="1:7" x14ac:dyDescent="0.25">
      <c r="A31">
        <v>2.7</v>
      </c>
      <c r="B31">
        <f t="shared" si="0"/>
        <v>0.42737988023382978</v>
      </c>
      <c r="C31">
        <f t="shared" si="5"/>
        <v>-0.88121491587634304</v>
      </c>
      <c r="D31">
        <f t="shared" si="6"/>
        <v>-0.90407214201706121</v>
      </c>
      <c r="F31">
        <f t="shared" si="4"/>
        <v>1.9238541447262929</v>
      </c>
      <c r="G31">
        <f t="shared" si="3"/>
        <v>0.90407214201706121</v>
      </c>
    </row>
    <row r="32" spans="1:7" x14ac:dyDescent="0.25">
      <c r="A32">
        <v>2.8</v>
      </c>
      <c r="B32">
        <f t="shared" si="0"/>
        <v>0.33498815015590511</v>
      </c>
      <c r="C32">
        <f t="shared" si="5"/>
        <v>-0.92391730077925005</v>
      </c>
      <c r="D32">
        <f t="shared" si="6"/>
        <v>-0.94222234066865806</v>
      </c>
      <c r="F32">
        <f t="shared" si="4"/>
        <v>1.9573529597418835</v>
      </c>
      <c r="G32">
        <f t="shared" si="3"/>
        <v>0.94222234066865806</v>
      </c>
    </row>
    <row r="33" spans="1:7" x14ac:dyDescent="0.25">
      <c r="A33">
        <v>2.9</v>
      </c>
      <c r="B33">
        <f t="shared" si="0"/>
        <v>0.23924932921398243</v>
      </c>
      <c r="C33">
        <f t="shared" si="5"/>
        <v>-0.95738820941922598</v>
      </c>
      <c r="D33">
        <f t="shared" si="6"/>
        <v>-0.97095816514959055</v>
      </c>
      <c r="F33">
        <f t="shared" si="4"/>
        <v>1.9812778926632817</v>
      </c>
      <c r="G33">
        <f t="shared" si="3"/>
        <v>0.97095816514959055</v>
      </c>
    </row>
    <row r="34" spans="1:7" x14ac:dyDescent="0.25">
      <c r="A34">
        <v>3</v>
      </c>
      <c r="B34">
        <f t="shared" si="0"/>
        <v>0.14112000805986721</v>
      </c>
      <c r="C34">
        <f t="shared" si="5"/>
        <v>-0.98129321154115123</v>
      </c>
      <c r="D34">
        <f t="shared" si="6"/>
        <v>-0.98999249660044542</v>
      </c>
      <c r="F34">
        <f t="shared" si="4"/>
        <v>1.9953898934692684</v>
      </c>
      <c r="G34">
        <f t="shared" si="3"/>
        <v>0.98999249660044542</v>
      </c>
    </row>
    <row r="35" spans="1:7" x14ac:dyDescent="0.25">
      <c r="A35">
        <v>3.1</v>
      </c>
      <c r="B35">
        <f t="shared" si="0"/>
        <v>4.1580662433290491E-2</v>
      </c>
      <c r="C35">
        <f t="shared" si="5"/>
        <v>-0.99539345626576636</v>
      </c>
      <c r="D35">
        <f t="shared" si="6"/>
        <v>-0.99913515027327948</v>
      </c>
      <c r="F35">
        <f t="shared" si="4"/>
        <v>1.9995479597125976</v>
      </c>
      <c r="G35">
        <f t="shared" si="3"/>
        <v>0.99913515027327948</v>
      </c>
    </row>
    <row r="36" spans="1:7" x14ac:dyDescent="0.25">
      <c r="A36">
        <v>3.2</v>
      </c>
      <c r="B36">
        <f t="shared" si="0"/>
        <v>-5.8374143427580086E-2</v>
      </c>
      <c r="C36">
        <f t="shared" si="5"/>
        <v>-0.99954805860870488</v>
      </c>
      <c r="D36">
        <f t="shared" si="6"/>
        <v>-0.99829477579475312</v>
      </c>
      <c r="F36">
        <f t="shared" si="4"/>
        <v>1.9937105453698396</v>
      </c>
      <c r="G36">
        <f t="shared" si="3"/>
        <v>0.99829477579475312</v>
      </c>
    </row>
    <row r="37" spans="1:7" x14ac:dyDescent="0.25">
      <c r="A37">
        <v>3.3</v>
      </c>
      <c r="B37">
        <f t="shared" si="0"/>
        <v>-0.15774569414324821</v>
      </c>
      <c r="C37">
        <f t="shared" si="5"/>
        <v>-0.99371550715668477</v>
      </c>
      <c r="D37">
        <f t="shared" si="6"/>
        <v>-0.98747976990886488</v>
      </c>
      <c r="F37">
        <f t="shared" si="4"/>
        <v>1.9779359759555148</v>
      </c>
      <c r="G37">
        <f t="shared" si="3"/>
        <v>0.98747976990886488</v>
      </c>
    </row>
    <row r="38" spans="1:7" x14ac:dyDescent="0.25">
      <c r="A38">
        <v>3.4</v>
      </c>
      <c r="B38">
        <f t="shared" si="0"/>
        <v>-0.25554110202683122</v>
      </c>
      <c r="C38">
        <f t="shared" si="5"/>
        <v>-0.9779540788358293</v>
      </c>
      <c r="D38">
        <f t="shared" si="6"/>
        <v>-0.96679819257946109</v>
      </c>
      <c r="F38">
        <f t="shared" si="4"/>
        <v>1.9523818657528318</v>
      </c>
      <c r="G38">
        <f t="shared" si="3"/>
        <v>0.96679819257946109</v>
      </c>
    </row>
    <row r="39" spans="1:7" x14ac:dyDescent="0.25">
      <c r="A39">
        <v>3.5</v>
      </c>
      <c r="B39">
        <f t="shared" si="0"/>
        <v>-0.35078322768961984</v>
      </c>
      <c r="C39">
        <f t="shared" si="5"/>
        <v>-0.95242125662788524</v>
      </c>
      <c r="D39">
        <f t="shared" si="6"/>
        <v>-0.93645668729079634</v>
      </c>
      <c r="F39">
        <f t="shared" si="4"/>
        <v>1.9173035429838698</v>
      </c>
      <c r="G39">
        <f t="shared" si="3"/>
        <v>0.93645668729079634</v>
      </c>
    </row>
    <row r="40" spans="1:7" x14ac:dyDescent="0.25">
      <c r="A40">
        <v>3.6</v>
      </c>
      <c r="B40">
        <f t="shared" si="0"/>
        <v>-0.44252044329485246</v>
      </c>
      <c r="C40">
        <f t="shared" si="5"/>
        <v>-0.91737215605232547</v>
      </c>
      <c r="D40">
        <f t="shared" si="6"/>
        <v>-0.89675841633414699</v>
      </c>
      <c r="F40">
        <f t="shared" si="4"/>
        <v>1.8730514986543845</v>
      </c>
      <c r="G40">
        <f t="shared" si="3"/>
        <v>0.89675841633414699</v>
      </c>
    </row>
    <row r="41" spans="1:7" x14ac:dyDescent="0.25">
      <c r="A41">
        <v>3.7</v>
      </c>
      <c r="B41">
        <f t="shared" si="0"/>
        <v>-0.5298361409084934</v>
      </c>
      <c r="C41">
        <f t="shared" si="5"/>
        <v>-0.87315697613640864</v>
      </c>
      <c r="D41">
        <f t="shared" si="6"/>
        <v>-0.84810003171040804</v>
      </c>
      <c r="F41">
        <f t="shared" si="4"/>
        <v>1.8200678845635354</v>
      </c>
      <c r="G41">
        <f t="shared" si="3"/>
        <v>0.84810003171040804</v>
      </c>
    </row>
    <row r="42" spans="1:7" x14ac:dyDescent="0.25">
      <c r="A42">
        <v>3.8</v>
      </c>
      <c r="B42">
        <f t="shared" si="0"/>
        <v>-0.61185789094271892</v>
      </c>
      <c r="C42">
        <f t="shared" si="5"/>
        <v>-0.82021750034225804</v>
      </c>
      <c r="D42">
        <f t="shared" si="6"/>
        <v>-0.79096771191441684</v>
      </c>
      <c r="F42">
        <f t="shared" si="4"/>
        <v>1.7588820954692634</v>
      </c>
      <c r="G42">
        <f t="shared" si="3"/>
        <v>0.79096771191441684</v>
      </c>
    </row>
    <row r="43" spans="1:7" x14ac:dyDescent="0.25">
      <c r="A43">
        <v>3.9</v>
      </c>
      <c r="B43">
        <f t="shared" si="0"/>
        <v>-0.68776615918397377</v>
      </c>
      <c r="C43">
        <f t="shared" si="5"/>
        <v>-0.75908268241254784</v>
      </c>
      <c r="D43">
        <f t="shared" si="6"/>
        <v>-0.72593230420014021</v>
      </c>
      <c r="F43">
        <f t="shared" si="4"/>
        <v>1.6901054795508661</v>
      </c>
      <c r="G43">
        <f t="shared" si="3"/>
        <v>0.72593230420014021</v>
      </c>
    </row>
    <row r="44" spans="1:7" x14ac:dyDescent="0.25">
      <c r="A44">
        <v>4</v>
      </c>
      <c r="B44">
        <f t="shared" si="0"/>
        <v>-0.7568024953079282</v>
      </c>
      <c r="C44">
        <f t="shared" si="5"/>
        <v>-0.69036336123954367</v>
      </c>
      <c r="D44">
        <f t="shared" si="6"/>
        <v>-0.65364362086361194</v>
      </c>
      <c r="F44">
        <f t="shared" si="4"/>
        <v>1.6144252300200734</v>
      </c>
      <c r="G44">
        <f t="shared" si="3"/>
        <v>0.65364362086361194</v>
      </c>
    </row>
    <row r="45" spans="1:7" x14ac:dyDescent="0.25">
      <c r="A45">
        <v>4.0999999999999996</v>
      </c>
      <c r="B45">
        <f t="shared" si="0"/>
        <v>-0.81827711106441026</v>
      </c>
      <c r="C45">
        <f t="shared" si="5"/>
        <v>-0.61474615756482276</v>
      </c>
      <c r="D45">
        <f t="shared" si="6"/>
        <v>-0.57482394653326918</v>
      </c>
      <c r="F45">
        <f t="shared" si="4"/>
        <v>1.5325975189136321</v>
      </c>
      <c r="G45">
        <f t="shared" si="3"/>
        <v>0.57482394653326918</v>
      </c>
    </row>
    <row r="46" spans="1:7" x14ac:dyDescent="0.25">
      <c r="A46">
        <v>4.2</v>
      </c>
      <c r="B46">
        <f t="shared" si="0"/>
        <v>-0.87157577241358819</v>
      </c>
      <c r="C46">
        <f t="shared" si="5"/>
        <v>-0.53298661349177645</v>
      </c>
      <c r="D46">
        <f t="shared" si="6"/>
        <v>-0.49026082134069943</v>
      </c>
      <c r="F46">
        <f t="shared" si="4"/>
        <v>1.4454399416722736</v>
      </c>
      <c r="G46">
        <f t="shared" si="3"/>
        <v>0.49026082134069943</v>
      </c>
    </row>
    <row r="47" spans="1:7" x14ac:dyDescent="0.25">
      <c r="A47">
        <v>4.3</v>
      </c>
      <c r="B47">
        <f t="shared" si="0"/>
        <v>-0.9161659367494549</v>
      </c>
      <c r="C47">
        <f t="shared" si="5"/>
        <v>-0.44590164335866872</v>
      </c>
      <c r="D47">
        <f t="shared" si="6"/>
        <v>-0.40079917207997545</v>
      </c>
      <c r="F47">
        <f t="shared" si="4"/>
        <v>1.3538233479973276</v>
      </c>
      <c r="G47">
        <f t="shared" si="3"/>
        <v>0.40079917207997545</v>
      </c>
    </row>
    <row r="48" spans="1:7" x14ac:dyDescent="0.25">
      <c r="A48">
        <v>4.4000000000000004</v>
      </c>
      <c r="B48">
        <f t="shared" si="0"/>
        <v>-0.95160207388951601</v>
      </c>
      <c r="C48">
        <f t="shared" si="5"/>
        <v>-0.35436137140060919</v>
      </c>
      <c r="D48">
        <f t="shared" si="6"/>
        <v>-0.30733286997841935</v>
      </c>
      <c r="F48">
        <f t="shared" si="4"/>
        <v>1.2586631406083764</v>
      </c>
      <c r="G48">
        <f t="shared" si="3"/>
        <v>0.30733286997841935</v>
      </c>
    </row>
    <row r="49" spans="1:7" x14ac:dyDescent="0.25">
      <c r="A49">
        <v>4.5</v>
      </c>
      <c r="B49">
        <f t="shared" si="0"/>
        <v>-0.97753011766509701</v>
      </c>
      <c r="C49">
        <f t="shared" si="5"/>
        <v>-0.25928043775581094</v>
      </c>
      <c r="D49">
        <f t="shared" si="6"/>
        <v>-0.2107957994307797</v>
      </c>
      <c r="F49">
        <f t="shared" si="4"/>
        <v>1.1609101288418671</v>
      </c>
      <c r="G49">
        <f t="shared" si="3"/>
        <v>0.2107957994307797</v>
      </c>
    </row>
    <row r="50" spans="1:7" x14ac:dyDescent="0.25">
      <c r="A50">
        <v>4.5999999999999996</v>
      </c>
      <c r="B50">
        <f t="shared" si="0"/>
        <v>-0.99369100363346441</v>
      </c>
      <c r="C50">
        <f t="shared" si="5"/>
        <v>-0.16160885968367458</v>
      </c>
      <c r="D50">
        <f t="shared" si="6"/>
        <v>-0.11215252693505487</v>
      </c>
      <c r="F50">
        <f t="shared" si="4"/>
        <v>1.0615410284785201</v>
      </c>
      <c r="G50">
        <f t="shared" si="3"/>
        <v>0.11215252693505487</v>
      </c>
    </row>
    <row r="51" spans="1:7" x14ac:dyDescent="0.25">
      <c r="A51">
        <v>4.7</v>
      </c>
      <c r="B51">
        <f t="shared" si="0"/>
        <v>-0.99992325756410083</v>
      </c>
      <c r="C51">
        <f t="shared" si="5"/>
        <v>-6.2322539306363889E-2</v>
      </c>
      <c r="D51">
        <f t="shared" si="6"/>
        <v>-1.238866346289056E-2</v>
      </c>
      <c r="F51">
        <f t="shared" si="4"/>
        <v>0.96154870272211035</v>
      </c>
      <c r="G51">
        <f t="shared" si="3"/>
        <v>1.238866346289056E-2</v>
      </c>
    </row>
    <row r="52" spans="1:7" x14ac:dyDescent="0.25">
      <c r="A52">
        <v>4.8</v>
      </c>
      <c r="B52">
        <f t="shared" si="0"/>
        <v>-0.99616460883584068</v>
      </c>
      <c r="C52">
        <f t="shared" si="5"/>
        <v>3.7586487282601631E-2</v>
      </c>
      <c r="D52">
        <f t="shared" si="6"/>
        <v>8.7498983439446398E-2</v>
      </c>
      <c r="F52">
        <f t="shared" si="4"/>
        <v>0.86193224183852579</v>
      </c>
      <c r="G52">
        <f t="shared" si="3"/>
        <v>-8.7498983439446398E-2</v>
      </c>
    </row>
    <row r="53" spans="1:7" x14ac:dyDescent="0.25">
      <c r="A53">
        <v>4.9000000000000004</v>
      </c>
      <c r="B53">
        <f t="shared" si="0"/>
        <v>-0.98245261262433248</v>
      </c>
      <c r="C53">
        <f t="shared" si="5"/>
        <v>0.13711996211508132</v>
      </c>
      <c r="D53">
        <f t="shared" si="6"/>
        <v>0.18651236942257576</v>
      </c>
      <c r="F53">
        <f t="shared" si="4"/>
        <v>0.76368698057609286</v>
      </c>
      <c r="G53">
        <f t="shared" si="3"/>
        <v>-0.18651236942257576</v>
      </c>
    </row>
    <row r="54" spans="1:7" x14ac:dyDescent="0.25">
      <c r="A54">
        <v>5</v>
      </c>
      <c r="B54">
        <f t="shared" si="0"/>
        <v>-0.95892427466313845</v>
      </c>
      <c r="C54">
        <f t="shared" si="5"/>
        <v>0.23528337961194107</v>
      </c>
      <c r="D54">
        <f t="shared" si="6"/>
        <v>0.28366218546322625</v>
      </c>
      <c r="F54">
        <f t="shared" si="4"/>
        <v>0.66779455310977931</v>
      </c>
      <c r="G54">
        <f t="shared" si="3"/>
        <v>-0.28366218546322625</v>
      </c>
    </row>
    <row r="55" spans="1:7" x14ac:dyDescent="0.25">
      <c r="A55">
        <v>5.0999999999999996</v>
      </c>
      <c r="B55">
        <f t="shared" si="0"/>
        <v>-0.92581468232773245</v>
      </c>
      <c r="C55">
        <f t="shared" si="5"/>
        <v>0.33109592335406118</v>
      </c>
      <c r="D55">
        <f t="shared" si="6"/>
        <v>0.37797774271298024</v>
      </c>
      <c r="F55">
        <f t="shared" si="4"/>
        <v>0.57521308487700562</v>
      </c>
      <c r="G55">
        <f t="shared" si="3"/>
        <v>-0.37797774271298024</v>
      </c>
    </row>
    <row r="56" spans="1:7" x14ac:dyDescent="0.25">
      <c r="A56">
        <v>5.2</v>
      </c>
      <c r="B56">
        <f t="shared" si="0"/>
        <v>-0.88345465572015314</v>
      </c>
      <c r="C56">
        <f t="shared" si="5"/>
        <v>0.42360026607579088</v>
      </c>
      <c r="D56">
        <f t="shared" si="6"/>
        <v>0.46851667130037711</v>
      </c>
      <c r="F56">
        <f t="shared" si="4"/>
        <v>0.48686761930499062</v>
      </c>
      <c r="G56">
        <f t="shared" si="3"/>
        <v>-0.46851667130037711</v>
      </c>
    </row>
    <row r="57" spans="1:7" x14ac:dyDescent="0.25">
      <c r="A57">
        <v>5.3</v>
      </c>
      <c r="B57">
        <f t="shared" si="0"/>
        <v>-0.83226744222390125</v>
      </c>
      <c r="C57">
        <f t="shared" si="5"/>
        <v>0.5118721349625206</v>
      </c>
      <c r="D57">
        <f t="shared" si="6"/>
        <v>0.55437433617916076</v>
      </c>
      <c r="F57">
        <f t="shared" si="4"/>
        <v>0.40364087508260005</v>
      </c>
      <c r="G57">
        <f t="shared" si="3"/>
        <v>-0.55437433617916076</v>
      </c>
    </row>
    <row r="58" spans="1:7" x14ac:dyDescent="0.25">
      <c r="A58">
        <v>5.4</v>
      </c>
      <c r="B58">
        <f t="shared" si="0"/>
        <v>-0.77276448755598715</v>
      </c>
      <c r="C58">
        <f t="shared" si="5"/>
        <v>0.59502954667913788</v>
      </c>
      <c r="D58">
        <f t="shared" si="6"/>
        <v>0.63469287594263468</v>
      </c>
      <c r="F58">
        <f t="shared" si="4"/>
        <v>0.32636442632700158</v>
      </c>
      <c r="G58">
        <f t="shared" si="3"/>
        <v>-0.63469287594263468</v>
      </c>
    </row>
    <row r="59" spans="1:7" x14ac:dyDescent="0.25">
      <c r="A59">
        <v>5.5</v>
      </c>
      <c r="B59">
        <f t="shared" si="0"/>
        <v>-0.70554032557039192</v>
      </c>
      <c r="C59">
        <f t="shared" si="5"/>
        <v>0.67224161985595465</v>
      </c>
      <c r="D59">
        <f t="shared" si="6"/>
        <v>0.70866977429125999</v>
      </c>
      <c r="F59">
        <f t="shared" si="4"/>
        <v>0.25581039376996262</v>
      </c>
      <c r="G59">
        <f t="shared" si="3"/>
        <v>-0.70866977429125999</v>
      </c>
    </row>
    <row r="60" spans="1:7" x14ac:dyDescent="0.25">
      <c r="A60">
        <v>5.6</v>
      </c>
      <c r="B60">
        <f t="shared" si="0"/>
        <v>-0.63126663787232162</v>
      </c>
      <c r="C60">
        <f t="shared" si="5"/>
        <v>0.74273687698070567</v>
      </c>
      <c r="D60">
        <f t="shared" si="6"/>
        <v>0.77556587851024961</v>
      </c>
      <c r="F60">
        <f t="shared" si="4"/>
        <v>0.19268372998273012</v>
      </c>
      <c r="G60">
        <f t="shared" si="3"/>
        <v>-0.77556587851024961</v>
      </c>
    </row>
    <row r="61" spans="1:7" x14ac:dyDescent="0.25">
      <c r="A61">
        <v>5.7</v>
      </c>
      <c r="B61">
        <f t="shared" si="0"/>
        <v>-0.55068554259763758</v>
      </c>
      <c r="C61">
        <f t="shared" si="5"/>
        <v>0.80581095274683612</v>
      </c>
      <c r="D61">
        <f t="shared" si="6"/>
        <v>0.83471278483915978</v>
      </c>
      <c r="F61">
        <f t="shared" si="4"/>
        <v>0.13761517572296655</v>
      </c>
      <c r="G61">
        <f t="shared" si="3"/>
        <v>-0.83471278483915978</v>
      </c>
    </row>
    <row r="62" spans="1:7" x14ac:dyDescent="0.25">
      <c r="A62">
        <v>5.8</v>
      </c>
      <c r="B62">
        <f t="shared" si="0"/>
        <v>-0.46460217941375737</v>
      </c>
      <c r="C62">
        <f t="shared" si="5"/>
        <v>0.86083363183880524</v>
      </c>
      <c r="D62">
        <f t="shared" si="6"/>
        <v>0.88551951694131892</v>
      </c>
      <c r="F62">
        <f t="shared" si="4"/>
        <v>9.1154957781590579E-2</v>
      </c>
      <c r="G62">
        <f t="shared" si="3"/>
        <v>-0.88551951694131892</v>
      </c>
    </row>
    <row r="63" spans="1:7" x14ac:dyDescent="0.25">
      <c r="A63">
        <v>5.9</v>
      </c>
      <c r="B63">
        <f t="shared" si="0"/>
        <v>-0.37387666483023602</v>
      </c>
      <c r="C63">
        <f t="shared" si="5"/>
        <v>0.90725514583520861</v>
      </c>
      <c r="D63">
        <f t="shared" si="6"/>
        <v>0.92747843074403591</v>
      </c>
      <c r="F63">
        <f t="shared" si="4"/>
        <v>5.376729129856711E-2</v>
      </c>
      <c r="G63">
        <f t="shared" si="3"/>
        <v>-0.92747843074403591</v>
      </c>
    </row>
    <row r="64" spans="1:7" x14ac:dyDescent="0.25">
      <c r="A64">
        <v>6</v>
      </c>
      <c r="B64">
        <f t="shared" si="0"/>
        <v>-0.27941549819892586</v>
      </c>
      <c r="C64">
        <f t="shared" si="5"/>
        <v>0.94461166631310489</v>
      </c>
      <c r="D64">
        <f t="shared" si="6"/>
        <v>0.96017028665036597</v>
      </c>
      <c r="F64">
        <f t="shared" si="4"/>
        <v>2.5825741478674624E-2</v>
      </c>
      <c r="G64">
        <f t="shared" si="3"/>
        <v>-0.96017028665036597</v>
      </c>
    </row>
    <row r="65" spans="1:7" x14ac:dyDescent="0.25">
      <c r="A65">
        <v>6.1</v>
      </c>
      <c r="B65">
        <f t="shared" si="0"/>
        <v>-0.18216250427209588</v>
      </c>
      <c r="C65">
        <f t="shared" si="5"/>
        <v>0.97252993926830333</v>
      </c>
      <c r="D65">
        <f t="shared" si="6"/>
        <v>0.98326843844258449</v>
      </c>
      <c r="F65">
        <f t="shared" si="4"/>
        <v>7.6094910514649394E-3</v>
      </c>
      <c r="G65">
        <f t="shared" si="3"/>
        <v>-0.98326843844258449</v>
      </c>
    </row>
    <row r="66" spans="1:7" x14ac:dyDescent="0.25">
      <c r="A66">
        <v>6.2</v>
      </c>
      <c r="B66">
        <f t="shared" si="0"/>
        <v>-8.3089402817496397E-2</v>
      </c>
      <c r="C66">
        <f t="shared" si="5"/>
        <v>0.99073101454598955</v>
      </c>
      <c r="D66">
        <f t="shared" si="6"/>
        <v>0.9965420970232175</v>
      </c>
      <c r="F66">
        <f t="shared" si="4"/>
        <v>-6.994492302846711E-4</v>
      </c>
      <c r="G66">
        <f t="shared" si="3"/>
        <v>-0.9965420970232175</v>
      </c>
    </row>
    <row r="67" spans="1:7" x14ac:dyDescent="0.25">
      <c r="A67">
        <v>6.3</v>
      </c>
      <c r="B67">
        <f t="shared" si="0"/>
        <v>1.6813900484349713E-2</v>
      </c>
      <c r="C67">
        <f t="shared" si="5"/>
        <v>0.99903303301846458</v>
      </c>
      <c r="D67">
        <f t="shared" si="6"/>
        <v>0.9998586363834151</v>
      </c>
      <c r="F67">
        <f t="shared" si="4"/>
        <v>9.8194081815030916E-4</v>
      </c>
      <c r="G67">
        <f t="shared" si="3"/>
        <v>-0.9998586363834151</v>
      </c>
    </row>
    <row r="68" spans="1:7" x14ac:dyDescent="0.25">
      <c r="A68">
        <v>6.4</v>
      </c>
      <c r="B68">
        <f t="shared" si="0"/>
        <v>0.11654920485049364</v>
      </c>
      <c r="C68">
        <f t="shared" si="5"/>
        <v>0.99735304366143385</v>
      </c>
      <c r="D68">
        <f t="shared" si="6"/>
        <v>0.99318491875819259</v>
      </c>
      <c r="F68">
        <f t="shared" si="4"/>
        <v>1.2636861303199631E-2</v>
      </c>
      <c r="G68">
        <f t="shared" si="3"/>
        <v>-0.99318491875819259</v>
      </c>
    </row>
    <row r="69" spans="1:7" x14ac:dyDescent="0.25">
      <c r="A69">
        <v>6.5</v>
      </c>
      <c r="B69">
        <f t="shared" ref="B69:B122" si="7">SIN(A69)</f>
        <v>0.21511998808781552</v>
      </c>
      <c r="C69">
        <f t="shared" si="5"/>
        <v>0.98570783237322235</v>
      </c>
      <c r="D69">
        <f t="shared" si="6"/>
        <v>0.97658762572802349</v>
      </c>
      <c r="F69">
        <f t="shared" si="4"/>
        <v>3.4148860111981108E-2</v>
      </c>
      <c r="G69">
        <f t="shared" ref="G69:G122" si="8">-COS(A69)</f>
        <v>-0.97658762572802349</v>
      </c>
    </row>
    <row r="70" spans="1:7" x14ac:dyDescent="0.25">
      <c r="A70">
        <v>6.6</v>
      </c>
      <c r="B70">
        <f t="shared" si="7"/>
        <v>0.31154136351337786</v>
      </c>
      <c r="C70">
        <f t="shared" si="5"/>
        <v>0.96421375425562683</v>
      </c>
      <c r="D70">
        <f t="shared" si="6"/>
        <v>0.9502325919585296</v>
      </c>
      <c r="F70">
        <f t="shared" ref="F70:F122" si="9">(A71-A70)*B70+F69</f>
        <v>6.5302996463319052E-2</v>
      </c>
      <c r="G70">
        <f t="shared" si="8"/>
        <v>-0.9502325919585296</v>
      </c>
    </row>
    <row r="71" spans="1:7" x14ac:dyDescent="0.25">
      <c r="A71">
        <v>6.7</v>
      </c>
      <c r="B71">
        <f t="shared" si="7"/>
        <v>0.4048499206165983</v>
      </c>
      <c r="C71">
        <f t="shared" si="5"/>
        <v>0.93308557103219947</v>
      </c>
      <c r="D71">
        <f t="shared" si="6"/>
        <v>0.91438314823531941</v>
      </c>
      <c r="F71">
        <f t="shared" si="9"/>
        <v>0.10578798852497874</v>
      </c>
      <c r="G71">
        <f t="shared" si="8"/>
        <v>-0.91438314823531941</v>
      </c>
    </row>
    <row r="72" spans="1:7" x14ac:dyDescent="0.25">
      <c r="A72">
        <v>6.8</v>
      </c>
      <c r="B72">
        <f t="shared" si="7"/>
        <v>0.49411335113860816</v>
      </c>
      <c r="C72">
        <f t="shared" si="5"/>
        <v>0.89263430522010179</v>
      </c>
      <c r="D72">
        <f t="shared" si="6"/>
        <v>0.86939749034982527</v>
      </c>
      <c r="F72">
        <f t="shared" si="9"/>
        <v>0.15519932363883981</v>
      </c>
      <c r="G72">
        <f t="shared" si="8"/>
        <v>-0.86939749034982527</v>
      </c>
    </row>
    <row r="73" spans="1:7" x14ac:dyDescent="0.25">
      <c r="A73">
        <v>6.9</v>
      </c>
      <c r="B73">
        <f t="shared" si="7"/>
        <v>0.57843976438820011</v>
      </c>
      <c r="C73">
        <f t="shared" si="5"/>
        <v>0.84326413249591503</v>
      </c>
      <c r="D73">
        <f t="shared" si="6"/>
        <v>0.81572510012535682</v>
      </c>
      <c r="F73">
        <f t="shared" si="9"/>
        <v>0.21304330007765962</v>
      </c>
      <c r="G73">
        <f t="shared" si="8"/>
        <v>-0.81572510012535682</v>
      </c>
    </row>
    <row r="74" spans="1:7" x14ac:dyDescent="0.25">
      <c r="A74">
        <v>7</v>
      </c>
      <c r="B74">
        <f t="shared" si="7"/>
        <v>0.65698659871878906</v>
      </c>
      <c r="C74">
        <f t="shared" si="5"/>
        <v>0.78546834330589232</v>
      </c>
      <c r="D74">
        <f t="shared" si="6"/>
        <v>0.7539022543433046</v>
      </c>
      <c r="F74">
        <f t="shared" si="9"/>
        <v>0.27874195994953832</v>
      </c>
      <c r="G74">
        <f t="shared" si="8"/>
        <v>-0.7539022543433046</v>
      </c>
    </row>
    <row r="75" spans="1:7" x14ac:dyDescent="0.25">
      <c r="A75">
        <v>7.1</v>
      </c>
      <c r="B75">
        <f t="shared" si="7"/>
        <v>0.72896904012587593</v>
      </c>
      <c r="C75">
        <f t="shared" si="5"/>
        <v>0.71982441407087128</v>
      </c>
      <c r="D75">
        <f t="shared" si="6"/>
        <v>0.6845466664428066</v>
      </c>
      <c r="F75">
        <f t="shared" si="9"/>
        <v>0.35163886396212629</v>
      </c>
      <c r="G75">
        <f t="shared" si="8"/>
        <v>-0.6845466664428066</v>
      </c>
    </row>
    <row r="76" spans="1:7" x14ac:dyDescent="0.25">
      <c r="A76">
        <v>7.2</v>
      </c>
      <c r="B76">
        <f t="shared" si="7"/>
        <v>0.79366786384915311</v>
      </c>
      <c r="C76">
        <f t="shared" si="5"/>
        <v>0.64698823723276833</v>
      </c>
      <c r="D76">
        <f t="shared" si="6"/>
        <v>0.60835131453225455</v>
      </c>
      <c r="F76">
        <f t="shared" si="9"/>
        <v>0.4310056503470413</v>
      </c>
      <c r="G76">
        <f t="shared" si="8"/>
        <v>-0.60835131453225455</v>
      </c>
    </row>
    <row r="77" spans="1:7" x14ac:dyDescent="0.25">
      <c r="A77">
        <v>7.3</v>
      </c>
      <c r="B77">
        <f t="shared" si="7"/>
        <v>0.8504366206285644</v>
      </c>
      <c r="C77">
        <f t="shared" si="5"/>
        <v>0.56768756779411489</v>
      </c>
      <c r="D77">
        <f t="shared" si="6"/>
        <v>0.52607751738110531</v>
      </c>
      <c r="F77">
        <f t="shared" si="9"/>
        <v>0.51604931240990648</v>
      </c>
      <c r="G77">
        <f t="shared" si="8"/>
        <v>-0.52607751738110531</v>
      </c>
    </row>
    <row r="78" spans="1:7" x14ac:dyDescent="0.25">
      <c r="A78">
        <v>7.4000000000000101</v>
      </c>
      <c r="B78">
        <f t="shared" si="7"/>
        <v>0.89870809581163125</v>
      </c>
      <c r="C78">
        <f t="shared" si="5"/>
        <v>0.48271475183061874</v>
      </c>
      <c r="D78">
        <f t="shared" si="6"/>
        <v>0.43854732757438153</v>
      </c>
      <c r="F78">
        <f t="shared" si="9"/>
        <v>0.60592012199106049</v>
      </c>
      <c r="G78">
        <f t="shared" si="8"/>
        <v>-0.43854732757438153</v>
      </c>
    </row>
    <row r="79" spans="1:7" x14ac:dyDescent="0.25">
      <c r="A79">
        <v>7.5</v>
      </c>
      <c r="B79">
        <f t="shared" si="7"/>
        <v>0.9379999767747389</v>
      </c>
      <c r="C79">
        <f t="shared" si="5"/>
        <v>0.39291880963111631</v>
      </c>
      <c r="D79">
        <f t="shared" si="6"/>
        <v>0.34663531783502582</v>
      </c>
      <c r="F79">
        <f t="shared" si="9"/>
        <v>0.69972011966853409</v>
      </c>
      <c r="G79">
        <f t="shared" si="8"/>
        <v>-0.34663531783502582</v>
      </c>
    </row>
    <row r="80" spans="1:7" x14ac:dyDescent="0.25">
      <c r="A80">
        <v>7.6</v>
      </c>
      <c r="B80">
        <f t="shared" si="7"/>
        <v>0.96791967203148632</v>
      </c>
      <c r="C80">
        <f t="shared" si="5"/>
        <v>0.2991969525674753</v>
      </c>
      <c r="D80">
        <f t="shared" si="6"/>
        <v>0.2512598425822557</v>
      </c>
      <c r="F80">
        <f t="shared" si="9"/>
        <v>0.79651208687169273</v>
      </c>
      <c r="G80">
        <f t="shared" si="8"/>
        <v>-0.2512598425822557</v>
      </c>
    </row>
    <row r="81" spans="1:7" x14ac:dyDescent="0.25">
      <c r="A81">
        <v>7.7000000000000099</v>
      </c>
      <c r="B81">
        <f t="shared" si="7"/>
        <v>0.98816823387700192</v>
      </c>
      <c r="C81">
        <f t="shared" si="5"/>
        <v>0.20248561845513513</v>
      </c>
      <c r="D81">
        <f t="shared" si="6"/>
        <v>0.15337386203785469</v>
      </c>
      <c r="F81">
        <f t="shared" si="9"/>
        <v>0.89532891025939254</v>
      </c>
      <c r="G81">
        <f t="shared" si="8"/>
        <v>-0.15337386203785469</v>
      </c>
    </row>
    <row r="82" spans="1:7" x14ac:dyDescent="0.25">
      <c r="A82">
        <v>7.8000000000000096</v>
      </c>
      <c r="B82">
        <f t="shared" si="7"/>
        <v>0.99854334537460543</v>
      </c>
      <c r="C82">
        <f t="shared" si="5"/>
        <v>0.10375111497603544</v>
      </c>
      <c r="D82">
        <f t="shared" si="6"/>
        <v>5.3955420562639994E-2</v>
      </c>
      <c r="F82">
        <f t="shared" si="9"/>
        <v>0.99518324479685361</v>
      </c>
      <c r="G82">
        <f t="shared" si="8"/>
        <v>-5.3955420562639994E-2</v>
      </c>
    </row>
    <row r="83" spans="1:7" x14ac:dyDescent="0.25">
      <c r="A83">
        <v>7.9000000000000101</v>
      </c>
      <c r="B83">
        <f t="shared" si="7"/>
        <v>0.99894134183977157</v>
      </c>
      <c r="C83">
        <f t="shared" si="5"/>
        <v>3.9799646516613732E-3</v>
      </c>
      <c r="D83">
        <f t="shared" si="6"/>
        <v>-4.6002125639546712E-2</v>
      </c>
      <c r="F83">
        <f t="shared" si="9"/>
        <v>1.0950773789808206</v>
      </c>
      <c r="G83">
        <f t="shared" si="8"/>
        <v>4.6002125639546712E-2</v>
      </c>
    </row>
    <row r="84" spans="1:7" x14ac:dyDescent="0.25">
      <c r="A84">
        <v>8</v>
      </c>
      <c r="B84">
        <f t="shared" si="7"/>
        <v>0.98935824662338179</v>
      </c>
      <c r="C84">
        <f t="shared" si="5"/>
        <v>-9.583095216390751E-2</v>
      </c>
      <c r="D84">
        <f t="shared" si="6"/>
        <v>-0.14550003380861354</v>
      </c>
      <c r="F84">
        <f t="shared" si="9"/>
        <v>1.194013203643169</v>
      </c>
      <c r="G84">
        <f t="shared" si="8"/>
        <v>0.14550003380861354</v>
      </c>
    </row>
    <row r="85" spans="1:7" x14ac:dyDescent="0.25">
      <c r="A85">
        <v>8.1000000000000103</v>
      </c>
      <c r="B85">
        <f t="shared" si="7"/>
        <v>0.96988981084508374</v>
      </c>
      <c r="C85">
        <f t="shared" si="5"/>
        <v>-0.19468435778296037</v>
      </c>
      <c r="D85">
        <f t="shared" si="6"/>
        <v>-0.24354415373580146</v>
      </c>
      <c r="F85">
        <f t="shared" si="9"/>
        <v>1.2910021847276769</v>
      </c>
      <c r="G85">
        <f t="shared" si="8"/>
        <v>0.24354415373580146</v>
      </c>
    </row>
    <row r="86" spans="1:7" x14ac:dyDescent="0.25">
      <c r="A86">
        <v>8.2000000000000099</v>
      </c>
      <c r="B86">
        <f t="shared" si="7"/>
        <v>0.94073055667976957</v>
      </c>
      <c r="C86">
        <f t="shared" si="5"/>
        <v>-0.2915925416531428</v>
      </c>
      <c r="D86">
        <f t="shared" si="6"/>
        <v>-0.33915486098384456</v>
      </c>
      <c r="F86">
        <f t="shared" si="9"/>
        <v>1.3850752403956534</v>
      </c>
      <c r="G86">
        <f t="shared" si="8"/>
        <v>0.33915486098384456</v>
      </c>
    </row>
    <row r="87" spans="1:7" x14ac:dyDescent="0.25">
      <c r="A87">
        <v>8.3000000000000096</v>
      </c>
      <c r="B87">
        <f t="shared" si="7"/>
        <v>0.90217183375628951</v>
      </c>
      <c r="C87">
        <f>(B87-B86)/(A87-A86)</f>
        <v>-0.38558722923480199</v>
      </c>
      <c r="D87">
        <f t="shared" si="6"/>
        <v>-0.43137684497062884</v>
      </c>
      <c r="F87">
        <f t="shared" si="9"/>
        <v>1.4752924237712821</v>
      </c>
      <c r="G87">
        <f t="shared" si="8"/>
        <v>0.43137684497062884</v>
      </c>
    </row>
    <row r="88" spans="1:7" x14ac:dyDescent="0.25">
      <c r="A88">
        <v>8.4000000000000092</v>
      </c>
      <c r="B88">
        <f t="shared" si="7"/>
        <v>0.85459890808827588</v>
      </c>
      <c r="C88">
        <f t="shared" ref="C88:C106" si="10">(B88-B87)/(A88-A87)</f>
        <v>-0.47572925668013799</v>
      </c>
      <c r="D88">
        <f t="shared" ref="D88:D122" si="11">COS(A88)</f>
        <v>-0.51928865411669323</v>
      </c>
      <c r="F88">
        <f t="shared" si="9"/>
        <v>1.560752314580111</v>
      </c>
      <c r="G88">
        <f t="shared" si="8"/>
        <v>0.51928865411669323</v>
      </c>
    </row>
    <row r="89" spans="1:7" x14ac:dyDescent="0.25">
      <c r="A89">
        <v>8.5000000000000107</v>
      </c>
      <c r="B89">
        <f t="shared" si="7"/>
        <v>0.79848711262348382</v>
      </c>
      <c r="C89">
        <f t="shared" si="10"/>
        <v>-0.56111795464791259</v>
      </c>
      <c r="D89">
        <f t="shared" si="11"/>
        <v>-0.60201190268483218</v>
      </c>
      <c r="F89">
        <f t="shared" si="9"/>
        <v>1.640601025842459</v>
      </c>
      <c r="G89">
        <f t="shared" si="8"/>
        <v>0.60201190268483218</v>
      </c>
    </row>
    <row r="90" spans="1:7" x14ac:dyDescent="0.25">
      <c r="A90">
        <v>8.6000000000000103</v>
      </c>
      <c r="B90">
        <f t="shared" si="7"/>
        <v>0.73439709787410612</v>
      </c>
      <c r="C90">
        <f t="shared" si="10"/>
        <v>-0.64090014749377933</v>
      </c>
      <c r="D90">
        <f t="shared" si="11"/>
        <v>-0.67872004732002023</v>
      </c>
      <c r="F90">
        <f t="shared" si="9"/>
        <v>1.7140407356298695</v>
      </c>
      <c r="G90">
        <f t="shared" si="8"/>
        <v>0.67872004732002023</v>
      </c>
    </row>
    <row r="91" spans="1:7" x14ac:dyDescent="0.25">
      <c r="A91">
        <v>8.7000000000000099</v>
      </c>
      <c r="B91">
        <f t="shared" si="7"/>
        <v>0.66296923008217534</v>
      </c>
      <c r="C91">
        <f t="shared" si="10"/>
        <v>-0.71427867791931032</v>
      </c>
      <c r="D91">
        <f t="shared" si="11"/>
        <v>-0.74864664559740579</v>
      </c>
      <c r="F91">
        <f t="shared" si="9"/>
        <v>1.7803376586380868</v>
      </c>
      <c r="G91">
        <f t="shared" si="8"/>
        <v>0.74864664559740579</v>
      </c>
    </row>
    <row r="92" spans="1:7" x14ac:dyDescent="0.25">
      <c r="A92">
        <v>8.8000000000000096</v>
      </c>
      <c r="B92">
        <f t="shared" si="7"/>
        <v>0.58491719289175448</v>
      </c>
      <c r="C92">
        <f t="shared" si="10"/>
        <v>-0.78052037190421142</v>
      </c>
      <c r="D92">
        <f t="shared" si="11"/>
        <v>-0.81109301406166112</v>
      </c>
      <c r="F92">
        <f t="shared" si="9"/>
        <v>1.838829377927262</v>
      </c>
      <c r="G92">
        <f t="shared" si="8"/>
        <v>0.81109301406166112</v>
      </c>
    </row>
    <row r="93" spans="1:7" x14ac:dyDescent="0.25">
      <c r="A93">
        <v>8.9000000000000092</v>
      </c>
      <c r="B93">
        <f t="shared" si="7"/>
        <v>0.50102085645787697</v>
      </c>
      <c r="C93">
        <f t="shared" si="10"/>
        <v>-0.83896336433877805</v>
      </c>
      <c r="D93">
        <f t="shared" si="11"/>
        <v>-0.86543520924111672</v>
      </c>
      <c r="F93">
        <f t="shared" si="9"/>
        <v>1.8889314635730503</v>
      </c>
      <c r="G93">
        <f t="shared" si="8"/>
        <v>0.86543520924111672</v>
      </c>
    </row>
    <row r="94" spans="1:7" x14ac:dyDescent="0.25">
      <c r="A94">
        <v>9.0000000000000107</v>
      </c>
      <c r="B94">
        <f t="shared" si="7"/>
        <v>0.41211848524174688</v>
      </c>
      <c r="C94">
        <f t="shared" si="10"/>
        <v>-0.88902371216128828</v>
      </c>
      <c r="D94">
        <f t="shared" si="11"/>
        <v>-0.91113026188468138</v>
      </c>
      <c r="F94">
        <f t="shared" si="9"/>
        <v>1.9301433120972249</v>
      </c>
      <c r="G94">
        <f t="shared" si="8"/>
        <v>0.91113026188468138</v>
      </c>
    </row>
    <row r="95" spans="1:7" x14ac:dyDescent="0.25">
      <c r="A95">
        <v>9.1000000000000103</v>
      </c>
      <c r="B95">
        <f t="shared" si="7"/>
        <v>0.31909836234934202</v>
      </c>
      <c r="C95">
        <f t="shared" si="10"/>
        <v>-0.93020122892405188</v>
      </c>
      <c r="D95">
        <f t="shared" si="11"/>
        <v>-0.94772160213111534</v>
      </c>
      <c r="F95">
        <f t="shared" si="9"/>
        <v>1.962053148332159</v>
      </c>
      <c r="G95">
        <f t="shared" si="8"/>
        <v>0.94772160213111534</v>
      </c>
    </row>
    <row r="96" spans="1:7" x14ac:dyDescent="0.25">
      <c r="A96">
        <v>9.2000000000000099</v>
      </c>
      <c r="B96">
        <f t="shared" si="7"/>
        <v>0.22288991410023726</v>
      </c>
      <c r="C96">
        <f t="shared" si="10"/>
        <v>-0.96208448249105105</v>
      </c>
      <c r="D96">
        <f t="shared" si="11"/>
        <v>-0.97484362140416592</v>
      </c>
      <c r="F96">
        <f t="shared" si="9"/>
        <v>1.9843421397421828</v>
      </c>
      <c r="G96">
        <f t="shared" si="8"/>
        <v>0.97484362140416592</v>
      </c>
    </row>
    <row r="97" spans="1:7" x14ac:dyDescent="0.25">
      <c r="A97">
        <v>9.3000000000000096</v>
      </c>
      <c r="B97">
        <f t="shared" si="7"/>
        <v>0.12445442350705289</v>
      </c>
      <c r="C97">
        <f t="shared" si="10"/>
        <v>-0.98435490593184716</v>
      </c>
      <c r="D97">
        <f t="shared" si="11"/>
        <v>-0.99222532545260456</v>
      </c>
      <c r="F97">
        <f t="shared" si="9"/>
        <v>1.996787582092888</v>
      </c>
      <c r="G97">
        <f t="shared" si="8"/>
        <v>0.99222532545260456</v>
      </c>
    </row>
    <row r="98" spans="1:7" x14ac:dyDescent="0.25">
      <c r="A98">
        <v>9.4000000000000092</v>
      </c>
      <c r="B98">
        <f t="shared" si="7"/>
        <v>2.4775425453348886E-2</v>
      </c>
      <c r="C98">
        <f t="shared" si="10"/>
        <v>-0.9967899805370436</v>
      </c>
      <c r="D98">
        <f t="shared" si="11"/>
        <v>-0.9996930420352067</v>
      </c>
      <c r="F98">
        <f t="shared" si="9"/>
        <v>1.9992651246382229</v>
      </c>
      <c r="G98">
        <f t="shared" si="8"/>
        <v>0.9996930420352067</v>
      </c>
    </row>
    <row r="99" spans="1:7" x14ac:dyDescent="0.25">
      <c r="A99">
        <v>9.5000000000000107</v>
      </c>
      <c r="B99">
        <f t="shared" si="7"/>
        <v>-7.5151120461819931E-2</v>
      </c>
      <c r="C99">
        <f t="shared" si="10"/>
        <v>-0.99926545915167397</v>
      </c>
      <c r="D99">
        <f t="shared" si="11"/>
        <v>-0.99717215619637767</v>
      </c>
      <c r="F99">
        <f t="shared" si="9"/>
        <v>1.9917500125920409</v>
      </c>
      <c r="G99">
        <f t="shared" si="8"/>
        <v>0.99717215619637767</v>
      </c>
    </row>
    <row r="100" spans="1:7" x14ac:dyDescent="0.25">
      <c r="A100">
        <v>9.6000000000000103</v>
      </c>
      <c r="B100">
        <f t="shared" si="7"/>
        <v>-0.17432678122299014</v>
      </c>
      <c r="C100">
        <f t="shared" si="10"/>
        <v>-0.99175660761170559</v>
      </c>
      <c r="D100">
        <f t="shared" si="11"/>
        <v>-0.9846878557941251</v>
      </c>
      <c r="F100">
        <f t="shared" si="9"/>
        <v>1.974317334469742</v>
      </c>
      <c r="G100">
        <f t="shared" si="8"/>
        <v>0.9846878557941251</v>
      </c>
    </row>
    <row r="101" spans="1:7" x14ac:dyDescent="0.25">
      <c r="A101">
        <v>9.7000000000000099</v>
      </c>
      <c r="B101">
        <f t="shared" si="7"/>
        <v>-0.27176062641095272</v>
      </c>
      <c r="C101">
        <f t="shared" si="10"/>
        <v>-0.97433845187962931</v>
      </c>
      <c r="D101">
        <f t="shared" si="11"/>
        <v>-0.96236487983130736</v>
      </c>
      <c r="F101">
        <f t="shared" si="9"/>
        <v>1.9471412718286469</v>
      </c>
      <c r="G101">
        <f t="shared" si="8"/>
        <v>0.96236487983130736</v>
      </c>
    </row>
    <row r="102" spans="1:7" x14ac:dyDescent="0.25">
      <c r="A102">
        <v>9.8000000000000096</v>
      </c>
      <c r="B102">
        <f t="shared" si="7"/>
        <v>-0.36647912925193665</v>
      </c>
      <c r="C102">
        <f t="shared" si="10"/>
        <v>-0.94718502840984264</v>
      </c>
      <c r="D102">
        <f t="shared" si="11"/>
        <v>-0.93042627210475004</v>
      </c>
      <c r="F102">
        <f t="shared" si="9"/>
        <v>1.9104933589034534</v>
      </c>
      <c r="G102">
        <f t="shared" si="8"/>
        <v>0.93042627210475004</v>
      </c>
    </row>
    <row r="103" spans="1:7" x14ac:dyDescent="0.25">
      <c r="A103">
        <v>9.9000000000000092</v>
      </c>
      <c r="B103">
        <f t="shared" si="7"/>
        <v>-0.45753589377532927</v>
      </c>
      <c r="C103">
        <f t="shared" si="10"/>
        <v>-0.91056764523392941</v>
      </c>
      <c r="D103">
        <f t="shared" si="11"/>
        <v>-0.88919115262535686</v>
      </c>
      <c r="F103">
        <f t="shared" si="9"/>
        <v>1.8647397695259247</v>
      </c>
      <c r="G103">
        <f t="shared" si="8"/>
        <v>0.88919115262535686</v>
      </c>
    </row>
    <row r="104" spans="1:7" x14ac:dyDescent="0.25">
      <c r="A104">
        <v>10</v>
      </c>
      <c r="B104">
        <f t="shared" si="7"/>
        <v>-0.54402111088936977</v>
      </c>
      <c r="C104">
        <f t="shared" si="10"/>
        <v>-0.86485217114048496</v>
      </c>
      <c r="D104">
        <f t="shared" si="11"/>
        <v>-0.83907152907645244</v>
      </c>
      <c r="F104">
        <f t="shared" si="9"/>
        <v>1.8103376584369879</v>
      </c>
      <c r="G104">
        <f t="shared" si="8"/>
        <v>0.83907152907645244</v>
      </c>
    </row>
    <row r="105" spans="1:7" x14ac:dyDescent="0.25">
      <c r="A105">
        <v>10.1</v>
      </c>
      <c r="B105">
        <f t="shared" si="7"/>
        <v>-0.62507064889288211</v>
      </c>
      <c r="C105">
        <f t="shared" si="10"/>
        <v>-0.81049538003512622</v>
      </c>
      <c r="D105">
        <f t="shared" si="11"/>
        <v>-0.78056818016918372</v>
      </c>
      <c r="F105">
        <f t="shared" si="9"/>
        <v>1.7478305935476999</v>
      </c>
      <c r="G105">
        <f t="shared" si="8"/>
        <v>0.78056818016918372</v>
      </c>
    </row>
    <row r="106" spans="1:7" x14ac:dyDescent="0.25">
      <c r="A106">
        <v>10.199999999999999</v>
      </c>
      <c r="B106">
        <f t="shared" si="7"/>
        <v>-0.69987468759354232</v>
      </c>
      <c r="C106">
        <f t="shared" si="10"/>
        <v>-0.7480403870066048</v>
      </c>
      <c r="D106">
        <f t="shared" si="11"/>
        <v>-0.71426565202720027</v>
      </c>
      <c r="F106">
        <f t="shared" si="9"/>
        <v>1.6778431247883447</v>
      </c>
      <c r="G106">
        <f t="shared" si="8"/>
        <v>0.71426565202720027</v>
      </c>
    </row>
    <row r="107" spans="1:7" x14ac:dyDescent="0.25">
      <c r="A107">
        <v>10.3</v>
      </c>
      <c r="B107">
        <f t="shared" si="7"/>
        <v>-0.76768580976358247</v>
      </c>
      <c r="C107">
        <f>(B107-B106)/(A107-A106)</f>
        <v>-0.67811122170039184</v>
      </c>
      <c r="D107">
        <f t="shared" si="11"/>
        <v>-0.64082641759499326</v>
      </c>
      <c r="F107">
        <f t="shared" si="9"/>
        <v>1.6010745438119867</v>
      </c>
      <c r="G107">
        <f t="shared" si="8"/>
        <v>0.64082641759499326</v>
      </c>
    </row>
    <row r="108" spans="1:7" x14ac:dyDescent="0.25">
      <c r="A108">
        <v>10.4</v>
      </c>
      <c r="B108">
        <f t="shared" si="7"/>
        <v>-0.82782646908565372</v>
      </c>
      <c r="C108">
        <f t="shared" ref="C108:C114" si="12">(B108-B107)/(A108-A107)</f>
        <v>-0.60140659322071455</v>
      </c>
      <c r="D108">
        <f t="shared" si="11"/>
        <v>-0.56098425742722879</v>
      </c>
      <c r="F108">
        <f t="shared" si="9"/>
        <v>1.5182918969034216</v>
      </c>
      <c r="G108">
        <f t="shared" si="8"/>
        <v>0.56098425742722879</v>
      </c>
    </row>
    <row r="109" spans="1:7" x14ac:dyDescent="0.25">
      <c r="A109">
        <v>10.5</v>
      </c>
      <c r="B109">
        <f t="shared" si="7"/>
        <v>-0.87969575997167004</v>
      </c>
      <c r="C109">
        <f t="shared" si="12"/>
        <v>-0.51869290886016517</v>
      </c>
      <c r="D109">
        <f t="shared" si="11"/>
        <v>-0.47553692799599251</v>
      </c>
      <c r="F109">
        <f t="shared" si="9"/>
        <v>1.430322320906255</v>
      </c>
      <c r="G109">
        <f t="shared" si="8"/>
        <v>0.47553692799599251</v>
      </c>
    </row>
    <row r="110" spans="1:7" x14ac:dyDescent="0.25">
      <c r="A110">
        <v>10.6</v>
      </c>
      <c r="B110">
        <f t="shared" si="7"/>
        <v>-0.92277542161280657</v>
      </c>
      <c r="C110">
        <f t="shared" si="12"/>
        <v>-0.4307966164113668</v>
      </c>
      <c r="D110">
        <f t="shared" si="11"/>
        <v>-0.38533819077182963</v>
      </c>
      <c r="F110">
        <f t="shared" si="9"/>
        <v>1.3380447787449747</v>
      </c>
      <c r="G110">
        <f t="shared" si="8"/>
        <v>0.38533819077182963</v>
      </c>
    </row>
    <row r="111" spans="1:7" x14ac:dyDescent="0.25">
      <c r="A111">
        <v>10.7</v>
      </c>
      <c r="B111">
        <f t="shared" si="7"/>
        <v>-0.95663501627018788</v>
      </c>
      <c r="C111">
        <f t="shared" si="12"/>
        <v>-0.33859594657381431</v>
      </c>
      <c r="D111">
        <f t="shared" si="11"/>
        <v>-0.29128928172134549</v>
      </c>
      <c r="F111">
        <f t="shared" si="9"/>
        <v>1.2423812771179545</v>
      </c>
      <c r="G111">
        <f t="shared" si="8"/>
        <v>0.29128928172134549</v>
      </c>
    </row>
    <row r="112" spans="1:7" x14ac:dyDescent="0.25">
      <c r="A112">
        <v>10.8</v>
      </c>
      <c r="B112">
        <f t="shared" si="7"/>
        <v>-0.98093623006649155</v>
      </c>
      <c r="C112">
        <f t="shared" si="12"/>
        <v>-0.24301213796303334</v>
      </c>
      <c r="D112">
        <f t="shared" si="11"/>
        <v>-0.19432990645533479</v>
      </c>
      <c r="F112">
        <f t="shared" si="9"/>
        <v>1.1442876541113058</v>
      </c>
      <c r="G112">
        <f t="shared" si="8"/>
        <v>0.19432990645533479</v>
      </c>
    </row>
    <row r="113" spans="1:7" x14ac:dyDescent="0.25">
      <c r="A113">
        <v>10.9</v>
      </c>
      <c r="B113">
        <f t="shared" si="7"/>
        <v>-0.99543625330637742</v>
      </c>
      <c r="C113">
        <f t="shared" si="12"/>
        <v>-0.14500023239885915</v>
      </c>
      <c r="D113">
        <f t="shared" si="11"/>
        <v>-9.5428851000950651E-2</v>
      </c>
      <c r="F113">
        <f t="shared" si="9"/>
        <v>1.0447440287806684</v>
      </c>
      <c r="G113">
        <f t="shared" si="8"/>
        <v>9.5428851000950651E-2</v>
      </c>
    </row>
    <row r="114" spans="1:7" x14ac:dyDescent="0.25">
      <c r="A114">
        <v>11</v>
      </c>
      <c r="B114">
        <f t="shared" si="7"/>
        <v>-0.99999020655070348</v>
      </c>
      <c r="C114">
        <f t="shared" si="12"/>
        <v>-4.5539532443260748E-2</v>
      </c>
      <c r="D114">
        <f t="shared" si="11"/>
        <v>4.4256979880507854E-3</v>
      </c>
      <c r="F114">
        <f t="shared" si="9"/>
        <v>0.94474500812559836</v>
      </c>
      <c r="G114">
        <f t="shared" si="8"/>
        <v>-4.4256979880507854E-3</v>
      </c>
    </row>
    <row r="115" spans="1:7" x14ac:dyDescent="0.25">
      <c r="A115">
        <v>11.1</v>
      </c>
      <c r="B115">
        <f t="shared" si="7"/>
        <v>-0.99455258820398917</v>
      </c>
      <c r="C115">
        <f>(B115-B114)/(A115-A114)</f>
        <v>5.4376183467143208E-2</v>
      </c>
      <c r="D115">
        <f t="shared" si="11"/>
        <v>0.10423602686569687</v>
      </c>
      <c r="F115">
        <f t="shared" si="9"/>
        <v>0.84528974930519984</v>
      </c>
      <c r="G115">
        <f t="shared" si="8"/>
        <v>-0.10423602686569687</v>
      </c>
    </row>
    <row r="116" spans="1:7" x14ac:dyDescent="0.25">
      <c r="A116">
        <v>11.2</v>
      </c>
      <c r="B116">
        <f t="shared" si="7"/>
        <v>-0.9791777291513174</v>
      </c>
      <c r="C116">
        <f t="shared" ref="C116:C118" si="13">(B116-B115)/(A116-A115)</f>
        <v>0.1537485905267183</v>
      </c>
      <c r="D116">
        <f t="shared" si="11"/>
        <v>0.20300486381875041</v>
      </c>
      <c r="F116">
        <f t="shared" si="9"/>
        <v>0.74737197639006669</v>
      </c>
      <c r="G116">
        <f t="shared" si="8"/>
        <v>-0.20300486381875041</v>
      </c>
    </row>
    <row r="117" spans="1:7" x14ac:dyDescent="0.25">
      <c r="A117">
        <v>11.3</v>
      </c>
      <c r="B117">
        <f t="shared" si="7"/>
        <v>-0.95401924990208897</v>
      </c>
      <c r="C117">
        <f t="shared" si="13"/>
        <v>0.25158479249228072</v>
      </c>
      <c r="D117">
        <f t="shared" si="11"/>
        <v>0.29974534327701491</v>
      </c>
      <c r="F117">
        <f t="shared" si="9"/>
        <v>0.65197005139985809</v>
      </c>
      <c r="G117">
        <f t="shared" si="8"/>
        <v>-0.29974534327701491</v>
      </c>
    </row>
    <row r="118" spans="1:7" x14ac:dyDescent="0.25">
      <c r="A118">
        <v>11.4</v>
      </c>
      <c r="B118">
        <f t="shared" si="7"/>
        <v>-0.91932852566467571</v>
      </c>
      <c r="C118">
        <f t="shared" si="13"/>
        <v>0.34690724237413384</v>
      </c>
      <c r="D118">
        <f t="shared" si="11"/>
        <v>0.39349086634789088</v>
      </c>
      <c r="F118">
        <f t="shared" si="9"/>
        <v>0.56003719883339087</v>
      </c>
      <c r="G118">
        <f t="shared" si="8"/>
        <v>-0.39349086634789088</v>
      </c>
    </row>
    <row r="119" spans="1:7" x14ac:dyDescent="0.25">
      <c r="A119">
        <v>11.5</v>
      </c>
      <c r="B119">
        <f t="shared" si="7"/>
        <v>-0.87545217468842851</v>
      </c>
      <c r="C119">
        <f>(B119-B118)/(A119-A118)</f>
        <v>0.43876350976247358</v>
      </c>
      <c r="D119">
        <f t="shared" si="11"/>
        <v>0.48330475875300588</v>
      </c>
      <c r="F119">
        <f t="shared" si="9"/>
        <v>0.47249198136454834</v>
      </c>
      <c r="G119">
        <f t="shared" si="8"/>
        <v>-0.48330475875300588</v>
      </c>
    </row>
    <row r="120" spans="1:7" x14ac:dyDescent="0.25">
      <c r="A120">
        <v>11.6</v>
      </c>
      <c r="B120">
        <f t="shared" si="7"/>
        <v>-0.82282859496870886</v>
      </c>
      <c r="C120">
        <f t="shared" ref="C120" si="14">(B120-B119)/(A120-A119)</f>
        <v>0.52623579719719837</v>
      </c>
      <c r="D120">
        <f t="shared" si="11"/>
        <v>0.56828962976797359</v>
      </c>
      <c r="F120">
        <f t="shared" si="9"/>
        <v>0.39020912186767776</v>
      </c>
      <c r="G120">
        <f t="shared" si="8"/>
        <v>-0.56828962976797359</v>
      </c>
    </row>
    <row r="121" spans="1:7" x14ac:dyDescent="0.25">
      <c r="A121">
        <v>11.7</v>
      </c>
      <c r="B121">
        <f t="shared" si="7"/>
        <v>-0.76198358391903331</v>
      </c>
      <c r="C121">
        <f>(B121-B120)/(A121-A120)</f>
        <v>0.60845011049675757</v>
      </c>
      <c r="D121">
        <f t="shared" si="11"/>
        <v>0.64759633865387589</v>
      </c>
      <c r="F121">
        <f t="shared" si="9"/>
        <v>0.31401076347577334</v>
      </c>
      <c r="G121">
        <f t="shared" si="8"/>
        <v>-0.64759633865387589</v>
      </c>
    </row>
    <row r="122" spans="1:7" x14ac:dyDescent="0.25">
      <c r="A122">
        <v>11.8</v>
      </c>
      <c r="B122">
        <f t="shared" si="7"/>
        <v>-0.69352508477712238</v>
      </c>
      <c r="C122">
        <f>(B122-B121)/(A122-A121)</f>
        <v>0.68458499141909956</v>
      </c>
      <c r="D122">
        <f t="shared" si="11"/>
        <v>0.72043247899083873</v>
      </c>
      <c r="F122">
        <f t="shared" si="9"/>
        <v>8.4976067638458179</v>
      </c>
      <c r="G122">
        <f t="shared" si="8"/>
        <v>-0.72043247899083873</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5"/>
  <sheetViews>
    <sheetView workbookViewId="0">
      <selection activeCell="C15" sqref="C15"/>
    </sheetView>
  </sheetViews>
  <sheetFormatPr defaultRowHeight="15" x14ac:dyDescent="0.25"/>
  <cols>
    <col min="1" max="1" width="15.42578125" bestFit="1" customWidth="1"/>
    <col min="6" max="6" width="10.7109375" bestFit="1" customWidth="1"/>
    <col min="9" max="9" width="16.85546875" bestFit="1" customWidth="1"/>
    <col min="10" max="10" width="4" style="1" bestFit="1" customWidth="1"/>
    <col min="11" max="12" width="15.140625" customWidth="1"/>
    <col min="13" max="27" width="9.140625" style="1"/>
    <col min="31" max="31" width="12" bestFit="1" customWidth="1"/>
  </cols>
  <sheetData>
    <row r="1" spans="1:27" x14ac:dyDescent="0.25">
      <c r="A1" s="45"/>
    </row>
    <row r="2" spans="1:27" x14ac:dyDescent="0.25">
      <c r="M2" s="1" t="s">
        <v>2</v>
      </c>
    </row>
    <row r="3" spans="1:27" x14ac:dyDescent="0.25">
      <c r="A3" s="45" t="s">
        <v>4</v>
      </c>
      <c r="B3">
        <f>COUNT(original)</f>
        <v>15</v>
      </c>
      <c r="D3" s="12" t="s">
        <v>11</v>
      </c>
      <c r="E3" s="46" t="s">
        <v>12</v>
      </c>
      <c r="F3" s="7" t="s">
        <v>14</v>
      </c>
      <c r="G3" s="16" t="s">
        <v>16</v>
      </c>
      <c r="H3" s="8"/>
      <c r="K3" s="45" t="s">
        <v>3</v>
      </c>
      <c r="M3" s="1">
        <v>1</v>
      </c>
      <c r="N3" s="1">
        <v>2</v>
      </c>
      <c r="O3" s="1">
        <v>3</v>
      </c>
      <c r="P3" s="1">
        <v>4</v>
      </c>
      <c r="Q3" s="1">
        <v>5</v>
      </c>
      <c r="R3" s="1">
        <v>6</v>
      </c>
      <c r="S3" s="1">
        <v>7</v>
      </c>
      <c r="T3" s="1">
        <v>8</v>
      </c>
      <c r="U3" s="1">
        <v>9</v>
      </c>
      <c r="V3" s="1">
        <v>10</v>
      </c>
      <c r="W3" s="1">
        <v>11</v>
      </c>
      <c r="X3" s="1">
        <v>12</v>
      </c>
      <c r="Y3" s="1">
        <v>13</v>
      </c>
      <c r="Z3" s="1">
        <v>14</v>
      </c>
      <c r="AA3" s="1">
        <v>15</v>
      </c>
    </row>
    <row r="4" spans="1:27" x14ac:dyDescent="0.25">
      <c r="A4" t="s">
        <v>9</v>
      </c>
      <c r="B4">
        <f>COUNT(J6:J105)</f>
        <v>100</v>
      </c>
      <c r="D4" s="9">
        <v>0</v>
      </c>
      <c r="E4" s="10">
        <f t="array" aca="1" ref="E4:E24" ca="1">FREQUENCY(K6:K105,D4:D24)</f>
        <v>0</v>
      </c>
      <c r="F4" s="6">
        <f t="shared" ref="F4:F24" ca="1" si="0">E4/(numberBoot)</f>
        <v>0</v>
      </c>
      <c r="G4" s="8">
        <f ca="1">F4</f>
        <v>0</v>
      </c>
      <c r="H4" s="8"/>
    </row>
    <row r="5" spans="1:27" x14ac:dyDescent="0.25">
      <c r="A5" t="s">
        <v>5</v>
      </c>
      <c r="B5">
        <v>0.05</v>
      </c>
      <c r="D5" s="1">
        <v>10</v>
      </c>
      <c r="E5" s="10">
        <f ca="1"/>
        <v>0</v>
      </c>
      <c r="F5" s="6">
        <f t="shared" ca="1" si="0"/>
        <v>0</v>
      </c>
      <c r="G5" s="8">
        <f ca="1">G4+F5</f>
        <v>0</v>
      </c>
      <c r="H5" s="8"/>
      <c r="I5" s="2" t="s">
        <v>0</v>
      </c>
      <c r="K5" s="5">
        <f>SUM(original)/COUNT(original)</f>
        <v>73.666666666666671</v>
      </c>
      <c r="L5" s="4"/>
      <c r="M5" s="3">
        <v>73</v>
      </c>
      <c r="N5" s="3">
        <v>64</v>
      </c>
      <c r="O5" s="3">
        <v>68</v>
      </c>
      <c r="P5" s="3">
        <v>64</v>
      </c>
      <c r="Q5" s="3">
        <v>56</v>
      </c>
      <c r="R5" s="3">
        <v>70</v>
      </c>
      <c r="S5" s="3">
        <v>96</v>
      </c>
      <c r="T5" s="3">
        <v>67</v>
      </c>
      <c r="U5" s="3">
        <v>85</v>
      </c>
      <c r="V5" s="3">
        <v>63</v>
      </c>
      <c r="W5" s="3">
        <v>75</v>
      </c>
      <c r="X5" s="3">
        <v>86</v>
      </c>
      <c r="Y5" s="3">
        <v>90</v>
      </c>
      <c r="Z5" s="3">
        <v>66</v>
      </c>
      <c r="AA5" s="3">
        <v>82</v>
      </c>
    </row>
    <row r="6" spans="1:27" x14ac:dyDescent="0.25">
      <c r="A6" t="s">
        <v>6</v>
      </c>
      <c r="B6">
        <f>1-alpha*2</f>
        <v>0.9</v>
      </c>
      <c r="D6" s="9">
        <v>20</v>
      </c>
      <c r="E6" s="10">
        <f ca="1"/>
        <v>0</v>
      </c>
      <c r="F6" s="6">
        <f t="shared" ca="1" si="0"/>
        <v>0</v>
      </c>
      <c r="G6" s="8">
        <f t="shared" ref="G6:G24" ca="1" si="1">G5+F6</f>
        <v>0</v>
      </c>
      <c r="H6" s="8"/>
      <c r="I6" s="2" t="s">
        <v>1</v>
      </c>
      <c r="J6" s="47">
        <v>1</v>
      </c>
      <c r="K6">
        <f ca="1">SUM(M6:AA6)/COUNT(M6:AA6)</f>
        <v>73.86666666666666</v>
      </c>
      <c r="M6" s="47">
        <f t="shared" ref="M6:AA15" ca="1" si="2">INDEX(original,COLUMNS(original)*RAND()+1)</f>
        <v>82</v>
      </c>
      <c r="N6" s="1">
        <f t="shared" ca="1" si="2"/>
        <v>68</v>
      </c>
      <c r="O6" s="1">
        <f t="shared" ca="1" si="2"/>
        <v>68</v>
      </c>
      <c r="P6" s="1">
        <f t="shared" ca="1" si="2"/>
        <v>63</v>
      </c>
      <c r="Q6" s="1">
        <f t="shared" ca="1" si="2"/>
        <v>64</v>
      </c>
      <c r="R6" s="1">
        <f t="shared" ca="1" si="2"/>
        <v>64</v>
      </c>
      <c r="S6" s="1">
        <f t="shared" ca="1" si="2"/>
        <v>86</v>
      </c>
      <c r="T6" s="1">
        <f t="shared" ca="1" si="2"/>
        <v>75</v>
      </c>
      <c r="U6" s="1">
        <f t="shared" ca="1" si="2"/>
        <v>90</v>
      </c>
      <c r="V6" s="1">
        <f t="shared" ca="1" si="2"/>
        <v>56</v>
      </c>
      <c r="W6" s="1">
        <f t="shared" ca="1" si="2"/>
        <v>67</v>
      </c>
      <c r="X6" s="1">
        <f t="shared" ca="1" si="2"/>
        <v>73</v>
      </c>
      <c r="Y6" s="1">
        <f t="shared" ca="1" si="2"/>
        <v>90</v>
      </c>
      <c r="Z6" s="1">
        <f t="shared" ca="1" si="2"/>
        <v>96</v>
      </c>
      <c r="AA6" s="1">
        <f t="shared" ca="1" si="2"/>
        <v>66</v>
      </c>
    </row>
    <row r="7" spans="1:27" x14ac:dyDescent="0.25">
      <c r="D7" s="1">
        <v>30</v>
      </c>
      <c r="E7" s="10">
        <f ca="1"/>
        <v>0</v>
      </c>
      <c r="F7" s="6">
        <f t="shared" ca="1" si="0"/>
        <v>0</v>
      </c>
      <c r="G7" s="8">
        <f t="shared" ca="1" si="1"/>
        <v>0</v>
      </c>
      <c r="H7" s="8"/>
      <c r="J7" s="1">
        <v>2</v>
      </c>
      <c r="K7">
        <f t="shared" ref="K7:K70" ca="1" si="3">SUM(M7:AA7)/COUNT(M7:AA7)</f>
        <v>69.2</v>
      </c>
      <c r="M7" s="1">
        <f t="shared" ca="1" si="2"/>
        <v>82</v>
      </c>
      <c r="N7" s="1">
        <f t="shared" ca="1" si="2"/>
        <v>64</v>
      </c>
      <c r="O7" s="1">
        <f t="shared" ca="1" si="2"/>
        <v>67</v>
      </c>
      <c r="P7" s="1">
        <f t="shared" ca="1" si="2"/>
        <v>64</v>
      </c>
      <c r="Q7" s="1">
        <f t="shared" ca="1" si="2"/>
        <v>70</v>
      </c>
      <c r="R7" s="1">
        <f t="shared" ca="1" si="2"/>
        <v>68</v>
      </c>
      <c r="S7" s="1">
        <f t="shared" ca="1" si="2"/>
        <v>82</v>
      </c>
      <c r="T7" s="1">
        <f t="shared" ca="1" si="2"/>
        <v>64</v>
      </c>
      <c r="U7" s="1">
        <f t="shared" ca="1" si="2"/>
        <v>64</v>
      </c>
      <c r="V7" s="1">
        <f t="shared" ca="1" si="2"/>
        <v>73</v>
      </c>
      <c r="W7" s="1">
        <f t="shared" ca="1" si="2"/>
        <v>63</v>
      </c>
      <c r="X7" s="1">
        <f t="shared" ca="1" si="2"/>
        <v>64</v>
      </c>
      <c r="Y7" s="1">
        <f t="shared" ca="1" si="2"/>
        <v>67</v>
      </c>
      <c r="Z7" s="1">
        <f t="shared" ca="1" si="2"/>
        <v>64</v>
      </c>
      <c r="AA7" s="1">
        <f t="shared" ca="1" si="2"/>
        <v>82</v>
      </c>
    </row>
    <row r="8" spans="1:27" x14ac:dyDescent="0.25">
      <c r="A8" t="s">
        <v>7</v>
      </c>
      <c r="B8">
        <f ca="1">SMALL(K6:K105,alpha*numberBoot)</f>
        <v>69.2</v>
      </c>
      <c r="D8" s="9">
        <v>40</v>
      </c>
      <c r="E8" s="10">
        <f ca="1"/>
        <v>0</v>
      </c>
      <c r="F8" s="6">
        <f t="shared" ca="1" si="0"/>
        <v>0</v>
      </c>
      <c r="G8" s="8">
        <f t="shared" ca="1" si="1"/>
        <v>0</v>
      </c>
      <c r="H8" s="8"/>
      <c r="J8" s="1">
        <v>3</v>
      </c>
      <c r="K8">
        <f t="shared" ca="1" si="3"/>
        <v>66.400000000000006</v>
      </c>
      <c r="M8" s="1">
        <f t="shared" ca="1" si="2"/>
        <v>70</v>
      </c>
      <c r="N8" s="1">
        <f t="shared" ca="1" si="2"/>
        <v>75</v>
      </c>
      <c r="O8" s="1">
        <f t="shared" ca="1" si="2"/>
        <v>68</v>
      </c>
      <c r="P8" s="1">
        <f t="shared" ca="1" si="2"/>
        <v>56</v>
      </c>
      <c r="Q8" s="1">
        <f t="shared" ca="1" si="2"/>
        <v>75</v>
      </c>
      <c r="R8" s="1">
        <f t="shared" ca="1" si="2"/>
        <v>68</v>
      </c>
      <c r="S8" s="1">
        <f t="shared" ca="1" si="2"/>
        <v>82</v>
      </c>
      <c r="T8" s="1">
        <f t="shared" ca="1" si="2"/>
        <v>64</v>
      </c>
      <c r="U8" s="1">
        <f t="shared" ca="1" si="2"/>
        <v>66</v>
      </c>
      <c r="V8" s="1">
        <f t="shared" ca="1" si="2"/>
        <v>63</v>
      </c>
      <c r="W8" s="1">
        <f t="shared" ca="1" si="2"/>
        <v>67</v>
      </c>
      <c r="X8" s="1">
        <f t="shared" ca="1" si="2"/>
        <v>64</v>
      </c>
      <c r="Y8" s="1">
        <f t="shared" ca="1" si="2"/>
        <v>56</v>
      </c>
      <c r="Z8" s="1">
        <f t="shared" ca="1" si="2"/>
        <v>56</v>
      </c>
      <c r="AA8" s="1">
        <f t="shared" ca="1" si="2"/>
        <v>66</v>
      </c>
    </row>
    <row r="9" spans="1:27" x14ac:dyDescent="0.25">
      <c r="A9" t="s">
        <v>10</v>
      </c>
      <c r="B9" s="5">
        <f ca="1">SMALL(K6:K105,0.5*numberBoot)</f>
        <v>73.066666666666663</v>
      </c>
      <c r="D9" s="1">
        <v>50</v>
      </c>
      <c r="E9" s="10">
        <f ca="1"/>
        <v>0</v>
      </c>
      <c r="F9" s="6">
        <f t="shared" ca="1" si="0"/>
        <v>0</v>
      </c>
      <c r="G9" s="8">
        <f t="shared" ca="1" si="1"/>
        <v>0</v>
      </c>
      <c r="H9" s="8"/>
      <c r="J9" s="1">
        <v>4</v>
      </c>
      <c r="K9">
        <f t="shared" ca="1" si="3"/>
        <v>75.333333333333329</v>
      </c>
      <c r="M9" s="1">
        <f t="shared" ca="1" si="2"/>
        <v>82</v>
      </c>
      <c r="N9" s="1">
        <f t="shared" ca="1" si="2"/>
        <v>70</v>
      </c>
      <c r="O9" s="1">
        <f t="shared" ca="1" si="2"/>
        <v>63</v>
      </c>
      <c r="P9" s="1">
        <f t="shared" ca="1" si="2"/>
        <v>64</v>
      </c>
      <c r="Q9" s="1">
        <f t="shared" ca="1" si="2"/>
        <v>82</v>
      </c>
      <c r="R9" s="1">
        <f t="shared" ca="1" si="2"/>
        <v>70</v>
      </c>
      <c r="S9" s="1">
        <f t="shared" ca="1" si="2"/>
        <v>96</v>
      </c>
      <c r="T9" s="1">
        <f t="shared" ca="1" si="2"/>
        <v>85</v>
      </c>
      <c r="U9" s="1">
        <f t="shared" ca="1" si="2"/>
        <v>66</v>
      </c>
      <c r="V9" s="1">
        <f t="shared" ca="1" si="2"/>
        <v>67</v>
      </c>
      <c r="W9" s="1">
        <f t="shared" ca="1" si="2"/>
        <v>90</v>
      </c>
      <c r="X9" s="1">
        <f t="shared" ca="1" si="2"/>
        <v>86</v>
      </c>
      <c r="Y9" s="1">
        <f t="shared" ca="1" si="2"/>
        <v>70</v>
      </c>
      <c r="Z9" s="1">
        <f t="shared" ca="1" si="2"/>
        <v>75</v>
      </c>
      <c r="AA9" s="1">
        <f t="shared" ca="1" si="2"/>
        <v>64</v>
      </c>
    </row>
    <row r="10" spans="1:27" x14ac:dyDescent="0.25">
      <c r="A10" t="s">
        <v>8</v>
      </c>
      <c r="B10">
        <f ca="1">SMALL(K6:K105,numberBoot*(1-alpha))</f>
        <v>77.933333333333337</v>
      </c>
      <c r="D10" s="9">
        <v>60</v>
      </c>
      <c r="E10" s="10">
        <f ca="1"/>
        <v>0</v>
      </c>
      <c r="F10" s="6">
        <f t="shared" ca="1" si="0"/>
        <v>0</v>
      </c>
      <c r="G10" s="8">
        <f t="shared" ca="1" si="1"/>
        <v>0</v>
      </c>
      <c r="H10" s="8"/>
      <c r="J10" s="1">
        <v>5</v>
      </c>
      <c r="K10">
        <f t="shared" ca="1" si="3"/>
        <v>74.533333333333331</v>
      </c>
      <c r="M10" s="1">
        <f t="shared" ca="1" si="2"/>
        <v>85</v>
      </c>
      <c r="N10" s="1">
        <f t="shared" ca="1" si="2"/>
        <v>68</v>
      </c>
      <c r="O10" s="1">
        <f t="shared" ca="1" si="2"/>
        <v>96</v>
      </c>
      <c r="P10" s="1">
        <f t="shared" ca="1" si="2"/>
        <v>68</v>
      </c>
      <c r="Q10" s="1">
        <f t="shared" ca="1" si="2"/>
        <v>64</v>
      </c>
      <c r="R10" s="1">
        <f t="shared" ca="1" si="2"/>
        <v>82</v>
      </c>
      <c r="S10" s="1">
        <f t="shared" ca="1" si="2"/>
        <v>82</v>
      </c>
      <c r="T10" s="1">
        <f t="shared" ca="1" si="2"/>
        <v>85</v>
      </c>
      <c r="U10" s="1">
        <f t="shared" ca="1" si="2"/>
        <v>63</v>
      </c>
      <c r="V10" s="1">
        <f t="shared" ca="1" si="2"/>
        <v>64</v>
      </c>
      <c r="W10" s="1">
        <f t="shared" ca="1" si="2"/>
        <v>85</v>
      </c>
      <c r="X10" s="1">
        <f t="shared" ca="1" si="2"/>
        <v>64</v>
      </c>
      <c r="Y10" s="1">
        <f t="shared" ca="1" si="2"/>
        <v>63</v>
      </c>
      <c r="Z10" s="1">
        <f t="shared" ca="1" si="2"/>
        <v>64</v>
      </c>
      <c r="AA10" s="1">
        <f t="shared" ca="1" si="2"/>
        <v>85</v>
      </c>
    </row>
    <row r="11" spans="1:27" x14ac:dyDescent="0.25">
      <c r="D11" s="1">
        <v>70</v>
      </c>
      <c r="E11" s="10">
        <f ca="1"/>
        <v>12</v>
      </c>
      <c r="F11" s="6">
        <f t="shared" ca="1" si="0"/>
        <v>0.12</v>
      </c>
      <c r="G11" s="8">
        <f t="shared" ca="1" si="1"/>
        <v>0.12</v>
      </c>
      <c r="H11" s="8"/>
      <c r="J11" s="1">
        <v>6</v>
      </c>
      <c r="K11">
        <f t="shared" ca="1" si="3"/>
        <v>75.599999999999994</v>
      </c>
      <c r="M11" s="1">
        <f t="shared" ca="1" si="2"/>
        <v>85</v>
      </c>
      <c r="N11" s="1">
        <f t="shared" ca="1" si="2"/>
        <v>56</v>
      </c>
      <c r="O11" s="1">
        <f t="shared" ca="1" si="2"/>
        <v>86</v>
      </c>
      <c r="P11" s="1">
        <f t="shared" ca="1" si="2"/>
        <v>64</v>
      </c>
      <c r="Q11" s="1">
        <f t="shared" ca="1" si="2"/>
        <v>96</v>
      </c>
      <c r="R11" s="1">
        <f t="shared" ca="1" si="2"/>
        <v>56</v>
      </c>
      <c r="S11" s="1">
        <f t="shared" ca="1" si="2"/>
        <v>67</v>
      </c>
      <c r="T11" s="1">
        <f t="shared" ca="1" si="2"/>
        <v>64</v>
      </c>
      <c r="U11" s="1">
        <f t="shared" ca="1" si="2"/>
        <v>75</v>
      </c>
      <c r="V11" s="1">
        <f t="shared" ca="1" si="2"/>
        <v>86</v>
      </c>
      <c r="W11" s="1">
        <f t="shared" ca="1" si="2"/>
        <v>82</v>
      </c>
      <c r="X11" s="1">
        <f t="shared" ca="1" si="2"/>
        <v>96</v>
      </c>
      <c r="Y11" s="1">
        <f t="shared" ca="1" si="2"/>
        <v>64</v>
      </c>
      <c r="Z11" s="1">
        <f t="shared" ca="1" si="2"/>
        <v>90</v>
      </c>
      <c r="AA11" s="1">
        <f t="shared" ca="1" si="2"/>
        <v>67</v>
      </c>
    </row>
    <row r="12" spans="1:27" x14ac:dyDescent="0.25">
      <c r="A12" t="s">
        <v>15</v>
      </c>
      <c r="B12">
        <f>MAX(original)</f>
        <v>96</v>
      </c>
      <c r="D12" s="9">
        <v>80</v>
      </c>
      <c r="E12" s="10">
        <f ca="1"/>
        <v>86</v>
      </c>
      <c r="F12" s="6">
        <f t="shared" ca="1" si="0"/>
        <v>0.86</v>
      </c>
      <c r="G12" s="8">
        <f t="shared" ca="1" si="1"/>
        <v>0.98</v>
      </c>
      <c r="H12" s="8"/>
      <c r="J12" s="1">
        <v>7</v>
      </c>
      <c r="K12">
        <f t="shared" ca="1" si="3"/>
        <v>74.333333333333329</v>
      </c>
      <c r="M12" s="1">
        <f t="shared" ca="1" si="2"/>
        <v>90</v>
      </c>
      <c r="N12" s="1">
        <f t="shared" ca="1" si="2"/>
        <v>70</v>
      </c>
      <c r="O12" s="1">
        <f t="shared" ca="1" si="2"/>
        <v>68</v>
      </c>
      <c r="P12" s="1">
        <f t="shared" ca="1" si="2"/>
        <v>64</v>
      </c>
      <c r="Q12" s="1">
        <f t="shared" ca="1" si="2"/>
        <v>64</v>
      </c>
      <c r="R12" s="1">
        <f t="shared" ca="1" si="2"/>
        <v>70</v>
      </c>
      <c r="S12" s="1">
        <f t="shared" ca="1" si="2"/>
        <v>82</v>
      </c>
      <c r="T12" s="1">
        <f t="shared" ca="1" si="2"/>
        <v>90</v>
      </c>
      <c r="U12" s="1">
        <f t="shared" ca="1" si="2"/>
        <v>66</v>
      </c>
      <c r="V12" s="1">
        <f t="shared" ca="1" si="2"/>
        <v>64</v>
      </c>
      <c r="W12" s="1">
        <f t="shared" ca="1" si="2"/>
        <v>75</v>
      </c>
      <c r="X12" s="1">
        <f t="shared" ca="1" si="2"/>
        <v>85</v>
      </c>
      <c r="Y12" s="1">
        <f t="shared" ca="1" si="2"/>
        <v>67</v>
      </c>
      <c r="Z12" s="1">
        <f t="shared" ca="1" si="2"/>
        <v>96</v>
      </c>
      <c r="AA12" s="1">
        <f t="shared" ca="1" si="2"/>
        <v>64</v>
      </c>
    </row>
    <row r="13" spans="1:27" x14ac:dyDescent="0.25">
      <c r="D13" s="1">
        <v>90</v>
      </c>
      <c r="E13" s="10">
        <f ca="1"/>
        <v>2</v>
      </c>
      <c r="F13" s="6">
        <f t="shared" ca="1" si="0"/>
        <v>0.02</v>
      </c>
      <c r="G13" s="8">
        <f t="shared" ca="1" si="1"/>
        <v>1</v>
      </c>
      <c r="H13" s="8"/>
      <c r="J13" s="1">
        <v>8</v>
      </c>
      <c r="K13">
        <f t="shared" ca="1" si="3"/>
        <v>70.8</v>
      </c>
      <c r="M13" s="1">
        <f t="shared" ca="1" si="2"/>
        <v>64</v>
      </c>
      <c r="N13" s="1">
        <f t="shared" ca="1" si="2"/>
        <v>73</v>
      </c>
      <c r="O13" s="1">
        <f t="shared" ca="1" si="2"/>
        <v>63</v>
      </c>
      <c r="P13" s="1">
        <f t="shared" ca="1" si="2"/>
        <v>63</v>
      </c>
      <c r="Q13" s="1">
        <f t="shared" ca="1" si="2"/>
        <v>85</v>
      </c>
      <c r="R13" s="1">
        <f t="shared" ca="1" si="2"/>
        <v>67</v>
      </c>
      <c r="S13" s="1">
        <f t="shared" ca="1" si="2"/>
        <v>73</v>
      </c>
      <c r="T13" s="1">
        <f t="shared" ca="1" si="2"/>
        <v>75</v>
      </c>
      <c r="U13" s="1">
        <f t="shared" ca="1" si="2"/>
        <v>70</v>
      </c>
      <c r="V13" s="1">
        <f t="shared" ca="1" si="2"/>
        <v>64</v>
      </c>
      <c r="W13" s="1">
        <f t="shared" ca="1" si="2"/>
        <v>82</v>
      </c>
      <c r="X13" s="1">
        <f t="shared" ca="1" si="2"/>
        <v>82</v>
      </c>
      <c r="Y13" s="1">
        <f t="shared" ca="1" si="2"/>
        <v>68</v>
      </c>
      <c r="Z13" s="1">
        <f t="shared" ca="1" si="2"/>
        <v>66</v>
      </c>
      <c r="AA13" s="1">
        <f t="shared" ca="1" si="2"/>
        <v>67</v>
      </c>
    </row>
    <row r="14" spans="1:27" x14ac:dyDescent="0.25">
      <c r="D14" s="9">
        <v>100</v>
      </c>
      <c r="E14" s="10">
        <f ca="1"/>
        <v>0</v>
      </c>
      <c r="F14" s="6">
        <f t="shared" ca="1" si="0"/>
        <v>0</v>
      </c>
      <c r="G14" s="8">
        <f t="shared" ca="1" si="1"/>
        <v>1</v>
      </c>
      <c r="H14" s="8"/>
      <c r="J14" s="1">
        <v>9</v>
      </c>
      <c r="K14">
        <f t="shared" ca="1" si="3"/>
        <v>80.86666666666666</v>
      </c>
      <c r="M14" s="1">
        <f t="shared" ca="1" si="2"/>
        <v>90</v>
      </c>
      <c r="N14" s="1">
        <f t="shared" ca="1" si="2"/>
        <v>90</v>
      </c>
      <c r="O14" s="1">
        <f t="shared" ca="1" si="2"/>
        <v>86</v>
      </c>
      <c r="P14" s="1">
        <f t="shared" ca="1" si="2"/>
        <v>85</v>
      </c>
      <c r="Q14" s="1">
        <f t="shared" ca="1" si="2"/>
        <v>85</v>
      </c>
      <c r="R14" s="1">
        <f t="shared" ca="1" si="2"/>
        <v>96</v>
      </c>
      <c r="S14" s="1">
        <f t="shared" ca="1" si="2"/>
        <v>63</v>
      </c>
      <c r="T14" s="1">
        <f t="shared" ca="1" si="2"/>
        <v>75</v>
      </c>
      <c r="U14" s="1">
        <f t="shared" ca="1" si="2"/>
        <v>85</v>
      </c>
      <c r="V14" s="1">
        <f t="shared" ca="1" si="2"/>
        <v>66</v>
      </c>
      <c r="W14" s="1">
        <f t="shared" ca="1" si="2"/>
        <v>96</v>
      </c>
      <c r="X14" s="1">
        <f t="shared" ca="1" si="2"/>
        <v>64</v>
      </c>
      <c r="Y14" s="1">
        <f t="shared" ca="1" si="2"/>
        <v>86</v>
      </c>
      <c r="Z14" s="1">
        <f t="shared" ca="1" si="2"/>
        <v>82</v>
      </c>
      <c r="AA14" s="1">
        <f t="shared" ca="1" si="2"/>
        <v>64</v>
      </c>
    </row>
    <row r="15" spans="1:27" x14ac:dyDescent="0.25">
      <c r="D15" s="1">
        <v>110</v>
      </c>
      <c r="E15" s="10">
        <f ca="1"/>
        <v>0</v>
      </c>
      <c r="F15" s="6">
        <f t="shared" ca="1" si="0"/>
        <v>0</v>
      </c>
      <c r="G15" s="8">
        <f t="shared" ca="1" si="1"/>
        <v>1</v>
      </c>
      <c r="H15" s="8"/>
      <c r="J15" s="1">
        <v>10</v>
      </c>
      <c r="K15">
        <f t="shared" ca="1" si="3"/>
        <v>73.86666666666666</v>
      </c>
      <c r="M15" s="1">
        <f t="shared" ca="1" si="2"/>
        <v>73</v>
      </c>
      <c r="N15" s="1">
        <f t="shared" ca="1" si="2"/>
        <v>67</v>
      </c>
      <c r="O15" s="1">
        <f t="shared" ca="1" si="2"/>
        <v>64</v>
      </c>
      <c r="P15" s="1">
        <f t="shared" ca="1" si="2"/>
        <v>66</v>
      </c>
      <c r="Q15" s="1">
        <f t="shared" ca="1" si="2"/>
        <v>85</v>
      </c>
      <c r="R15" s="1">
        <f t="shared" ca="1" si="2"/>
        <v>86</v>
      </c>
      <c r="S15" s="1">
        <f t="shared" ca="1" si="2"/>
        <v>73</v>
      </c>
      <c r="T15" s="1">
        <f t="shared" ca="1" si="2"/>
        <v>85</v>
      </c>
      <c r="U15" s="1">
        <f t="shared" ca="1" si="2"/>
        <v>68</v>
      </c>
      <c r="V15" s="1">
        <f t="shared" ca="1" si="2"/>
        <v>90</v>
      </c>
      <c r="W15" s="1">
        <f t="shared" ca="1" si="2"/>
        <v>73</v>
      </c>
      <c r="X15" s="1">
        <f t="shared" ca="1" si="2"/>
        <v>67</v>
      </c>
      <c r="Y15" s="1">
        <f t="shared" ca="1" si="2"/>
        <v>56</v>
      </c>
      <c r="Z15" s="1">
        <f t="shared" ca="1" si="2"/>
        <v>73</v>
      </c>
      <c r="AA15" s="1">
        <f t="shared" ca="1" si="2"/>
        <v>82</v>
      </c>
    </row>
    <row r="16" spans="1:27" x14ac:dyDescent="0.25">
      <c r="D16" s="9">
        <v>120</v>
      </c>
      <c r="E16" s="10">
        <f ca="1"/>
        <v>0</v>
      </c>
      <c r="F16" s="6">
        <f t="shared" ca="1" si="0"/>
        <v>0</v>
      </c>
      <c r="G16" s="8">
        <f t="shared" ca="1" si="1"/>
        <v>1</v>
      </c>
      <c r="H16" s="8"/>
      <c r="J16" s="1">
        <v>11</v>
      </c>
      <c r="K16">
        <f t="shared" ca="1" si="3"/>
        <v>71.2</v>
      </c>
      <c r="M16" s="1">
        <f t="shared" ref="M16:AA25" ca="1" si="4">INDEX(original,COLUMNS(original)*RAND()+1)</f>
        <v>64</v>
      </c>
      <c r="N16" s="1">
        <f t="shared" ca="1" si="4"/>
        <v>86</v>
      </c>
      <c r="O16" s="1">
        <f t="shared" ca="1" si="4"/>
        <v>64</v>
      </c>
      <c r="P16" s="1">
        <f t="shared" ca="1" si="4"/>
        <v>86</v>
      </c>
      <c r="Q16" s="1">
        <f t="shared" ca="1" si="4"/>
        <v>63</v>
      </c>
      <c r="R16" s="1">
        <f t="shared" ca="1" si="4"/>
        <v>64</v>
      </c>
      <c r="S16" s="1">
        <f t="shared" ca="1" si="4"/>
        <v>64</v>
      </c>
      <c r="T16" s="1">
        <f t="shared" ca="1" si="4"/>
        <v>63</v>
      </c>
      <c r="U16" s="1">
        <f t="shared" ca="1" si="4"/>
        <v>67</v>
      </c>
      <c r="V16" s="1">
        <f t="shared" ca="1" si="4"/>
        <v>68</v>
      </c>
      <c r="W16" s="1">
        <f t="shared" ca="1" si="4"/>
        <v>96</v>
      </c>
      <c r="X16" s="1">
        <f t="shared" ca="1" si="4"/>
        <v>63</v>
      </c>
      <c r="Y16" s="1">
        <f t="shared" ca="1" si="4"/>
        <v>68</v>
      </c>
      <c r="Z16" s="1">
        <f t="shared" ca="1" si="4"/>
        <v>56</v>
      </c>
      <c r="AA16" s="1">
        <f t="shared" ca="1" si="4"/>
        <v>96</v>
      </c>
    </row>
    <row r="17" spans="2:27" x14ac:dyDescent="0.25">
      <c r="D17" s="1">
        <v>130</v>
      </c>
      <c r="E17" s="10">
        <f ca="1"/>
        <v>0</v>
      </c>
      <c r="F17" s="6">
        <f t="shared" ca="1" si="0"/>
        <v>0</v>
      </c>
      <c r="G17" s="8">
        <f t="shared" ca="1" si="1"/>
        <v>1</v>
      </c>
      <c r="H17" s="8"/>
      <c r="J17" s="1">
        <v>12</v>
      </c>
      <c r="K17">
        <f t="shared" ca="1" si="3"/>
        <v>72.733333333333334</v>
      </c>
      <c r="M17" s="1">
        <f t="shared" ca="1" si="4"/>
        <v>67</v>
      </c>
      <c r="N17" s="1">
        <f t="shared" ca="1" si="4"/>
        <v>85</v>
      </c>
      <c r="O17" s="1">
        <f t="shared" ca="1" si="4"/>
        <v>90</v>
      </c>
      <c r="P17" s="1">
        <f t="shared" ca="1" si="4"/>
        <v>70</v>
      </c>
      <c r="Q17" s="1">
        <f t="shared" ca="1" si="4"/>
        <v>70</v>
      </c>
      <c r="R17" s="1">
        <f t="shared" ca="1" si="4"/>
        <v>73</v>
      </c>
      <c r="S17" s="1">
        <f t="shared" ca="1" si="4"/>
        <v>67</v>
      </c>
      <c r="T17" s="1">
        <f t="shared" ca="1" si="4"/>
        <v>64</v>
      </c>
      <c r="U17" s="1">
        <f t="shared" ca="1" si="4"/>
        <v>68</v>
      </c>
      <c r="V17" s="1">
        <f t="shared" ca="1" si="4"/>
        <v>67</v>
      </c>
      <c r="W17" s="1">
        <f t="shared" ca="1" si="4"/>
        <v>67</v>
      </c>
      <c r="X17" s="1">
        <f t="shared" ca="1" si="4"/>
        <v>90</v>
      </c>
      <c r="Y17" s="1">
        <f t="shared" ca="1" si="4"/>
        <v>67</v>
      </c>
      <c r="Z17" s="1">
        <f t="shared" ca="1" si="4"/>
        <v>73</v>
      </c>
      <c r="AA17" s="1">
        <f t="shared" ca="1" si="4"/>
        <v>73</v>
      </c>
    </row>
    <row r="18" spans="2:27" x14ac:dyDescent="0.25">
      <c r="D18" s="9">
        <v>140</v>
      </c>
      <c r="E18" s="10">
        <f ca="1"/>
        <v>0</v>
      </c>
      <c r="F18" s="6">
        <f t="shared" ca="1" si="0"/>
        <v>0</v>
      </c>
      <c r="G18" s="8">
        <f t="shared" ca="1" si="1"/>
        <v>1</v>
      </c>
      <c r="H18" s="8"/>
      <c r="J18" s="1">
        <v>13</v>
      </c>
      <c r="K18">
        <f t="shared" ca="1" si="3"/>
        <v>75.86666666666666</v>
      </c>
      <c r="M18" s="1">
        <f t="shared" ca="1" si="4"/>
        <v>90</v>
      </c>
      <c r="N18" s="1">
        <f t="shared" ca="1" si="4"/>
        <v>64</v>
      </c>
      <c r="O18" s="1">
        <f t="shared" ca="1" si="4"/>
        <v>64</v>
      </c>
      <c r="P18" s="1">
        <f t="shared" ca="1" si="4"/>
        <v>96</v>
      </c>
      <c r="Q18" s="1">
        <f t="shared" ca="1" si="4"/>
        <v>96</v>
      </c>
      <c r="R18" s="1">
        <f t="shared" ca="1" si="4"/>
        <v>66</v>
      </c>
      <c r="S18" s="1">
        <f t="shared" ca="1" si="4"/>
        <v>70</v>
      </c>
      <c r="T18" s="1">
        <f t="shared" ca="1" si="4"/>
        <v>66</v>
      </c>
      <c r="U18" s="1">
        <f t="shared" ca="1" si="4"/>
        <v>64</v>
      </c>
      <c r="V18" s="1">
        <f t="shared" ca="1" si="4"/>
        <v>86</v>
      </c>
      <c r="W18" s="1">
        <f t="shared" ca="1" si="4"/>
        <v>75</v>
      </c>
      <c r="X18" s="1">
        <f t="shared" ca="1" si="4"/>
        <v>63</v>
      </c>
      <c r="Y18" s="1">
        <f t="shared" ca="1" si="4"/>
        <v>86</v>
      </c>
      <c r="Z18" s="1">
        <f t="shared" ca="1" si="4"/>
        <v>96</v>
      </c>
      <c r="AA18" s="1">
        <f t="shared" ca="1" si="4"/>
        <v>56</v>
      </c>
    </row>
    <row r="19" spans="2:27" x14ac:dyDescent="0.25">
      <c r="D19" s="1">
        <v>150</v>
      </c>
      <c r="E19" s="10">
        <f ca="1"/>
        <v>0</v>
      </c>
      <c r="F19" s="6">
        <f t="shared" ca="1" si="0"/>
        <v>0</v>
      </c>
      <c r="G19" s="8">
        <f t="shared" ca="1" si="1"/>
        <v>1</v>
      </c>
      <c r="H19" s="8"/>
      <c r="J19" s="1">
        <v>14</v>
      </c>
      <c r="K19">
        <f t="shared" ca="1" si="3"/>
        <v>74.066666666666663</v>
      </c>
      <c r="M19" s="1">
        <f t="shared" ca="1" si="4"/>
        <v>68</v>
      </c>
      <c r="N19" s="1">
        <f t="shared" ca="1" si="4"/>
        <v>64</v>
      </c>
      <c r="O19" s="1">
        <f t="shared" ca="1" si="4"/>
        <v>85</v>
      </c>
      <c r="P19" s="1">
        <f t="shared" ca="1" si="4"/>
        <v>70</v>
      </c>
      <c r="Q19" s="1">
        <f t="shared" ca="1" si="4"/>
        <v>64</v>
      </c>
      <c r="R19" s="1">
        <f t="shared" ca="1" si="4"/>
        <v>67</v>
      </c>
      <c r="S19" s="1">
        <f t="shared" ca="1" si="4"/>
        <v>90</v>
      </c>
      <c r="T19" s="1">
        <f t="shared" ca="1" si="4"/>
        <v>82</v>
      </c>
      <c r="U19" s="1">
        <f t="shared" ca="1" si="4"/>
        <v>96</v>
      </c>
      <c r="V19" s="1">
        <f t="shared" ca="1" si="4"/>
        <v>56</v>
      </c>
      <c r="W19" s="1">
        <f t="shared" ca="1" si="4"/>
        <v>75</v>
      </c>
      <c r="X19" s="1">
        <f t="shared" ca="1" si="4"/>
        <v>73</v>
      </c>
      <c r="Y19" s="1">
        <f t="shared" ca="1" si="4"/>
        <v>64</v>
      </c>
      <c r="Z19" s="1">
        <f t="shared" ca="1" si="4"/>
        <v>67</v>
      </c>
      <c r="AA19" s="1">
        <f t="shared" ca="1" si="4"/>
        <v>90</v>
      </c>
    </row>
    <row r="20" spans="2:27" x14ac:dyDescent="0.25">
      <c r="D20" s="9">
        <v>160</v>
      </c>
      <c r="E20" s="10">
        <f ca="1"/>
        <v>0</v>
      </c>
      <c r="F20" s="6">
        <f t="shared" ca="1" si="0"/>
        <v>0</v>
      </c>
      <c r="G20" s="8">
        <f t="shared" ca="1" si="1"/>
        <v>1</v>
      </c>
      <c r="H20" s="8"/>
      <c r="J20" s="1">
        <v>15</v>
      </c>
      <c r="K20">
        <f t="shared" ca="1" si="3"/>
        <v>71.599999999999994</v>
      </c>
      <c r="M20" s="1">
        <f t="shared" ca="1" si="4"/>
        <v>64</v>
      </c>
      <c r="N20" s="1">
        <f t="shared" ca="1" si="4"/>
        <v>68</v>
      </c>
      <c r="O20" s="1">
        <f t="shared" ca="1" si="4"/>
        <v>73</v>
      </c>
      <c r="P20" s="1">
        <f t="shared" ca="1" si="4"/>
        <v>56</v>
      </c>
      <c r="Q20" s="1">
        <f t="shared" ca="1" si="4"/>
        <v>86</v>
      </c>
      <c r="R20" s="1">
        <f t="shared" ca="1" si="4"/>
        <v>70</v>
      </c>
      <c r="S20" s="1">
        <f t="shared" ca="1" si="4"/>
        <v>64</v>
      </c>
      <c r="T20" s="1">
        <f t="shared" ca="1" si="4"/>
        <v>56</v>
      </c>
      <c r="U20" s="1">
        <f t="shared" ca="1" si="4"/>
        <v>96</v>
      </c>
      <c r="V20" s="1">
        <f t="shared" ca="1" si="4"/>
        <v>75</v>
      </c>
      <c r="W20" s="1">
        <f t="shared" ca="1" si="4"/>
        <v>75</v>
      </c>
      <c r="X20" s="1">
        <f t="shared" ca="1" si="4"/>
        <v>90</v>
      </c>
      <c r="Y20" s="1">
        <f t="shared" ca="1" si="4"/>
        <v>67</v>
      </c>
      <c r="Z20" s="1">
        <f t="shared" ca="1" si="4"/>
        <v>67</v>
      </c>
      <c r="AA20" s="1">
        <f t="shared" ca="1" si="4"/>
        <v>67</v>
      </c>
    </row>
    <row r="21" spans="2:27" x14ac:dyDescent="0.25">
      <c r="D21" s="1">
        <v>170</v>
      </c>
      <c r="E21" s="10">
        <f ca="1"/>
        <v>0</v>
      </c>
      <c r="F21" s="6">
        <f t="shared" ca="1" si="0"/>
        <v>0</v>
      </c>
      <c r="G21" s="8">
        <f t="shared" ca="1" si="1"/>
        <v>1</v>
      </c>
      <c r="H21" s="8"/>
      <c r="J21" s="1">
        <v>16</v>
      </c>
      <c r="K21">
        <f t="shared" ca="1" si="3"/>
        <v>74.2</v>
      </c>
      <c r="M21" s="1">
        <f t="shared" ca="1" si="4"/>
        <v>85</v>
      </c>
      <c r="N21" s="1">
        <f t="shared" ca="1" si="4"/>
        <v>82</v>
      </c>
      <c r="O21" s="1">
        <f t="shared" ca="1" si="4"/>
        <v>73</v>
      </c>
      <c r="P21" s="1">
        <f t="shared" ca="1" si="4"/>
        <v>70</v>
      </c>
      <c r="Q21" s="1">
        <f t="shared" ca="1" si="4"/>
        <v>70</v>
      </c>
      <c r="R21" s="1">
        <f t="shared" ca="1" si="4"/>
        <v>63</v>
      </c>
      <c r="S21" s="1">
        <f t="shared" ca="1" si="4"/>
        <v>90</v>
      </c>
      <c r="T21" s="1">
        <f t="shared" ca="1" si="4"/>
        <v>90</v>
      </c>
      <c r="U21" s="1">
        <f t="shared" ca="1" si="4"/>
        <v>64</v>
      </c>
      <c r="V21" s="1">
        <f t="shared" ca="1" si="4"/>
        <v>70</v>
      </c>
      <c r="W21" s="1">
        <f t="shared" ca="1" si="4"/>
        <v>90</v>
      </c>
      <c r="X21" s="1">
        <f t="shared" ca="1" si="4"/>
        <v>75</v>
      </c>
      <c r="Y21" s="1">
        <f t="shared" ca="1" si="4"/>
        <v>64</v>
      </c>
      <c r="Z21" s="1">
        <f t="shared" ca="1" si="4"/>
        <v>63</v>
      </c>
      <c r="AA21" s="1">
        <f t="shared" ca="1" si="4"/>
        <v>64</v>
      </c>
    </row>
    <row r="22" spans="2:27" x14ac:dyDescent="0.25">
      <c r="D22" s="9">
        <v>180</v>
      </c>
      <c r="E22" s="10">
        <f ca="1"/>
        <v>0</v>
      </c>
      <c r="F22" s="6">
        <f t="shared" ca="1" si="0"/>
        <v>0</v>
      </c>
      <c r="G22" s="8">
        <f t="shared" ca="1" si="1"/>
        <v>1</v>
      </c>
      <c r="H22" s="8"/>
      <c r="J22" s="1">
        <v>17</v>
      </c>
      <c r="K22">
        <f t="shared" ca="1" si="3"/>
        <v>77.86666666666666</v>
      </c>
      <c r="M22" s="1">
        <f t="shared" ca="1" si="4"/>
        <v>96</v>
      </c>
      <c r="N22" s="1">
        <f t="shared" ca="1" si="4"/>
        <v>75</v>
      </c>
      <c r="O22" s="1">
        <f t="shared" ca="1" si="4"/>
        <v>86</v>
      </c>
      <c r="P22" s="1">
        <f t="shared" ca="1" si="4"/>
        <v>68</v>
      </c>
      <c r="Q22" s="1">
        <f t="shared" ca="1" si="4"/>
        <v>96</v>
      </c>
      <c r="R22" s="1">
        <f t="shared" ca="1" si="4"/>
        <v>63</v>
      </c>
      <c r="S22" s="1">
        <f t="shared" ca="1" si="4"/>
        <v>56</v>
      </c>
      <c r="T22" s="1">
        <f t="shared" ca="1" si="4"/>
        <v>82</v>
      </c>
      <c r="U22" s="1">
        <f t="shared" ca="1" si="4"/>
        <v>90</v>
      </c>
      <c r="V22" s="1">
        <f t="shared" ca="1" si="4"/>
        <v>75</v>
      </c>
      <c r="W22" s="1">
        <f t="shared" ca="1" si="4"/>
        <v>56</v>
      </c>
      <c r="X22" s="1">
        <f t="shared" ca="1" si="4"/>
        <v>67</v>
      </c>
      <c r="Y22" s="1">
        <f t="shared" ca="1" si="4"/>
        <v>86</v>
      </c>
      <c r="Z22" s="1">
        <f t="shared" ca="1" si="4"/>
        <v>82</v>
      </c>
      <c r="AA22" s="1">
        <f t="shared" ca="1" si="4"/>
        <v>90</v>
      </c>
    </row>
    <row r="23" spans="2:27" x14ac:dyDescent="0.25">
      <c r="D23" s="1">
        <v>190</v>
      </c>
      <c r="E23" s="10">
        <f ca="1"/>
        <v>0</v>
      </c>
      <c r="F23" s="6">
        <f t="shared" ca="1" si="0"/>
        <v>0</v>
      </c>
      <c r="G23" s="8">
        <f t="shared" ca="1" si="1"/>
        <v>1</v>
      </c>
      <c r="H23" s="8"/>
      <c r="J23" s="1">
        <v>18</v>
      </c>
      <c r="K23">
        <f t="shared" ca="1" si="3"/>
        <v>72.466666666666669</v>
      </c>
      <c r="M23" s="1">
        <f t="shared" ca="1" si="4"/>
        <v>70</v>
      </c>
      <c r="N23" s="1">
        <f t="shared" ca="1" si="4"/>
        <v>63</v>
      </c>
      <c r="O23" s="1">
        <f t="shared" ca="1" si="4"/>
        <v>90</v>
      </c>
      <c r="P23" s="1">
        <f t="shared" ca="1" si="4"/>
        <v>56</v>
      </c>
      <c r="Q23" s="1">
        <f t="shared" ca="1" si="4"/>
        <v>73</v>
      </c>
      <c r="R23" s="1">
        <f t="shared" ca="1" si="4"/>
        <v>73</v>
      </c>
      <c r="S23" s="1">
        <f t="shared" ca="1" si="4"/>
        <v>86</v>
      </c>
      <c r="T23" s="1">
        <f t="shared" ca="1" si="4"/>
        <v>66</v>
      </c>
      <c r="U23" s="1">
        <f t="shared" ca="1" si="4"/>
        <v>82</v>
      </c>
      <c r="V23" s="1">
        <f t="shared" ca="1" si="4"/>
        <v>67</v>
      </c>
      <c r="W23" s="1">
        <f t="shared" ca="1" si="4"/>
        <v>90</v>
      </c>
      <c r="X23" s="1">
        <f t="shared" ca="1" si="4"/>
        <v>68</v>
      </c>
      <c r="Y23" s="1">
        <f t="shared" ca="1" si="4"/>
        <v>75</v>
      </c>
      <c r="Z23" s="1">
        <f t="shared" ca="1" si="4"/>
        <v>64</v>
      </c>
      <c r="AA23" s="1">
        <f t="shared" ca="1" si="4"/>
        <v>64</v>
      </c>
    </row>
    <row r="24" spans="2:27" x14ac:dyDescent="0.25">
      <c r="D24" s="9">
        <v>200</v>
      </c>
      <c r="E24" s="10">
        <f ca="1"/>
        <v>0</v>
      </c>
      <c r="F24" s="6">
        <f t="shared" ca="1" si="0"/>
        <v>0</v>
      </c>
      <c r="G24" s="8">
        <f t="shared" ca="1" si="1"/>
        <v>1</v>
      </c>
      <c r="J24" s="1">
        <v>19</v>
      </c>
      <c r="K24">
        <f t="shared" ca="1" si="3"/>
        <v>74</v>
      </c>
      <c r="M24" s="1">
        <f t="shared" ca="1" si="4"/>
        <v>86</v>
      </c>
      <c r="N24" s="1">
        <f t="shared" ca="1" si="4"/>
        <v>63</v>
      </c>
      <c r="O24" s="1">
        <f t="shared" ca="1" si="4"/>
        <v>70</v>
      </c>
      <c r="P24" s="1">
        <f t="shared" ca="1" si="4"/>
        <v>96</v>
      </c>
      <c r="Q24" s="1">
        <f t="shared" ca="1" si="4"/>
        <v>67</v>
      </c>
      <c r="R24" s="1">
        <f t="shared" ca="1" si="4"/>
        <v>82</v>
      </c>
      <c r="S24" s="1">
        <f t="shared" ca="1" si="4"/>
        <v>73</v>
      </c>
      <c r="T24" s="1">
        <f t="shared" ca="1" si="4"/>
        <v>64</v>
      </c>
      <c r="U24" s="1">
        <f t="shared" ca="1" si="4"/>
        <v>75</v>
      </c>
      <c r="V24" s="1">
        <f t="shared" ca="1" si="4"/>
        <v>82</v>
      </c>
      <c r="W24" s="1">
        <f t="shared" ca="1" si="4"/>
        <v>64</v>
      </c>
      <c r="X24" s="1">
        <f t="shared" ca="1" si="4"/>
        <v>67</v>
      </c>
      <c r="Y24" s="1">
        <f t="shared" ca="1" si="4"/>
        <v>86</v>
      </c>
      <c r="Z24" s="1">
        <f t="shared" ca="1" si="4"/>
        <v>68</v>
      </c>
      <c r="AA24" s="1">
        <f t="shared" ca="1" si="4"/>
        <v>67</v>
      </c>
    </row>
    <row r="25" spans="2:27" x14ac:dyDescent="0.25">
      <c r="J25" s="1">
        <v>20</v>
      </c>
      <c r="K25">
        <f t="shared" ca="1" si="3"/>
        <v>66.266666666666666</v>
      </c>
      <c r="M25" s="1">
        <f t="shared" ca="1" si="4"/>
        <v>66</v>
      </c>
      <c r="N25" s="1">
        <f t="shared" ca="1" si="4"/>
        <v>63</v>
      </c>
      <c r="O25" s="1">
        <f t="shared" ca="1" si="4"/>
        <v>70</v>
      </c>
      <c r="P25" s="1">
        <f t="shared" ca="1" si="4"/>
        <v>73</v>
      </c>
      <c r="Q25" s="1">
        <f t="shared" ca="1" si="4"/>
        <v>56</v>
      </c>
      <c r="R25" s="1">
        <f t="shared" ca="1" si="4"/>
        <v>56</v>
      </c>
      <c r="S25" s="1">
        <f t="shared" ca="1" si="4"/>
        <v>70</v>
      </c>
      <c r="T25" s="1">
        <f t="shared" ca="1" si="4"/>
        <v>67</v>
      </c>
      <c r="U25" s="1">
        <f t="shared" ca="1" si="4"/>
        <v>64</v>
      </c>
      <c r="V25" s="1">
        <f t="shared" ca="1" si="4"/>
        <v>67</v>
      </c>
      <c r="W25" s="1">
        <f t="shared" ca="1" si="4"/>
        <v>56</v>
      </c>
      <c r="X25" s="1">
        <f t="shared" ca="1" si="4"/>
        <v>56</v>
      </c>
      <c r="Y25" s="1">
        <f t="shared" ca="1" si="4"/>
        <v>90</v>
      </c>
      <c r="Z25" s="1">
        <f t="shared" ca="1" si="4"/>
        <v>73</v>
      </c>
      <c r="AA25" s="1">
        <f t="shared" ca="1" si="4"/>
        <v>67</v>
      </c>
    </row>
    <row r="26" spans="2:27" x14ac:dyDescent="0.25">
      <c r="E26" s="15" t="s">
        <v>13</v>
      </c>
      <c r="F26" s="14">
        <f ca="1">SUM(F4:F23)</f>
        <v>1</v>
      </c>
      <c r="J26" s="1">
        <v>21</v>
      </c>
      <c r="K26">
        <f t="shared" ca="1" si="3"/>
        <v>69.400000000000006</v>
      </c>
      <c r="M26" s="1">
        <f t="shared" ref="M26:AA35" ca="1" si="5">INDEX(original,COLUMNS(original)*RAND()+1)</f>
        <v>75</v>
      </c>
      <c r="N26" s="1">
        <f t="shared" ca="1" si="5"/>
        <v>82</v>
      </c>
      <c r="O26" s="1">
        <f t="shared" ca="1" si="5"/>
        <v>63</v>
      </c>
      <c r="P26" s="1">
        <f t="shared" ca="1" si="5"/>
        <v>85</v>
      </c>
      <c r="Q26" s="1">
        <f t="shared" ca="1" si="5"/>
        <v>68</v>
      </c>
      <c r="R26" s="1">
        <f t="shared" ca="1" si="5"/>
        <v>67</v>
      </c>
      <c r="S26" s="1">
        <f t="shared" ca="1" si="5"/>
        <v>64</v>
      </c>
      <c r="T26" s="1">
        <f t="shared" ca="1" si="5"/>
        <v>67</v>
      </c>
      <c r="U26" s="1">
        <f t="shared" ca="1" si="5"/>
        <v>68</v>
      </c>
      <c r="V26" s="1">
        <f t="shared" ca="1" si="5"/>
        <v>67</v>
      </c>
      <c r="W26" s="1">
        <f t="shared" ca="1" si="5"/>
        <v>75</v>
      </c>
      <c r="X26" s="1">
        <f t="shared" ca="1" si="5"/>
        <v>67</v>
      </c>
      <c r="Y26" s="1">
        <f t="shared" ca="1" si="5"/>
        <v>63</v>
      </c>
      <c r="Z26" s="1">
        <f t="shared" ca="1" si="5"/>
        <v>64</v>
      </c>
      <c r="AA26" s="1">
        <f t="shared" ca="1" si="5"/>
        <v>66</v>
      </c>
    </row>
    <row r="27" spans="2:27" x14ac:dyDescent="0.25">
      <c r="J27" s="1">
        <v>22</v>
      </c>
      <c r="K27">
        <f t="shared" ca="1" si="3"/>
        <v>77.733333333333334</v>
      </c>
      <c r="M27" s="1">
        <f t="shared" ca="1" si="5"/>
        <v>85</v>
      </c>
      <c r="N27" s="1">
        <f t="shared" ca="1" si="5"/>
        <v>85</v>
      </c>
      <c r="O27" s="1">
        <f t="shared" ca="1" si="5"/>
        <v>86</v>
      </c>
      <c r="P27" s="1">
        <f t="shared" ca="1" si="5"/>
        <v>86</v>
      </c>
      <c r="Q27" s="1">
        <f t="shared" ca="1" si="5"/>
        <v>63</v>
      </c>
      <c r="R27" s="1">
        <f t="shared" ca="1" si="5"/>
        <v>86</v>
      </c>
      <c r="S27" s="1">
        <f t="shared" ca="1" si="5"/>
        <v>67</v>
      </c>
      <c r="T27" s="1">
        <f t="shared" ca="1" si="5"/>
        <v>64</v>
      </c>
      <c r="U27" s="1">
        <f t="shared" ca="1" si="5"/>
        <v>96</v>
      </c>
      <c r="V27" s="1">
        <f t="shared" ca="1" si="5"/>
        <v>96</v>
      </c>
      <c r="W27" s="1">
        <f t="shared" ca="1" si="5"/>
        <v>75</v>
      </c>
      <c r="X27" s="1">
        <f t="shared" ca="1" si="5"/>
        <v>56</v>
      </c>
      <c r="Y27" s="1">
        <f t="shared" ca="1" si="5"/>
        <v>73</v>
      </c>
      <c r="Z27" s="1">
        <f t="shared" ca="1" si="5"/>
        <v>66</v>
      </c>
      <c r="AA27" s="1">
        <f t="shared" ca="1" si="5"/>
        <v>82</v>
      </c>
    </row>
    <row r="28" spans="2:27" x14ac:dyDescent="0.25">
      <c r="J28" s="1">
        <v>23</v>
      </c>
      <c r="K28">
        <f t="shared" ca="1" si="3"/>
        <v>73.733333333333334</v>
      </c>
      <c r="M28" s="1">
        <f t="shared" ca="1" si="5"/>
        <v>70</v>
      </c>
      <c r="N28" s="1">
        <f t="shared" ca="1" si="5"/>
        <v>86</v>
      </c>
      <c r="O28" s="1">
        <f t="shared" ca="1" si="5"/>
        <v>70</v>
      </c>
      <c r="P28" s="1">
        <f t="shared" ca="1" si="5"/>
        <v>82</v>
      </c>
      <c r="Q28" s="1">
        <f t="shared" ca="1" si="5"/>
        <v>67</v>
      </c>
      <c r="R28" s="1">
        <f t="shared" ca="1" si="5"/>
        <v>82</v>
      </c>
      <c r="S28" s="1">
        <f t="shared" ca="1" si="5"/>
        <v>64</v>
      </c>
      <c r="T28" s="1">
        <f t="shared" ca="1" si="5"/>
        <v>68</v>
      </c>
      <c r="U28" s="1">
        <f t="shared" ca="1" si="5"/>
        <v>85</v>
      </c>
      <c r="V28" s="1">
        <f t="shared" ca="1" si="5"/>
        <v>82</v>
      </c>
      <c r="W28" s="1">
        <f t="shared" ca="1" si="5"/>
        <v>82</v>
      </c>
      <c r="X28" s="1">
        <f t="shared" ca="1" si="5"/>
        <v>56</v>
      </c>
      <c r="Y28" s="1">
        <f t="shared" ca="1" si="5"/>
        <v>86</v>
      </c>
      <c r="Z28" s="1">
        <f t="shared" ca="1" si="5"/>
        <v>63</v>
      </c>
      <c r="AA28" s="1">
        <f t="shared" ca="1" si="5"/>
        <v>63</v>
      </c>
    </row>
    <row r="29" spans="2:27" x14ac:dyDescent="0.25">
      <c r="J29" s="1">
        <v>24</v>
      </c>
      <c r="K29">
        <f t="shared" ca="1" si="3"/>
        <v>71.333333333333329</v>
      </c>
      <c r="M29" s="1">
        <f t="shared" ca="1" si="5"/>
        <v>70</v>
      </c>
      <c r="N29" s="1">
        <f t="shared" ca="1" si="5"/>
        <v>56</v>
      </c>
      <c r="O29" s="1">
        <f t="shared" ca="1" si="5"/>
        <v>68</v>
      </c>
      <c r="P29" s="1">
        <f t="shared" ca="1" si="5"/>
        <v>64</v>
      </c>
      <c r="Q29" s="1">
        <f t="shared" ca="1" si="5"/>
        <v>85</v>
      </c>
      <c r="R29" s="1">
        <f t="shared" ca="1" si="5"/>
        <v>66</v>
      </c>
      <c r="S29" s="1">
        <f t="shared" ca="1" si="5"/>
        <v>68</v>
      </c>
      <c r="T29" s="1">
        <f t="shared" ca="1" si="5"/>
        <v>63</v>
      </c>
      <c r="U29" s="1">
        <f t="shared" ca="1" si="5"/>
        <v>63</v>
      </c>
      <c r="V29" s="1">
        <f t="shared" ca="1" si="5"/>
        <v>90</v>
      </c>
      <c r="W29" s="1">
        <f t="shared" ca="1" si="5"/>
        <v>64</v>
      </c>
      <c r="X29" s="1">
        <f t="shared" ca="1" si="5"/>
        <v>90</v>
      </c>
      <c r="Y29" s="1">
        <f t="shared" ca="1" si="5"/>
        <v>75</v>
      </c>
      <c r="Z29" s="1">
        <f t="shared" ca="1" si="5"/>
        <v>73</v>
      </c>
      <c r="AA29" s="1">
        <f t="shared" ca="1" si="5"/>
        <v>75</v>
      </c>
    </row>
    <row r="30" spans="2:27" x14ac:dyDescent="0.25">
      <c r="J30" s="1">
        <v>25</v>
      </c>
      <c r="K30">
        <f t="shared" ca="1" si="3"/>
        <v>77.333333333333329</v>
      </c>
      <c r="M30" s="1">
        <f t="shared" ca="1" si="5"/>
        <v>90</v>
      </c>
      <c r="N30" s="1">
        <f t="shared" ca="1" si="5"/>
        <v>96</v>
      </c>
      <c r="O30" s="1">
        <f t="shared" ca="1" si="5"/>
        <v>75</v>
      </c>
      <c r="P30" s="1">
        <f t="shared" ca="1" si="5"/>
        <v>75</v>
      </c>
      <c r="Q30" s="1">
        <f t="shared" ca="1" si="5"/>
        <v>96</v>
      </c>
      <c r="R30" s="1">
        <f t="shared" ca="1" si="5"/>
        <v>68</v>
      </c>
      <c r="S30" s="1">
        <f t="shared" ca="1" si="5"/>
        <v>68</v>
      </c>
      <c r="T30" s="1">
        <f t="shared" ca="1" si="5"/>
        <v>85</v>
      </c>
      <c r="U30" s="1">
        <f t="shared" ca="1" si="5"/>
        <v>73</v>
      </c>
      <c r="V30" s="1">
        <f t="shared" ca="1" si="5"/>
        <v>73</v>
      </c>
      <c r="W30" s="1">
        <f t="shared" ca="1" si="5"/>
        <v>82</v>
      </c>
      <c r="X30" s="1">
        <f t="shared" ca="1" si="5"/>
        <v>90</v>
      </c>
      <c r="Y30" s="1">
        <f t="shared" ca="1" si="5"/>
        <v>66</v>
      </c>
      <c r="Z30" s="1">
        <f t="shared" ca="1" si="5"/>
        <v>67</v>
      </c>
      <c r="AA30" s="1">
        <f t="shared" ca="1" si="5"/>
        <v>56</v>
      </c>
    </row>
    <row r="31" spans="2:27" x14ac:dyDescent="0.25">
      <c r="J31" s="1">
        <v>26</v>
      </c>
      <c r="K31">
        <f t="shared" ca="1" si="3"/>
        <v>72.2</v>
      </c>
      <c r="M31" s="1">
        <f t="shared" ca="1" si="5"/>
        <v>66</v>
      </c>
      <c r="N31" s="1">
        <f t="shared" ca="1" si="5"/>
        <v>85</v>
      </c>
      <c r="O31" s="1">
        <f t="shared" ca="1" si="5"/>
        <v>73</v>
      </c>
      <c r="P31" s="1">
        <f t="shared" ca="1" si="5"/>
        <v>85</v>
      </c>
      <c r="Q31" s="1">
        <f t="shared" ca="1" si="5"/>
        <v>73</v>
      </c>
      <c r="R31" s="1">
        <f t="shared" ca="1" si="5"/>
        <v>73</v>
      </c>
      <c r="S31" s="1">
        <f t="shared" ca="1" si="5"/>
        <v>70</v>
      </c>
      <c r="T31" s="1">
        <f t="shared" ca="1" si="5"/>
        <v>63</v>
      </c>
      <c r="U31" s="1">
        <f t="shared" ca="1" si="5"/>
        <v>73</v>
      </c>
      <c r="V31" s="1">
        <f t="shared" ca="1" si="5"/>
        <v>68</v>
      </c>
      <c r="W31" s="1">
        <f t="shared" ca="1" si="5"/>
        <v>75</v>
      </c>
      <c r="X31" s="1">
        <f t="shared" ca="1" si="5"/>
        <v>56</v>
      </c>
      <c r="Y31" s="1">
        <f t="shared" ca="1" si="5"/>
        <v>68</v>
      </c>
      <c r="Z31" s="1">
        <f t="shared" ca="1" si="5"/>
        <v>70</v>
      </c>
      <c r="AA31" s="1">
        <f t="shared" ca="1" si="5"/>
        <v>85</v>
      </c>
    </row>
    <row r="32" spans="2:27" x14ac:dyDescent="0.25">
      <c r="B32" s="45"/>
      <c r="J32" s="1">
        <v>27</v>
      </c>
      <c r="K32">
        <f t="shared" ca="1" si="3"/>
        <v>71.933333333333337</v>
      </c>
      <c r="M32" s="1">
        <f t="shared" ca="1" si="5"/>
        <v>75</v>
      </c>
      <c r="N32" s="1">
        <f t="shared" ca="1" si="5"/>
        <v>67</v>
      </c>
      <c r="O32" s="1">
        <f t="shared" ca="1" si="5"/>
        <v>56</v>
      </c>
      <c r="P32" s="1">
        <f t="shared" ca="1" si="5"/>
        <v>66</v>
      </c>
      <c r="Q32" s="1">
        <f t="shared" ca="1" si="5"/>
        <v>73</v>
      </c>
      <c r="R32" s="1">
        <f t="shared" ca="1" si="5"/>
        <v>73</v>
      </c>
      <c r="S32" s="1">
        <f t="shared" ca="1" si="5"/>
        <v>68</v>
      </c>
      <c r="T32" s="1">
        <f t="shared" ca="1" si="5"/>
        <v>63</v>
      </c>
      <c r="U32" s="1">
        <f t="shared" ca="1" si="5"/>
        <v>82</v>
      </c>
      <c r="V32" s="1">
        <f t="shared" ca="1" si="5"/>
        <v>70</v>
      </c>
      <c r="W32" s="1">
        <f t="shared" ca="1" si="5"/>
        <v>75</v>
      </c>
      <c r="X32" s="1">
        <f t="shared" ca="1" si="5"/>
        <v>66</v>
      </c>
      <c r="Y32" s="1">
        <f t="shared" ca="1" si="5"/>
        <v>86</v>
      </c>
      <c r="Z32" s="1">
        <f t="shared" ca="1" si="5"/>
        <v>96</v>
      </c>
      <c r="AA32" s="1">
        <f t="shared" ca="1" si="5"/>
        <v>63</v>
      </c>
    </row>
    <row r="33" spans="2:27" x14ac:dyDescent="0.25">
      <c r="B33" s="45"/>
      <c r="J33" s="1">
        <v>28</v>
      </c>
      <c r="K33">
        <f t="shared" ca="1" si="3"/>
        <v>72.333333333333329</v>
      </c>
      <c r="M33" s="1">
        <f t="shared" ca="1" si="5"/>
        <v>73</v>
      </c>
      <c r="N33" s="1">
        <f t="shared" ca="1" si="5"/>
        <v>64</v>
      </c>
      <c r="O33" s="1">
        <f t="shared" ca="1" si="5"/>
        <v>63</v>
      </c>
      <c r="P33" s="1">
        <f t="shared" ca="1" si="5"/>
        <v>56</v>
      </c>
      <c r="Q33" s="1">
        <f t="shared" ca="1" si="5"/>
        <v>90</v>
      </c>
      <c r="R33" s="1">
        <f t="shared" ca="1" si="5"/>
        <v>66</v>
      </c>
      <c r="S33" s="1">
        <f t="shared" ca="1" si="5"/>
        <v>64</v>
      </c>
      <c r="T33" s="1">
        <f t="shared" ca="1" si="5"/>
        <v>96</v>
      </c>
      <c r="U33" s="1">
        <f t="shared" ca="1" si="5"/>
        <v>85</v>
      </c>
      <c r="V33" s="1">
        <f t="shared" ca="1" si="5"/>
        <v>67</v>
      </c>
      <c r="W33" s="1">
        <f t="shared" ca="1" si="5"/>
        <v>63</v>
      </c>
      <c r="X33" s="1">
        <f t="shared" ca="1" si="5"/>
        <v>68</v>
      </c>
      <c r="Y33" s="1">
        <f t="shared" ca="1" si="5"/>
        <v>67</v>
      </c>
      <c r="Z33" s="1">
        <f t="shared" ca="1" si="5"/>
        <v>67</v>
      </c>
      <c r="AA33" s="1">
        <f t="shared" ca="1" si="5"/>
        <v>96</v>
      </c>
    </row>
    <row r="34" spans="2:27" x14ac:dyDescent="0.25">
      <c r="J34" s="1">
        <v>29</v>
      </c>
      <c r="K34">
        <f t="shared" ca="1" si="3"/>
        <v>70.2</v>
      </c>
      <c r="M34" s="1">
        <f t="shared" ca="1" si="5"/>
        <v>56</v>
      </c>
      <c r="N34" s="1">
        <f t="shared" ca="1" si="5"/>
        <v>82</v>
      </c>
      <c r="O34" s="1">
        <f t="shared" ca="1" si="5"/>
        <v>63</v>
      </c>
      <c r="P34" s="1">
        <f t="shared" ca="1" si="5"/>
        <v>75</v>
      </c>
      <c r="Q34" s="1">
        <f t="shared" ca="1" si="5"/>
        <v>70</v>
      </c>
      <c r="R34" s="1">
        <f t="shared" ca="1" si="5"/>
        <v>66</v>
      </c>
      <c r="S34" s="1">
        <f t="shared" ca="1" si="5"/>
        <v>66</v>
      </c>
      <c r="T34" s="1">
        <f t="shared" ca="1" si="5"/>
        <v>64</v>
      </c>
      <c r="U34" s="1">
        <f t="shared" ca="1" si="5"/>
        <v>70</v>
      </c>
      <c r="V34" s="1">
        <f t="shared" ca="1" si="5"/>
        <v>56</v>
      </c>
      <c r="W34" s="1">
        <f t="shared" ca="1" si="5"/>
        <v>63</v>
      </c>
      <c r="X34" s="1">
        <f t="shared" ca="1" si="5"/>
        <v>90</v>
      </c>
      <c r="Y34" s="1">
        <f t="shared" ca="1" si="5"/>
        <v>90</v>
      </c>
      <c r="Z34" s="1">
        <f t="shared" ca="1" si="5"/>
        <v>56</v>
      </c>
      <c r="AA34" s="1">
        <f t="shared" ca="1" si="5"/>
        <v>86</v>
      </c>
    </row>
    <row r="35" spans="2:27" x14ac:dyDescent="0.25">
      <c r="J35" s="1">
        <v>30</v>
      </c>
      <c r="K35">
        <f t="shared" ca="1" si="3"/>
        <v>72.733333333333334</v>
      </c>
      <c r="M35" s="1">
        <f t="shared" ca="1" si="5"/>
        <v>85</v>
      </c>
      <c r="N35" s="1">
        <f t="shared" ca="1" si="5"/>
        <v>68</v>
      </c>
      <c r="O35" s="1">
        <f t="shared" ca="1" si="5"/>
        <v>70</v>
      </c>
      <c r="P35" s="1">
        <f t="shared" ca="1" si="5"/>
        <v>68</v>
      </c>
      <c r="Q35" s="1">
        <f t="shared" ca="1" si="5"/>
        <v>86</v>
      </c>
      <c r="R35" s="1">
        <f t="shared" ca="1" si="5"/>
        <v>64</v>
      </c>
      <c r="S35" s="1">
        <f t="shared" ca="1" si="5"/>
        <v>68</v>
      </c>
      <c r="T35" s="1">
        <f t="shared" ca="1" si="5"/>
        <v>68</v>
      </c>
      <c r="U35" s="1">
        <f t="shared" ca="1" si="5"/>
        <v>90</v>
      </c>
      <c r="V35" s="1">
        <f t="shared" ca="1" si="5"/>
        <v>66</v>
      </c>
      <c r="W35" s="1">
        <f t="shared" ca="1" si="5"/>
        <v>86</v>
      </c>
      <c r="X35" s="1">
        <f t="shared" ca="1" si="5"/>
        <v>64</v>
      </c>
      <c r="Y35" s="1">
        <f t="shared" ca="1" si="5"/>
        <v>86</v>
      </c>
      <c r="Z35" s="1">
        <f t="shared" ca="1" si="5"/>
        <v>66</v>
      </c>
      <c r="AA35" s="1">
        <f t="shared" ca="1" si="5"/>
        <v>56</v>
      </c>
    </row>
    <row r="36" spans="2:27" x14ac:dyDescent="0.25">
      <c r="J36" s="1">
        <v>31</v>
      </c>
      <c r="K36">
        <f t="shared" ca="1" si="3"/>
        <v>72.333333333333329</v>
      </c>
      <c r="M36" s="1">
        <f t="shared" ref="M36:AA45" ca="1" si="6">INDEX(original,COLUMNS(original)*RAND()+1)</f>
        <v>64</v>
      </c>
      <c r="N36" s="1">
        <f t="shared" ca="1" si="6"/>
        <v>90</v>
      </c>
      <c r="O36" s="1">
        <f t="shared" ca="1" si="6"/>
        <v>86</v>
      </c>
      <c r="P36" s="1">
        <f t="shared" ca="1" si="6"/>
        <v>70</v>
      </c>
      <c r="Q36" s="1">
        <f t="shared" ca="1" si="6"/>
        <v>70</v>
      </c>
      <c r="R36" s="1">
        <f t="shared" ca="1" si="6"/>
        <v>66</v>
      </c>
      <c r="S36" s="1">
        <f t="shared" ca="1" si="6"/>
        <v>56</v>
      </c>
      <c r="T36" s="1">
        <f t="shared" ca="1" si="6"/>
        <v>63</v>
      </c>
      <c r="U36" s="1">
        <f t="shared" ca="1" si="6"/>
        <v>86</v>
      </c>
      <c r="V36" s="1">
        <f t="shared" ca="1" si="6"/>
        <v>67</v>
      </c>
      <c r="W36" s="1">
        <f t="shared" ca="1" si="6"/>
        <v>64</v>
      </c>
      <c r="X36" s="1">
        <f t="shared" ca="1" si="6"/>
        <v>85</v>
      </c>
      <c r="Y36" s="1">
        <f t="shared" ca="1" si="6"/>
        <v>63</v>
      </c>
      <c r="Z36" s="1">
        <f t="shared" ca="1" si="6"/>
        <v>70</v>
      </c>
      <c r="AA36" s="1">
        <f t="shared" ca="1" si="6"/>
        <v>85</v>
      </c>
    </row>
    <row r="37" spans="2:27" x14ac:dyDescent="0.25">
      <c r="J37" s="1">
        <v>32</v>
      </c>
      <c r="K37">
        <f t="shared" ca="1" si="3"/>
        <v>78.066666666666663</v>
      </c>
      <c r="M37" s="1">
        <f t="shared" ca="1" si="6"/>
        <v>96</v>
      </c>
      <c r="N37" s="1">
        <f t="shared" ca="1" si="6"/>
        <v>85</v>
      </c>
      <c r="O37" s="1">
        <f t="shared" ca="1" si="6"/>
        <v>63</v>
      </c>
      <c r="P37" s="1">
        <f t="shared" ca="1" si="6"/>
        <v>73</v>
      </c>
      <c r="Q37" s="1">
        <f t="shared" ca="1" si="6"/>
        <v>90</v>
      </c>
      <c r="R37" s="1">
        <f t="shared" ca="1" si="6"/>
        <v>70</v>
      </c>
      <c r="S37" s="1">
        <f t="shared" ca="1" si="6"/>
        <v>96</v>
      </c>
      <c r="T37" s="1">
        <f t="shared" ca="1" si="6"/>
        <v>68</v>
      </c>
      <c r="U37" s="1">
        <f t="shared" ca="1" si="6"/>
        <v>64</v>
      </c>
      <c r="V37" s="1">
        <f t="shared" ca="1" si="6"/>
        <v>64</v>
      </c>
      <c r="W37" s="1">
        <f t="shared" ca="1" si="6"/>
        <v>86</v>
      </c>
      <c r="X37" s="1">
        <f t="shared" ca="1" si="6"/>
        <v>70</v>
      </c>
      <c r="Y37" s="1">
        <f t="shared" ca="1" si="6"/>
        <v>75</v>
      </c>
      <c r="Z37" s="1">
        <f t="shared" ca="1" si="6"/>
        <v>75</v>
      </c>
      <c r="AA37" s="1">
        <f t="shared" ca="1" si="6"/>
        <v>96</v>
      </c>
    </row>
    <row r="38" spans="2:27" x14ac:dyDescent="0.25">
      <c r="J38" s="1">
        <v>33</v>
      </c>
      <c r="K38">
        <f t="shared" ca="1" si="3"/>
        <v>69.933333333333337</v>
      </c>
      <c r="M38" s="1">
        <f t="shared" ca="1" si="6"/>
        <v>63</v>
      </c>
      <c r="N38" s="1">
        <f t="shared" ca="1" si="6"/>
        <v>68</v>
      </c>
      <c r="O38" s="1">
        <f t="shared" ca="1" si="6"/>
        <v>73</v>
      </c>
      <c r="P38" s="1">
        <f t="shared" ca="1" si="6"/>
        <v>85</v>
      </c>
      <c r="Q38" s="1">
        <f t="shared" ca="1" si="6"/>
        <v>66</v>
      </c>
      <c r="R38" s="1">
        <f t="shared" ca="1" si="6"/>
        <v>56</v>
      </c>
      <c r="S38" s="1">
        <f t="shared" ca="1" si="6"/>
        <v>73</v>
      </c>
      <c r="T38" s="1">
        <f t="shared" ca="1" si="6"/>
        <v>64</v>
      </c>
      <c r="U38" s="1">
        <f t="shared" ca="1" si="6"/>
        <v>85</v>
      </c>
      <c r="V38" s="1">
        <f t="shared" ca="1" si="6"/>
        <v>73</v>
      </c>
      <c r="W38" s="1">
        <f t="shared" ca="1" si="6"/>
        <v>64</v>
      </c>
      <c r="X38" s="1">
        <f t="shared" ca="1" si="6"/>
        <v>66</v>
      </c>
      <c r="Y38" s="1">
        <f t="shared" ca="1" si="6"/>
        <v>70</v>
      </c>
      <c r="Z38" s="1">
        <f t="shared" ca="1" si="6"/>
        <v>70</v>
      </c>
      <c r="AA38" s="1">
        <f t="shared" ca="1" si="6"/>
        <v>73</v>
      </c>
    </row>
    <row r="39" spans="2:27" x14ac:dyDescent="0.25">
      <c r="J39" s="1">
        <v>34</v>
      </c>
      <c r="K39">
        <f t="shared" ca="1" si="3"/>
        <v>69.400000000000006</v>
      </c>
      <c r="M39" s="1">
        <f t="shared" ca="1" si="6"/>
        <v>70</v>
      </c>
      <c r="N39" s="1">
        <f t="shared" ca="1" si="6"/>
        <v>73</v>
      </c>
      <c r="O39" s="1">
        <f t="shared" ca="1" si="6"/>
        <v>64</v>
      </c>
      <c r="P39" s="1">
        <f t="shared" ca="1" si="6"/>
        <v>75</v>
      </c>
      <c r="Q39" s="1">
        <f t="shared" ca="1" si="6"/>
        <v>64</v>
      </c>
      <c r="R39" s="1">
        <f t="shared" ca="1" si="6"/>
        <v>63</v>
      </c>
      <c r="S39" s="1">
        <f t="shared" ca="1" si="6"/>
        <v>64</v>
      </c>
      <c r="T39" s="1">
        <f t="shared" ca="1" si="6"/>
        <v>64</v>
      </c>
      <c r="U39" s="1">
        <f t="shared" ca="1" si="6"/>
        <v>75</v>
      </c>
      <c r="V39" s="1">
        <f t="shared" ca="1" si="6"/>
        <v>85</v>
      </c>
      <c r="W39" s="1">
        <f t="shared" ca="1" si="6"/>
        <v>85</v>
      </c>
      <c r="X39" s="1">
        <f t="shared" ca="1" si="6"/>
        <v>66</v>
      </c>
      <c r="Y39" s="1">
        <f t="shared" ca="1" si="6"/>
        <v>73</v>
      </c>
      <c r="Z39" s="1">
        <f t="shared" ca="1" si="6"/>
        <v>56</v>
      </c>
      <c r="AA39" s="1">
        <f t="shared" ca="1" si="6"/>
        <v>64</v>
      </c>
    </row>
    <row r="40" spans="2:27" x14ac:dyDescent="0.25">
      <c r="J40" s="1">
        <v>35</v>
      </c>
      <c r="K40">
        <f t="shared" ca="1" si="3"/>
        <v>77.466666666666669</v>
      </c>
      <c r="M40" s="1">
        <f t="shared" ca="1" si="6"/>
        <v>68</v>
      </c>
      <c r="N40" s="1">
        <f t="shared" ca="1" si="6"/>
        <v>64</v>
      </c>
      <c r="O40" s="1">
        <f t="shared" ca="1" si="6"/>
        <v>96</v>
      </c>
      <c r="P40" s="1">
        <f t="shared" ca="1" si="6"/>
        <v>73</v>
      </c>
      <c r="Q40" s="1">
        <f t="shared" ca="1" si="6"/>
        <v>90</v>
      </c>
      <c r="R40" s="1">
        <f t="shared" ca="1" si="6"/>
        <v>85</v>
      </c>
      <c r="S40" s="1">
        <f t="shared" ca="1" si="6"/>
        <v>96</v>
      </c>
      <c r="T40" s="1">
        <f t="shared" ca="1" si="6"/>
        <v>75</v>
      </c>
      <c r="U40" s="1">
        <f t="shared" ca="1" si="6"/>
        <v>85</v>
      </c>
      <c r="V40" s="1">
        <f t="shared" ca="1" si="6"/>
        <v>66</v>
      </c>
      <c r="W40" s="1">
        <f t="shared" ca="1" si="6"/>
        <v>85</v>
      </c>
      <c r="X40" s="1">
        <f t="shared" ca="1" si="6"/>
        <v>75</v>
      </c>
      <c r="Y40" s="1">
        <f t="shared" ca="1" si="6"/>
        <v>63</v>
      </c>
      <c r="Z40" s="1">
        <f t="shared" ca="1" si="6"/>
        <v>66</v>
      </c>
      <c r="AA40" s="1">
        <f t="shared" ca="1" si="6"/>
        <v>75</v>
      </c>
    </row>
    <row r="41" spans="2:27" x14ac:dyDescent="0.25">
      <c r="J41" s="1">
        <v>36</v>
      </c>
      <c r="K41">
        <f t="shared" ca="1" si="3"/>
        <v>77.333333333333329</v>
      </c>
      <c r="M41" s="1">
        <f t="shared" ca="1" si="6"/>
        <v>86</v>
      </c>
      <c r="N41" s="1">
        <f t="shared" ca="1" si="6"/>
        <v>66</v>
      </c>
      <c r="O41" s="1">
        <f t="shared" ca="1" si="6"/>
        <v>85</v>
      </c>
      <c r="P41" s="1">
        <f t="shared" ca="1" si="6"/>
        <v>90</v>
      </c>
      <c r="Q41" s="1">
        <f t="shared" ca="1" si="6"/>
        <v>75</v>
      </c>
      <c r="R41" s="1">
        <f t="shared" ca="1" si="6"/>
        <v>75</v>
      </c>
      <c r="S41" s="1">
        <f t="shared" ca="1" si="6"/>
        <v>64</v>
      </c>
      <c r="T41" s="1">
        <f t="shared" ca="1" si="6"/>
        <v>64</v>
      </c>
      <c r="U41" s="1">
        <f t="shared" ca="1" si="6"/>
        <v>68</v>
      </c>
      <c r="V41" s="1">
        <f t="shared" ca="1" si="6"/>
        <v>86</v>
      </c>
      <c r="W41" s="1">
        <f t="shared" ca="1" si="6"/>
        <v>90</v>
      </c>
      <c r="X41" s="1">
        <f t="shared" ca="1" si="6"/>
        <v>66</v>
      </c>
      <c r="Y41" s="1">
        <f t="shared" ca="1" si="6"/>
        <v>67</v>
      </c>
      <c r="Z41" s="1">
        <f t="shared" ca="1" si="6"/>
        <v>82</v>
      </c>
      <c r="AA41" s="1">
        <f t="shared" ca="1" si="6"/>
        <v>96</v>
      </c>
    </row>
    <row r="42" spans="2:27" x14ac:dyDescent="0.25">
      <c r="J42" s="1">
        <v>37</v>
      </c>
      <c r="K42">
        <f t="shared" ca="1" si="3"/>
        <v>79.066666666666663</v>
      </c>
      <c r="M42" s="1">
        <f t="shared" ca="1" si="6"/>
        <v>67</v>
      </c>
      <c r="N42" s="1">
        <f t="shared" ca="1" si="6"/>
        <v>96</v>
      </c>
      <c r="O42" s="1">
        <f t="shared" ca="1" si="6"/>
        <v>64</v>
      </c>
      <c r="P42" s="1">
        <f t="shared" ca="1" si="6"/>
        <v>85</v>
      </c>
      <c r="Q42" s="1">
        <f t="shared" ca="1" si="6"/>
        <v>64</v>
      </c>
      <c r="R42" s="1">
        <f t="shared" ca="1" si="6"/>
        <v>85</v>
      </c>
      <c r="S42" s="1">
        <f t="shared" ca="1" si="6"/>
        <v>75</v>
      </c>
      <c r="T42" s="1">
        <f t="shared" ca="1" si="6"/>
        <v>90</v>
      </c>
      <c r="U42" s="1">
        <f t="shared" ca="1" si="6"/>
        <v>86</v>
      </c>
      <c r="V42" s="1">
        <f t="shared" ca="1" si="6"/>
        <v>85</v>
      </c>
      <c r="W42" s="1">
        <f t="shared" ca="1" si="6"/>
        <v>96</v>
      </c>
      <c r="X42" s="1">
        <f t="shared" ca="1" si="6"/>
        <v>90</v>
      </c>
      <c r="Y42" s="1">
        <f t="shared" ca="1" si="6"/>
        <v>66</v>
      </c>
      <c r="Z42" s="1">
        <f t="shared" ca="1" si="6"/>
        <v>67</v>
      </c>
      <c r="AA42" s="1">
        <f t="shared" ca="1" si="6"/>
        <v>70</v>
      </c>
    </row>
    <row r="43" spans="2:27" x14ac:dyDescent="0.25">
      <c r="J43" s="1">
        <v>38</v>
      </c>
      <c r="K43">
        <f t="shared" ca="1" si="3"/>
        <v>71.86666666666666</v>
      </c>
      <c r="M43" s="1">
        <f t="shared" ca="1" si="6"/>
        <v>70</v>
      </c>
      <c r="N43" s="1">
        <f t="shared" ca="1" si="6"/>
        <v>56</v>
      </c>
      <c r="O43" s="1">
        <f t="shared" ca="1" si="6"/>
        <v>56</v>
      </c>
      <c r="P43" s="1">
        <f t="shared" ca="1" si="6"/>
        <v>85</v>
      </c>
      <c r="Q43" s="1">
        <f t="shared" ca="1" si="6"/>
        <v>96</v>
      </c>
      <c r="R43" s="1">
        <f t="shared" ca="1" si="6"/>
        <v>82</v>
      </c>
      <c r="S43" s="1">
        <f t="shared" ca="1" si="6"/>
        <v>85</v>
      </c>
      <c r="T43" s="1">
        <f t="shared" ca="1" si="6"/>
        <v>82</v>
      </c>
      <c r="U43" s="1">
        <f t="shared" ca="1" si="6"/>
        <v>64</v>
      </c>
      <c r="V43" s="1">
        <f t="shared" ca="1" si="6"/>
        <v>73</v>
      </c>
      <c r="W43" s="1">
        <f t="shared" ca="1" si="6"/>
        <v>66</v>
      </c>
      <c r="X43" s="1">
        <f t="shared" ca="1" si="6"/>
        <v>85</v>
      </c>
      <c r="Y43" s="1">
        <f t="shared" ca="1" si="6"/>
        <v>66</v>
      </c>
      <c r="Z43" s="1">
        <f t="shared" ca="1" si="6"/>
        <v>56</v>
      </c>
      <c r="AA43" s="1">
        <f t="shared" ca="1" si="6"/>
        <v>56</v>
      </c>
    </row>
    <row r="44" spans="2:27" x14ac:dyDescent="0.25">
      <c r="J44" s="1">
        <v>39</v>
      </c>
      <c r="K44">
        <f t="shared" ca="1" si="3"/>
        <v>72.8</v>
      </c>
      <c r="M44" s="1">
        <f t="shared" ca="1" si="6"/>
        <v>64</v>
      </c>
      <c r="N44" s="1">
        <f t="shared" ca="1" si="6"/>
        <v>75</v>
      </c>
      <c r="O44" s="1">
        <f t="shared" ca="1" si="6"/>
        <v>64</v>
      </c>
      <c r="P44" s="1">
        <f t="shared" ca="1" si="6"/>
        <v>82</v>
      </c>
      <c r="Q44" s="1">
        <f t="shared" ca="1" si="6"/>
        <v>73</v>
      </c>
      <c r="R44" s="1">
        <f t="shared" ca="1" si="6"/>
        <v>75</v>
      </c>
      <c r="S44" s="1">
        <f t="shared" ca="1" si="6"/>
        <v>82</v>
      </c>
      <c r="T44" s="1">
        <f t="shared" ca="1" si="6"/>
        <v>64</v>
      </c>
      <c r="U44" s="1">
        <f t="shared" ca="1" si="6"/>
        <v>90</v>
      </c>
      <c r="V44" s="1">
        <f t="shared" ca="1" si="6"/>
        <v>66</v>
      </c>
      <c r="W44" s="1">
        <f t="shared" ca="1" si="6"/>
        <v>90</v>
      </c>
      <c r="X44" s="1">
        <f t="shared" ca="1" si="6"/>
        <v>73</v>
      </c>
      <c r="Y44" s="1">
        <f t="shared" ca="1" si="6"/>
        <v>63</v>
      </c>
      <c r="Z44" s="1">
        <f t="shared" ca="1" si="6"/>
        <v>56</v>
      </c>
      <c r="AA44" s="1">
        <f t="shared" ca="1" si="6"/>
        <v>75</v>
      </c>
    </row>
    <row r="45" spans="2:27" x14ac:dyDescent="0.25">
      <c r="J45" s="1">
        <v>40</v>
      </c>
      <c r="K45">
        <f t="shared" ca="1" si="3"/>
        <v>71.533333333333331</v>
      </c>
      <c r="M45" s="1">
        <f t="shared" ca="1" si="6"/>
        <v>68</v>
      </c>
      <c r="N45" s="1">
        <f t="shared" ca="1" si="6"/>
        <v>90</v>
      </c>
      <c r="O45" s="1">
        <f t="shared" ca="1" si="6"/>
        <v>64</v>
      </c>
      <c r="P45" s="1">
        <f t="shared" ca="1" si="6"/>
        <v>66</v>
      </c>
      <c r="Q45" s="1">
        <f t="shared" ca="1" si="6"/>
        <v>67</v>
      </c>
      <c r="R45" s="1">
        <f t="shared" ca="1" si="6"/>
        <v>73</v>
      </c>
      <c r="S45" s="1">
        <f t="shared" ca="1" si="6"/>
        <v>68</v>
      </c>
      <c r="T45" s="1">
        <f t="shared" ca="1" si="6"/>
        <v>75</v>
      </c>
      <c r="U45" s="1">
        <f t="shared" ca="1" si="6"/>
        <v>73</v>
      </c>
      <c r="V45" s="1">
        <f t="shared" ca="1" si="6"/>
        <v>68</v>
      </c>
      <c r="W45" s="1">
        <f t="shared" ca="1" si="6"/>
        <v>82</v>
      </c>
      <c r="X45" s="1">
        <f t="shared" ca="1" si="6"/>
        <v>64</v>
      </c>
      <c r="Y45" s="1">
        <f t="shared" ca="1" si="6"/>
        <v>63</v>
      </c>
      <c r="Z45" s="1">
        <f t="shared" ca="1" si="6"/>
        <v>70</v>
      </c>
      <c r="AA45" s="1">
        <f t="shared" ca="1" si="6"/>
        <v>82</v>
      </c>
    </row>
    <row r="46" spans="2:27" x14ac:dyDescent="0.25">
      <c r="J46" s="1">
        <v>41</v>
      </c>
      <c r="K46">
        <f t="shared" ca="1" si="3"/>
        <v>70.8</v>
      </c>
      <c r="M46" s="1">
        <f t="shared" ref="M46:AA55" ca="1" si="7">INDEX(original,COLUMNS(original)*RAND()+1)</f>
        <v>75</v>
      </c>
      <c r="N46" s="1">
        <f t="shared" ca="1" si="7"/>
        <v>68</v>
      </c>
      <c r="O46" s="1">
        <f t="shared" ca="1" si="7"/>
        <v>85</v>
      </c>
      <c r="P46" s="1">
        <f t="shared" ca="1" si="7"/>
        <v>75</v>
      </c>
      <c r="Q46" s="1">
        <f t="shared" ca="1" si="7"/>
        <v>67</v>
      </c>
      <c r="R46" s="1">
        <f t="shared" ca="1" si="7"/>
        <v>56</v>
      </c>
      <c r="S46" s="1">
        <f t="shared" ca="1" si="7"/>
        <v>96</v>
      </c>
      <c r="T46" s="1">
        <f t="shared" ca="1" si="7"/>
        <v>64</v>
      </c>
      <c r="U46" s="1">
        <f t="shared" ca="1" si="7"/>
        <v>70</v>
      </c>
      <c r="V46" s="1">
        <f t="shared" ca="1" si="7"/>
        <v>63</v>
      </c>
      <c r="W46" s="1">
        <f t="shared" ca="1" si="7"/>
        <v>73</v>
      </c>
      <c r="X46" s="1">
        <f t="shared" ca="1" si="7"/>
        <v>73</v>
      </c>
      <c r="Y46" s="1">
        <f t="shared" ca="1" si="7"/>
        <v>64</v>
      </c>
      <c r="Z46" s="1">
        <f t="shared" ca="1" si="7"/>
        <v>70</v>
      </c>
      <c r="AA46" s="1">
        <f t="shared" ca="1" si="7"/>
        <v>63</v>
      </c>
    </row>
    <row r="47" spans="2:27" x14ac:dyDescent="0.25">
      <c r="J47" s="1">
        <v>42</v>
      </c>
      <c r="K47">
        <f t="shared" ca="1" si="3"/>
        <v>77.2</v>
      </c>
      <c r="M47" s="1">
        <f t="shared" ca="1" si="7"/>
        <v>63</v>
      </c>
      <c r="N47" s="1">
        <f t="shared" ca="1" si="7"/>
        <v>75</v>
      </c>
      <c r="O47" s="1">
        <f t="shared" ca="1" si="7"/>
        <v>75</v>
      </c>
      <c r="P47" s="1">
        <f t="shared" ca="1" si="7"/>
        <v>86</v>
      </c>
      <c r="Q47" s="1">
        <f t="shared" ca="1" si="7"/>
        <v>86</v>
      </c>
      <c r="R47" s="1">
        <f t="shared" ca="1" si="7"/>
        <v>85</v>
      </c>
      <c r="S47" s="1">
        <f t="shared" ca="1" si="7"/>
        <v>85</v>
      </c>
      <c r="T47" s="1">
        <f t="shared" ca="1" si="7"/>
        <v>63</v>
      </c>
      <c r="U47" s="1">
        <f t="shared" ca="1" si="7"/>
        <v>85</v>
      </c>
      <c r="V47" s="1">
        <f t="shared" ca="1" si="7"/>
        <v>73</v>
      </c>
      <c r="W47" s="1">
        <f t="shared" ca="1" si="7"/>
        <v>96</v>
      </c>
      <c r="X47" s="1">
        <f t="shared" ca="1" si="7"/>
        <v>73</v>
      </c>
      <c r="Y47" s="1">
        <f t="shared" ca="1" si="7"/>
        <v>67</v>
      </c>
      <c r="Z47" s="1">
        <f t="shared" ca="1" si="7"/>
        <v>73</v>
      </c>
      <c r="AA47" s="1">
        <f t="shared" ca="1" si="7"/>
        <v>73</v>
      </c>
    </row>
    <row r="48" spans="2:27" x14ac:dyDescent="0.25">
      <c r="J48" s="1">
        <v>43</v>
      </c>
      <c r="K48">
        <f t="shared" ca="1" si="3"/>
        <v>66.8</v>
      </c>
      <c r="M48" s="1">
        <f t="shared" ca="1" si="7"/>
        <v>64</v>
      </c>
      <c r="N48" s="1">
        <f t="shared" ca="1" si="7"/>
        <v>64</v>
      </c>
      <c r="O48" s="1">
        <f t="shared" ca="1" si="7"/>
        <v>64</v>
      </c>
      <c r="P48" s="1">
        <f t="shared" ca="1" si="7"/>
        <v>56</v>
      </c>
      <c r="Q48" s="1">
        <f t="shared" ca="1" si="7"/>
        <v>67</v>
      </c>
      <c r="R48" s="1">
        <f t="shared" ca="1" si="7"/>
        <v>70</v>
      </c>
      <c r="S48" s="1">
        <f t="shared" ca="1" si="7"/>
        <v>64</v>
      </c>
      <c r="T48" s="1">
        <f t="shared" ca="1" si="7"/>
        <v>67</v>
      </c>
      <c r="U48" s="1">
        <f t="shared" ca="1" si="7"/>
        <v>67</v>
      </c>
      <c r="V48" s="1">
        <f t="shared" ca="1" si="7"/>
        <v>73</v>
      </c>
      <c r="W48" s="1">
        <f t="shared" ca="1" si="7"/>
        <v>66</v>
      </c>
      <c r="X48" s="1">
        <f t="shared" ca="1" si="7"/>
        <v>73</v>
      </c>
      <c r="Y48" s="1">
        <f t="shared" ca="1" si="7"/>
        <v>75</v>
      </c>
      <c r="Z48" s="1">
        <f t="shared" ca="1" si="7"/>
        <v>66</v>
      </c>
      <c r="AA48" s="1">
        <f t="shared" ca="1" si="7"/>
        <v>66</v>
      </c>
    </row>
    <row r="49" spans="10:27" x14ac:dyDescent="0.25">
      <c r="J49" s="1">
        <v>44</v>
      </c>
      <c r="K49">
        <f t="shared" ca="1" si="3"/>
        <v>70.466666666666669</v>
      </c>
      <c r="M49" s="1">
        <f t="shared" ca="1" si="7"/>
        <v>67</v>
      </c>
      <c r="N49" s="1">
        <f t="shared" ca="1" si="7"/>
        <v>64</v>
      </c>
      <c r="O49" s="1">
        <f t="shared" ca="1" si="7"/>
        <v>64</v>
      </c>
      <c r="P49" s="1">
        <f t="shared" ca="1" si="7"/>
        <v>85</v>
      </c>
      <c r="Q49" s="1">
        <f t="shared" ca="1" si="7"/>
        <v>75</v>
      </c>
      <c r="R49" s="1">
        <f t="shared" ca="1" si="7"/>
        <v>90</v>
      </c>
      <c r="S49" s="1">
        <f t="shared" ca="1" si="7"/>
        <v>70</v>
      </c>
      <c r="T49" s="1">
        <f t="shared" ca="1" si="7"/>
        <v>67</v>
      </c>
      <c r="U49" s="1">
        <f t="shared" ca="1" si="7"/>
        <v>56</v>
      </c>
      <c r="V49" s="1">
        <f t="shared" ca="1" si="7"/>
        <v>67</v>
      </c>
      <c r="W49" s="1">
        <f t="shared" ca="1" si="7"/>
        <v>67</v>
      </c>
      <c r="X49" s="1">
        <f t="shared" ca="1" si="7"/>
        <v>73</v>
      </c>
      <c r="Y49" s="1">
        <f t="shared" ca="1" si="7"/>
        <v>85</v>
      </c>
      <c r="Z49" s="1">
        <f t="shared" ca="1" si="7"/>
        <v>64</v>
      </c>
      <c r="AA49" s="1">
        <f t="shared" ca="1" si="7"/>
        <v>63</v>
      </c>
    </row>
    <row r="50" spans="10:27" x14ac:dyDescent="0.25">
      <c r="J50" s="1">
        <v>45</v>
      </c>
      <c r="K50">
        <f t="shared" ca="1" si="3"/>
        <v>70.599999999999994</v>
      </c>
      <c r="M50" s="1">
        <f t="shared" ca="1" si="7"/>
        <v>70</v>
      </c>
      <c r="N50" s="1">
        <f t="shared" ca="1" si="7"/>
        <v>68</v>
      </c>
      <c r="O50" s="1">
        <f t="shared" ca="1" si="7"/>
        <v>67</v>
      </c>
      <c r="P50" s="1">
        <f t="shared" ca="1" si="7"/>
        <v>56</v>
      </c>
      <c r="Q50" s="1">
        <f t="shared" ca="1" si="7"/>
        <v>86</v>
      </c>
      <c r="R50" s="1">
        <f t="shared" ca="1" si="7"/>
        <v>67</v>
      </c>
      <c r="S50" s="1">
        <f t="shared" ca="1" si="7"/>
        <v>82</v>
      </c>
      <c r="T50" s="1">
        <f t="shared" ca="1" si="7"/>
        <v>75</v>
      </c>
      <c r="U50" s="1">
        <f t="shared" ca="1" si="7"/>
        <v>73</v>
      </c>
      <c r="V50" s="1">
        <f t="shared" ca="1" si="7"/>
        <v>67</v>
      </c>
      <c r="W50" s="1">
        <f t="shared" ca="1" si="7"/>
        <v>64</v>
      </c>
      <c r="X50" s="1">
        <f t="shared" ca="1" si="7"/>
        <v>63</v>
      </c>
      <c r="Y50" s="1">
        <f t="shared" ca="1" si="7"/>
        <v>75</v>
      </c>
      <c r="Z50" s="1">
        <f t="shared" ca="1" si="7"/>
        <v>82</v>
      </c>
      <c r="AA50" s="1">
        <f t="shared" ca="1" si="7"/>
        <v>64</v>
      </c>
    </row>
    <row r="51" spans="10:27" x14ac:dyDescent="0.25">
      <c r="J51" s="1">
        <v>46</v>
      </c>
      <c r="K51">
        <f t="shared" ca="1" si="3"/>
        <v>73.066666666666663</v>
      </c>
      <c r="M51" s="1">
        <f t="shared" ca="1" si="7"/>
        <v>73</v>
      </c>
      <c r="N51" s="1">
        <f t="shared" ca="1" si="7"/>
        <v>56</v>
      </c>
      <c r="O51" s="1">
        <f t="shared" ca="1" si="7"/>
        <v>67</v>
      </c>
      <c r="P51" s="1">
        <f t="shared" ca="1" si="7"/>
        <v>66</v>
      </c>
      <c r="Q51" s="1">
        <f t="shared" ca="1" si="7"/>
        <v>86</v>
      </c>
      <c r="R51" s="1">
        <f t="shared" ca="1" si="7"/>
        <v>86</v>
      </c>
      <c r="S51" s="1">
        <f t="shared" ca="1" si="7"/>
        <v>86</v>
      </c>
      <c r="T51" s="1">
        <f t="shared" ca="1" si="7"/>
        <v>86</v>
      </c>
      <c r="U51" s="1">
        <f t="shared" ca="1" si="7"/>
        <v>75</v>
      </c>
      <c r="V51" s="1">
        <f t="shared" ca="1" si="7"/>
        <v>68</v>
      </c>
      <c r="W51" s="1">
        <f t="shared" ca="1" si="7"/>
        <v>75</v>
      </c>
      <c r="X51" s="1">
        <f t="shared" ca="1" si="7"/>
        <v>70</v>
      </c>
      <c r="Y51" s="1">
        <f t="shared" ca="1" si="7"/>
        <v>75</v>
      </c>
      <c r="Z51" s="1">
        <f t="shared" ca="1" si="7"/>
        <v>64</v>
      </c>
      <c r="AA51" s="1">
        <f t="shared" ca="1" si="7"/>
        <v>63</v>
      </c>
    </row>
    <row r="52" spans="10:27" x14ac:dyDescent="0.25">
      <c r="J52" s="1">
        <v>47</v>
      </c>
      <c r="K52">
        <f t="shared" ca="1" si="3"/>
        <v>74.333333333333329</v>
      </c>
      <c r="M52" s="1">
        <f t="shared" ca="1" si="7"/>
        <v>96</v>
      </c>
      <c r="N52" s="1">
        <f t="shared" ca="1" si="7"/>
        <v>90</v>
      </c>
      <c r="O52" s="1">
        <f t="shared" ca="1" si="7"/>
        <v>96</v>
      </c>
      <c r="P52" s="1">
        <f t="shared" ca="1" si="7"/>
        <v>56</v>
      </c>
      <c r="Q52" s="1">
        <f t="shared" ca="1" si="7"/>
        <v>68</v>
      </c>
      <c r="R52" s="1">
        <f t="shared" ca="1" si="7"/>
        <v>66</v>
      </c>
      <c r="S52" s="1">
        <f t="shared" ca="1" si="7"/>
        <v>64</v>
      </c>
      <c r="T52" s="1">
        <f t="shared" ca="1" si="7"/>
        <v>63</v>
      </c>
      <c r="U52" s="1">
        <f t="shared" ca="1" si="7"/>
        <v>68</v>
      </c>
      <c r="V52" s="1">
        <f t="shared" ca="1" si="7"/>
        <v>85</v>
      </c>
      <c r="W52" s="1">
        <f t="shared" ca="1" si="7"/>
        <v>64</v>
      </c>
      <c r="X52" s="1">
        <f t="shared" ca="1" si="7"/>
        <v>68</v>
      </c>
      <c r="Y52" s="1">
        <f t="shared" ca="1" si="7"/>
        <v>96</v>
      </c>
      <c r="Z52" s="1">
        <f t="shared" ca="1" si="7"/>
        <v>68</v>
      </c>
      <c r="AA52" s="1">
        <f t="shared" ca="1" si="7"/>
        <v>67</v>
      </c>
    </row>
    <row r="53" spans="10:27" x14ac:dyDescent="0.25">
      <c r="J53" s="1">
        <v>48</v>
      </c>
      <c r="K53">
        <f t="shared" ca="1" si="3"/>
        <v>74.599999999999994</v>
      </c>
      <c r="M53" s="1">
        <f t="shared" ca="1" si="7"/>
        <v>64</v>
      </c>
      <c r="N53" s="1">
        <f t="shared" ca="1" si="7"/>
        <v>86</v>
      </c>
      <c r="O53" s="1">
        <f t="shared" ca="1" si="7"/>
        <v>82</v>
      </c>
      <c r="P53" s="1">
        <f t="shared" ca="1" si="7"/>
        <v>64</v>
      </c>
      <c r="Q53" s="1">
        <f t="shared" ca="1" si="7"/>
        <v>64</v>
      </c>
      <c r="R53" s="1">
        <f t="shared" ca="1" si="7"/>
        <v>96</v>
      </c>
      <c r="S53" s="1">
        <f t="shared" ca="1" si="7"/>
        <v>70</v>
      </c>
      <c r="T53" s="1">
        <f t="shared" ca="1" si="7"/>
        <v>66</v>
      </c>
      <c r="U53" s="1">
        <f t="shared" ca="1" si="7"/>
        <v>64</v>
      </c>
      <c r="V53" s="1">
        <f t="shared" ca="1" si="7"/>
        <v>86</v>
      </c>
      <c r="W53" s="1">
        <f t="shared" ca="1" si="7"/>
        <v>82</v>
      </c>
      <c r="X53" s="1">
        <f t="shared" ca="1" si="7"/>
        <v>75</v>
      </c>
      <c r="Y53" s="1">
        <f t="shared" ca="1" si="7"/>
        <v>90</v>
      </c>
      <c r="Z53" s="1">
        <f t="shared" ca="1" si="7"/>
        <v>64</v>
      </c>
      <c r="AA53" s="1">
        <f t="shared" ca="1" si="7"/>
        <v>66</v>
      </c>
    </row>
    <row r="54" spans="10:27" x14ac:dyDescent="0.25">
      <c r="J54" s="1">
        <v>49</v>
      </c>
      <c r="K54">
        <f t="shared" ca="1" si="3"/>
        <v>72.86666666666666</v>
      </c>
      <c r="M54" s="1">
        <f t="shared" ca="1" si="7"/>
        <v>68</v>
      </c>
      <c r="N54" s="1">
        <f t="shared" ca="1" si="7"/>
        <v>85</v>
      </c>
      <c r="O54" s="1">
        <f t="shared" ca="1" si="7"/>
        <v>82</v>
      </c>
      <c r="P54" s="1">
        <f t="shared" ca="1" si="7"/>
        <v>68</v>
      </c>
      <c r="Q54" s="1">
        <f t="shared" ca="1" si="7"/>
        <v>64</v>
      </c>
      <c r="R54" s="1">
        <f t="shared" ca="1" si="7"/>
        <v>96</v>
      </c>
      <c r="S54" s="1">
        <f t="shared" ca="1" si="7"/>
        <v>67</v>
      </c>
      <c r="T54" s="1">
        <f t="shared" ca="1" si="7"/>
        <v>68</v>
      </c>
      <c r="U54" s="1">
        <f t="shared" ca="1" si="7"/>
        <v>64</v>
      </c>
      <c r="V54" s="1">
        <f t="shared" ca="1" si="7"/>
        <v>73</v>
      </c>
      <c r="W54" s="1">
        <f t="shared" ca="1" si="7"/>
        <v>64</v>
      </c>
      <c r="X54" s="1">
        <f t="shared" ca="1" si="7"/>
        <v>64</v>
      </c>
      <c r="Y54" s="1">
        <f t="shared" ca="1" si="7"/>
        <v>68</v>
      </c>
      <c r="Z54" s="1">
        <f t="shared" ca="1" si="7"/>
        <v>96</v>
      </c>
      <c r="AA54" s="1">
        <f t="shared" ca="1" si="7"/>
        <v>66</v>
      </c>
    </row>
    <row r="55" spans="10:27" x14ac:dyDescent="0.25">
      <c r="J55" s="1">
        <v>50</v>
      </c>
      <c r="K55">
        <f t="shared" ca="1" si="3"/>
        <v>73.466666666666669</v>
      </c>
      <c r="M55" s="1">
        <f t="shared" ca="1" si="7"/>
        <v>82</v>
      </c>
      <c r="N55" s="1">
        <f t="shared" ca="1" si="7"/>
        <v>70</v>
      </c>
      <c r="O55" s="1">
        <f t="shared" ca="1" si="7"/>
        <v>64</v>
      </c>
      <c r="P55" s="1">
        <f t="shared" ca="1" si="7"/>
        <v>64</v>
      </c>
      <c r="Q55" s="1">
        <f t="shared" ca="1" si="7"/>
        <v>82</v>
      </c>
      <c r="R55" s="1">
        <f t="shared" ca="1" si="7"/>
        <v>96</v>
      </c>
      <c r="S55" s="1">
        <f t="shared" ca="1" si="7"/>
        <v>56</v>
      </c>
      <c r="T55" s="1">
        <f t="shared" ca="1" si="7"/>
        <v>64</v>
      </c>
      <c r="U55" s="1">
        <f t="shared" ca="1" si="7"/>
        <v>75</v>
      </c>
      <c r="V55" s="1">
        <f t="shared" ca="1" si="7"/>
        <v>85</v>
      </c>
      <c r="W55" s="1">
        <f t="shared" ca="1" si="7"/>
        <v>64</v>
      </c>
      <c r="X55" s="1">
        <f t="shared" ca="1" si="7"/>
        <v>67</v>
      </c>
      <c r="Y55" s="1">
        <f t="shared" ca="1" si="7"/>
        <v>73</v>
      </c>
      <c r="Z55" s="1">
        <f t="shared" ca="1" si="7"/>
        <v>75</v>
      </c>
      <c r="AA55" s="1">
        <f t="shared" ca="1" si="7"/>
        <v>85</v>
      </c>
    </row>
    <row r="56" spans="10:27" x14ac:dyDescent="0.25">
      <c r="J56" s="1">
        <v>51</v>
      </c>
      <c r="K56">
        <f t="shared" ca="1" si="3"/>
        <v>75.266666666666666</v>
      </c>
      <c r="M56" s="1">
        <f t="shared" ref="M56:AA65" ca="1" si="8">INDEX(original,COLUMNS(original)*RAND()+1)</f>
        <v>64</v>
      </c>
      <c r="N56" s="1">
        <f t="shared" ca="1" si="8"/>
        <v>85</v>
      </c>
      <c r="O56" s="1">
        <f t="shared" ca="1" si="8"/>
        <v>66</v>
      </c>
      <c r="P56" s="1">
        <f t="shared" ca="1" si="8"/>
        <v>56</v>
      </c>
      <c r="Q56" s="1">
        <f t="shared" ca="1" si="8"/>
        <v>90</v>
      </c>
      <c r="R56" s="1">
        <f t="shared" ca="1" si="8"/>
        <v>96</v>
      </c>
      <c r="S56" s="1">
        <f t="shared" ca="1" si="8"/>
        <v>85</v>
      </c>
      <c r="T56" s="1">
        <f t="shared" ca="1" si="8"/>
        <v>68</v>
      </c>
      <c r="U56" s="1">
        <f t="shared" ca="1" si="8"/>
        <v>64</v>
      </c>
      <c r="V56" s="1">
        <f t="shared" ca="1" si="8"/>
        <v>67</v>
      </c>
      <c r="W56" s="1">
        <f t="shared" ca="1" si="8"/>
        <v>90</v>
      </c>
      <c r="X56" s="1">
        <f t="shared" ca="1" si="8"/>
        <v>70</v>
      </c>
      <c r="Y56" s="1">
        <f t="shared" ca="1" si="8"/>
        <v>68</v>
      </c>
      <c r="Z56" s="1">
        <f t="shared" ca="1" si="8"/>
        <v>64</v>
      </c>
      <c r="AA56" s="1">
        <f t="shared" ca="1" si="8"/>
        <v>96</v>
      </c>
    </row>
    <row r="57" spans="10:27" x14ac:dyDescent="0.25">
      <c r="J57" s="1">
        <v>52</v>
      </c>
      <c r="K57">
        <f t="shared" ca="1" si="3"/>
        <v>71.86666666666666</v>
      </c>
      <c r="M57" s="1">
        <f t="shared" ca="1" si="8"/>
        <v>67</v>
      </c>
      <c r="N57" s="1">
        <f t="shared" ca="1" si="8"/>
        <v>56</v>
      </c>
      <c r="O57" s="1">
        <f t="shared" ca="1" si="8"/>
        <v>68</v>
      </c>
      <c r="P57" s="1">
        <f t="shared" ca="1" si="8"/>
        <v>85</v>
      </c>
      <c r="Q57" s="1">
        <f t="shared" ca="1" si="8"/>
        <v>85</v>
      </c>
      <c r="R57" s="1">
        <f t="shared" ca="1" si="8"/>
        <v>70</v>
      </c>
      <c r="S57" s="1">
        <f t="shared" ca="1" si="8"/>
        <v>82</v>
      </c>
      <c r="T57" s="1">
        <f t="shared" ca="1" si="8"/>
        <v>56</v>
      </c>
      <c r="U57" s="1">
        <f t="shared" ca="1" si="8"/>
        <v>85</v>
      </c>
      <c r="V57" s="1">
        <f t="shared" ca="1" si="8"/>
        <v>63</v>
      </c>
      <c r="W57" s="1">
        <f t="shared" ca="1" si="8"/>
        <v>86</v>
      </c>
      <c r="X57" s="1">
        <f t="shared" ca="1" si="8"/>
        <v>66</v>
      </c>
      <c r="Y57" s="1">
        <f t="shared" ca="1" si="8"/>
        <v>64</v>
      </c>
      <c r="Z57" s="1">
        <f t="shared" ca="1" si="8"/>
        <v>70</v>
      </c>
      <c r="AA57" s="1">
        <f t="shared" ca="1" si="8"/>
        <v>75</v>
      </c>
    </row>
    <row r="58" spans="10:27" x14ac:dyDescent="0.25">
      <c r="J58" s="1">
        <v>53</v>
      </c>
      <c r="K58">
        <f t="shared" ca="1" si="3"/>
        <v>82.266666666666666</v>
      </c>
      <c r="M58" s="1">
        <f t="shared" ca="1" si="8"/>
        <v>90</v>
      </c>
      <c r="N58" s="1">
        <f t="shared" ca="1" si="8"/>
        <v>85</v>
      </c>
      <c r="O58" s="1">
        <f t="shared" ca="1" si="8"/>
        <v>96</v>
      </c>
      <c r="P58" s="1">
        <f t="shared" ca="1" si="8"/>
        <v>85</v>
      </c>
      <c r="Q58" s="1">
        <f t="shared" ca="1" si="8"/>
        <v>68</v>
      </c>
      <c r="R58" s="1">
        <f t="shared" ca="1" si="8"/>
        <v>82</v>
      </c>
      <c r="S58" s="1">
        <f t="shared" ca="1" si="8"/>
        <v>90</v>
      </c>
      <c r="T58" s="1">
        <f t="shared" ca="1" si="8"/>
        <v>73</v>
      </c>
      <c r="U58" s="1">
        <f t="shared" ca="1" si="8"/>
        <v>90</v>
      </c>
      <c r="V58" s="1">
        <f t="shared" ca="1" si="8"/>
        <v>85</v>
      </c>
      <c r="W58" s="1">
        <f t="shared" ca="1" si="8"/>
        <v>86</v>
      </c>
      <c r="X58" s="1">
        <f t="shared" ca="1" si="8"/>
        <v>66</v>
      </c>
      <c r="Y58" s="1">
        <f t="shared" ca="1" si="8"/>
        <v>86</v>
      </c>
      <c r="Z58" s="1">
        <f t="shared" ca="1" si="8"/>
        <v>85</v>
      </c>
      <c r="AA58" s="1">
        <f t="shared" ca="1" si="8"/>
        <v>67</v>
      </c>
    </row>
    <row r="59" spans="10:27" x14ac:dyDescent="0.25">
      <c r="J59" s="1">
        <v>54</v>
      </c>
      <c r="K59">
        <f t="shared" ca="1" si="3"/>
        <v>75</v>
      </c>
      <c r="M59" s="1">
        <f t="shared" ca="1" si="8"/>
        <v>64</v>
      </c>
      <c r="N59" s="1">
        <f t="shared" ca="1" si="8"/>
        <v>67</v>
      </c>
      <c r="O59" s="1">
        <f t="shared" ca="1" si="8"/>
        <v>85</v>
      </c>
      <c r="P59" s="1">
        <f t="shared" ca="1" si="8"/>
        <v>90</v>
      </c>
      <c r="Q59" s="1">
        <f t="shared" ca="1" si="8"/>
        <v>66</v>
      </c>
      <c r="R59" s="1">
        <f t="shared" ca="1" si="8"/>
        <v>70</v>
      </c>
      <c r="S59" s="1">
        <f t="shared" ca="1" si="8"/>
        <v>70</v>
      </c>
      <c r="T59" s="1">
        <f t="shared" ca="1" si="8"/>
        <v>85</v>
      </c>
      <c r="U59" s="1">
        <f t="shared" ca="1" si="8"/>
        <v>85</v>
      </c>
      <c r="V59" s="1">
        <f t="shared" ca="1" si="8"/>
        <v>90</v>
      </c>
      <c r="W59" s="1">
        <f t="shared" ca="1" si="8"/>
        <v>64</v>
      </c>
      <c r="X59" s="1">
        <f t="shared" ca="1" si="8"/>
        <v>70</v>
      </c>
      <c r="Y59" s="1">
        <f t="shared" ca="1" si="8"/>
        <v>90</v>
      </c>
      <c r="Z59" s="1">
        <f t="shared" ca="1" si="8"/>
        <v>63</v>
      </c>
      <c r="AA59" s="1">
        <f t="shared" ca="1" si="8"/>
        <v>66</v>
      </c>
    </row>
    <row r="60" spans="10:27" x14ac:dyDescent="0.25">
      <c r="J60" s="1">
        <v>55</v>
      </c>
      <c r="K60">
        <f t="shared" ca="1" si="3"/>
        <v>73.8</v>
      </c>
      <c r="M60" s="1">
        <f t="shared" ca="1" si="8"/>
        <v>67</v>
      </c>
      <c r="N60" s="1">
        <f t="shared" ca="1" si="8"/>
        <v>70</v>
      </c>
      <c r="O60" s="1">
        <f t="shared" ca="1" si="8"/>
        <v>70</v>
      </c>
      <c r="P60" s="1">
        <f t="shared" ca="1" si="8"/>
        <v>63</v>
      </c>
      <c r="Q60" s="1">
        <f t="shared" ca="1" si="8"/>
        <v>64</v>
      </c>
      <c r="R60" s="1">
        <f t="shared" ca="1" si="8"/>
        <v>90</v>
      </c>
      <c r="S60" s="1">
        <f t="shared" ca="1" si="8"/>
        <v>96</v>
      </c>
      <c r="T60" s="1">
        <f t="shared" ca="1" si="8"/>
        <v>66</v>
      </c>
      <c r="U60" s="1">
        <f t="shared" ca="1" si="8"/>
        <v>70</v>
      </c>
      <c r="V60" s="1">
        <f t="shared" ca="1" si="8"/>
        <v>75</v>
      </c>
      <c r="W60" s="1">
        <f t="shared" ca="1" si="8"/>
        <v>66</v>
      </c>
      <c r="X60" s="1">
        <f t="shared" ca="1" si="8"/>
        <v>82</v>
      </c>
      <c r="Y60" s="1">
        <f t="shared" ca="1" si="8"/>
        <v>75</v>
      </c>
      <c r="Z60" s="1">
        <f t="shared" ca="1" si="8"/>
        <v>90</v>
      </c>
      <c r="AA60" s="1">
        <f t="shared" ca="1" si="8"/>
        <v>63</v>
      </c>
    </row>
    <row r="61" spans="10:27" x14ac:dyDescent="0.25">
      <c r="J61" s="1">
        <v>56</v>
      </c>
      <c r="K61">
        <f t="shared" ca="1" si="3"/>
        <v>74.933333333333337</v>
      </c>
      <c r="M61" s="1">
        <f t="shared" ca="1" si="8"/>
        <v>86</v>
      </c>
      <c r="N61" s="1">
        <f t="shared" ca="1" si="8"/>
        <v>90</v>
      </c>
      <c r="O61" s="1">
        <f t="shared" ca="1" si="8"/>
        <v>85</v>
      </c>
      <c r="P61" s="1">
        <f t="shared" ca="1" si="8"/>
        <v>70</v>
      </c>
      <c r="Q61" s="1">
        <f t="shared" ca="1" si="8"/>
        <v>70</v>
      </c>
      <c r="R61" s="1">
        <f t="shared" ca="1" si="8"/>
        <v>82</v>
      </c>
      <c r="S61" s="1">
        <f t="shared" ca="1" si="8"/>
        <v>70</v>
      </c>
      <c r="T61" s="1">
        <f t="shared" ca="1" si="8"/>
        <v>66</v>
      </c>
      <c r="U61" s="1">
        <f t="shared" ca="1" si="8"/>
        <v>66</v>
      </c>
      <c r="V61" s="1">
        <f t="shared" ca="1" si="8"/>
        <v>64</v>
      </c>
      <c r="W61" s="1">
        <f t="shared" ca="1" si="8"/>
        <v>82</v>
      </c>
      <c r="X61" s="1">
        <f t="shared" ca="1" si="8"/>
        <v>86</v>
      </c>
      <c r="Y61" s="1">
        <f t="shared" ca="1" si="8"/>
        <v>64</v>
      </c>
      <c r="Z61" s="1">
        <f t="shared" ca="1" si="8"/>
        <v>73</v>
      </c>
      <c r="AA61" s="1">
        <f t="shared" ca="1" si="8"/>
        <v>70</v>
      </c>
    </row>
    <row r="62" spans="10:27" x14ac:dyDescent="0.25">
      <c r="J62" s="1">
        <v>57</v>
      </c>
      <c r="K62">
        <f t="shared" ca="1" si="3"/>
        <v>75.333333333333329</v>
      </c>
      <c r="M62" s="1">
        <f t="shared" ca="1" si="8"/>
        <v>63</v>
      </c>
      <c r="N62" s="1">
        <f t="shared" ca="1" si="8"/>
        <v>90</v>
      </c>
      <c r="O62" s="1">
        <f t="shared" ca="1" si="8"/>
        <v>82</v>
      </c>
      <c r="P62" s="1">
        <f t="shared" ca="1" si="8"/>
        <v>86</v>
      </c>
      <c r="Q62" s="1">
        <f t="shared" ca="1" si="8"/>
        <v>75</v>
      </c>
      <c r="R62" s="1">
        <f t="shared" ca="1" si="8"/>
        <v>73</v>
      </c>
      <c r="S62" s="1">
        <f t="shared" ca="1" si="8"/>
        <v>73</v>
      </c>
      <c r="T62" s="1">
        <f t="shared" ca="1" si="8"/>
        <v>73</v>
      </c>
      <c r="U62" s="1">
        <f t="shared" ca="1" si="8"/>
        <v>66</v>
      </c>
      <c r="V62" s="1">
        <f t="shared" ca="1" si="8"/>
        <v>67</v>
      </c>
      <c r="W62" s="1">
        <f t="shared" ca="1" si="8"/>
        <v>75</v>
      </c>
      <c r="X62" s="1">
        <f t="shared" ca="1" si="8"/>
        <v>85</v>
      </c>
      <c r="Y62" s="1">
        <f t="shared" ca="1" si="8"/>
        <v>68</v>
      </c>
      <c r="Z62" s="1">
        <f t="shared" ca="1" si="8"/>
        <v>64</v>
      </c>
      <c r="AA62" s="1">
        <f t="shared" ca="1" si="8"/>
        <v>90</v>
      </c>
    </row>
    <row r="63" spans="10:27" x14ac:dyDescent="0.25">
      <c r="J63" s="1">
        <v>58</v>
      </c>
      <c r="K63">
        <f t="shared" ca="1" si="3"/>
        <v>70.533333333333331</v>
      </c>
      <c r="M63" s="1">
        <f t="shared" ca="1" si="8"/>
        <v>64</v>
      </c>
      <c r="N63" s="1">
        <f t="shared" ca="1" si="8"/>
        <v>66</v>
      </c>
      <c r="O63" s="1">
        <f t="shared" ca="1" si="8"/>
        <v>82</v>
      </c>
      <c r="P63" s="1">
        <f t="shared" ca="1" si="8"/>
        <v>64</v>
      </c>
      <c r="Q63" s="1">
        <f t="shared" ca="1" si="8"/>
        <v>63</v>
      </c>
      <c r="R63" s="1">
        <f t="shared" ca="1" si="8"/>
        <v>63</v>
      </c>
      <c r="S63" s="1">
        <f t="shared" ca="1" si="8"/>
        <v>70</v>
      </c>
      <c r="T63" s="1">
        <f t="shared" ca="1" si="8"/>
        <v>68</v>
      </c>
      <c r="U63" s="1">
        <f t="shared" ca="1" si="8"/>
        <v>90</v>
      </c>
      <c r="V63" s="1">
        <f t="shared" ca="1" si="8"/>
        <v>82</v>
      </c>
      <c r="W63" s="1">
        <f t="shared" ca="1" si="8"/>
        <v>66</v>
      </c>
      <c r="X63" s="1">
        <f t="shared" ca="1" si="8"/>
        <v>67</v>
      </c>
      <c r="Y63" s="1">
        <f t="shared" ca="1" si="8"/>
        <v>85</v>
      </c>
      <c r="Z63" s="1">
        <f t="shared" ca="1" si="8"/>
        <v>64</v>
      </c>
      <c r="AA63" s="1">
        <f t="shared" ca="1" si="8"/>
        <v>64</v>
      </c>
    </row>
    <row r="64" spans="10:27" x14ac:dyDescent="0.25">
      <c r="J64" s="1">
        <v>59</v>
      </c>
      <c r="K64">
        <f t="shared" ca="1" si="3"/>
        <v>73.8</v>
      </c>
      <c r="M64" s="1">
        <f t="shared" ca="1" si="8"/>
        <v>63</v>
      </c>
      <c r="N64" s="1">
        <f t="shared" ca="1" si="8"/>
        <v>96</v>
      </c>
      <c r="O64" s="1">
        <f t="shared" ca="1" si="8"/>
        <v>70</v>
      </c>
      <c r="P64" s="1">
        <f t="shared" ca="1" si="8"/>
        <v>63</v>
      </c>
      <c r="Q64" s="1">
        <f t="shared" ca="1" si="8"/>
        <v>67</v>
      </c>
      <c r="R64" s="1">
        <f t="shared" ca="1" si="8"/>
        <v>96</v>
      </c>
      <c r="S64" s="1">
        <f t="shared" ca="1" si="8"/>
        <v>73</v>
      </c>
      <c r="T64" s="1">
        <f t="shared" ca="1" si="8"/>
        <v>86</v>
      </c>
      <c r="U64" s="1">
        <f t="shared" ca="1" si="8"/>
        <v>73</v>
      </c>
      <c r="V64" s="1">
        <f t="shared" ca="1" si="8"/>
        <v>63</v>
      </c>
      <c r="W64" s="1">
        <f t="shared" ca="1" si="8"/>
        <v>63</v>
      </c>
      <c r="X64" s="1">
        <f t="shared" ca="1" si="8"/>
        <v>67</v>
      </c>
      <c r="Y64" s="1">
        <f t="shared" ca="1" si="8"/>
        <v>85</v>
      </c>
      <c r="Z64" s="1">
        <f t="shared" ca="1" si="8"/>
        <v>86</v>
      </c>
      <c r="AA64" s="1">
        <f t="shared" ca="1" si="8"/>
        <v>56</v>
      </c>
    </row>
    <row r="65" spans="10:27" x14ac:dyDescent="0.25">
      <c r="J65" s="1">
        <v>60</v>
      </c>
      <c r="K65">
        <f t="shared" ca="1" si="3"/>
        <v>69.86666666666666</v>
      </c>
      <c r="M65" s="1">
        <f t="shared" ca="1" si="8"/>
        <v>96</v>
      </c>
      <c r="N65" s="1">
        <f t="shared" ca="1" si="8"/>
        <v>66</v>
      </c>
      <c r="O65" s="1">
        <f t="shared" ca="1" si="8"/>
        <v>63</v>
      </c>
      <c r="P65" s="1">
        <f t="shared" ca="1" si="8"/>
        <v>64</v>
      </c>
      <c r="Q65" s="1">
        <f t="shared" ca="1" si="8"/>
        <v>66</v>
      </c>
      <c r="R65" s="1">
        <f t="shared" ca="1" si="8"/>
        <v>68</v>
      </c>
      <c r="S65" s="1">
        <f t="shared" ca="1" si="8"/>
        <v>67</v>
      </c>
      <c r="T65" s="1">
        <f t="shared" ca="1" si="8"/>
        <v>56</v>
      </c>
      <c r="U65" s="1">
        <f t="shared" ca="1" si="8"/>
        <v>86</v>
      </c>
      <c r="V65" s="1">
        <f t="shared" ca="1" si="8"/>
        <v>82</v>
      </c>
      <c r="W65" s="1">
        <f t="shared" ca="1" si="8"/>
        <v>75</v>
      </c>
      <c r="X65" s="1">
        <f t="shared" ca="1" si="8"/>
        <v>66</v>
      </c>
      <c r="Y65" s="1">
        <f t="shared" ca="1" si="8"/>
        <v>63</v>
      </c>
      <c r="Z65" s="1">
        <f t="shared" ca="1" si="8"/>
        <v>63</v>
      </c>
      <c r="AA65" s="1">
        <f t="shared" ca="1" si="8"/>
        <v>67</v>
      </c>
    </row>
    <row r="66" spans="10:27" x14ac:dyDescent="0.25">
      <c r="J66" s="1">
        <v>61</v>
      </c>
      <c r="K66">
        <f t="shared" ca="1" si="3"/>
        <v>76.599999999999994</v>
      </c>
      <c r="M66" s="1">
        <f t="shared" ref="M66:AA75" ca="1" si="9">INDEX(original,COLUMNS(original)*RAND()+1)</f>
        <v>90</v>
      </c>
      <c r="N66" s="1">
        <f t="shared" ca="1" si="9"/>
        <v>68</v>
      </c>
      <c r="O66" s="1">
        <f t="shared" ca="1" si="9"/>
        <v>90</v>
      </c>
      <c r="P66" s="1">
        <f t="shared" ca="1" si="9"/>
        <v>75</v>
      </c>
      <c r="Q66" s="1">
        <f t="shared" ca="1" si="9"/>
        <v>82</v>
      </c>
      <c r="R66" s="1">
        <f t="shared" ca="1" si="9"/>
        <v>85</v>
      </c>
      <c r="S66" s="1">
        <f t="shared" ca="1" si="9"/>
        <v>66</v>
      </c>
      <c r="T66" s="1">
        <f t="shared" ca="1" si="9"/>
        <v>67</v>
      </c>
      <c r="U66" s="1">
        <f t="shared" ca="1" si="9"/>
        <v>63</v>
      </c>
      <c r="V66" s="1">
        <f t="shared" ca="1" si="9"/>
        <v>90</v>
      </c>
      <c r="W66" s="1">
        <f t="shared" ca="1" si="9"/>
        <v>67</v>
      </c>
      <c r="X66" s="1">
        <f t="shared" ca="1" si="9"/>
        <v>66</v>
      </c>
      <c r="Y66" s="1">
        <f t="shared" ca="1" si="9"/>
        <v>68</v>
      </c>
      <c r="Z66" s="1">
        <f t="shared" ca="1" si="9"/>
        <v>86</v>
      </c>
      <c r="AA66" s="1">
        <f t="shared" ca="1" si="9"/>
        <v>86</v>
      </c>
    </row>
    <row r="67" spans="10:27" x14ac:dyDescent="0.25">
      <c r="J67" s="1">
        <v>62</v>
      </c>
      <c r="K67">
        <f t="shared" ca="1" si="3"/>
        <v>75.2</v>
      </c>
      <c r="M67" s="1">
        <f t="shared" ca="1" si="9"/>
        <v>68</v>
      </c>
      <c r="N67" s="1">
        <f t="shared" ca="1" si="9"/>
        <v>90</v>
      </c>
      <c r="O67" s="1">
        <f t="shared" ca="1" si="9"/>
        <v>73</v>
      </c>
      <c r="P67" s="1">
        <f t="shared" ca="1" si="9"/>
        <v>86</v>
      </c>
      <c r="Q67" s="1">
        <f t="shared" ca="1" si="9"/>
        <v>86</v>
      </c>
      <c r="R67" s="1">
        <f t="shared" ca="1" si="9"/>
        <v>67</v>
      </c>
      <c r="S67" s="1">
        <f t="shared" ca="1" si="9"/>
        <v>90</v>
      </c>
      <c r="T67" s="1">
        <f t="shared" ca="1" si="9"/>
        <v>75</v>
      </c>
      <c r="U67" s="1">
        <f t="shared" ca="1" si="9"/>
        <v>67</v>
      </c>
      <c r="V67" s="1">
        <f t="shared" ca="1" si="9"/>
        <v>56</v>
      </c>
      <c r="W67" s="1">
        <f t="shared" ca="1" si="9"/>
        <v>68</v>
      </c>
      <c r="X67" s="1">
        <f t="shared" ca="1" si="9"/>
        <v>70</v>
      </c>
      <c r="Y67" s="1">
        <f t="shared" ca="1" si="9"/>
        <v>66</v>
      </c>
      <c r="Z67" s="1">
        <f t="shared" ca="1" si="9"/>
        <v>96</v>
      </c>
      <c r="AA67" s="1">
        <f t="shared" ca="1" si="9"/>
        <v>70</v>
      </c>
    </row>
    <row r="68" spans="10:27" x14ac:dyDescent="0.25">
      <c r="J68" s="1">
        <v>63</v>
      </c>
      <c r="K68">
        <f t="shared" ca="1" si="3"/>
        <v>69.2</v>
      </c>
      <c r="M68" s="1">
        <f t="shared" ca="1" si="9"/>
        <v>73</v>
      </c>
      <c r="N68" s="1">
        <f t="shared" ca="1" si="9"/>
        <v>66</v>
      </c>
      <c r="O68" s="1">
        <f t="shared" ca="1" si="9"/>
        <v>73</v>
      </c>
      <c r="P68" s="1">
        <f t="shared" ca="1" si="9"/>
        <v>64</v>
      </c>
      <c r="Q68" s="1">
        <f t="shared" ca="1" si="9"/>
        <v>64</v>
      </c>
      <c r="R68" s="1">
        <f t="shared" ca="1" si="9"/>
        <v>85</v>
      </c>
      <c r="S68" s="1">
        <f t="shared" ca="1" si="9"/>
        <v>70</v>
      </c>
      <c r="T68" s="1">
        <f t="shared" ca="1" si="9"/>
        <v>68</v>
      </c>
      <c r="U68" s="1">
        <f t="shared" ca="1" si="9"/>
        <v>82</v>
      </c>
      <c r="V68" s="1">
        <f t="shared" ca="1" si="9"/>
        <v>64</v>
      </c>
      <c r="W68" s="1">
        <f t="shared" ca="1" si="9"/>
        <v>67</v>
      </c>
      <c r="X68" s="1">
        <f t="shared" ca="1" si="9"/>
        <v>56</v>
      </c>
      <c r="Y68" s="1">
        <f t="shared" ca="1" si="9"/>
        <v>64</v>
      </c>
      <c r="Z68" s="1">
        <f t="shared" ca="1" si="9"/>
        <v>67</v>
      </c>
      <c r="AA68" s="1">
        <f t="shared" ca="1" si="9"/>
        <v>75</v>
      </c>
    </row>
    <row r="69" spans="10:27" x14ac:dyDescent="0.25">
      <c r="J69" s="1">
        <v>64</v>
      </c>
      <c r="K69">
        <f t="shared" ca="1" si="3"/>
        <v>71.86666666666666</v>
      </c>
      <c r="M69" s="1">
        <f t="shared" ca="1" si="9"/>
        <v>75</v>
      </c>
      <c r="N69" s="1">
        <f t="shared" ca="1" si="9"/>
        <v>90</v>
      </c>
      <c r="O69" s="1">
        <f t="shared" ca="1" si="9"/>
        <v>63</v>
      </c>
      <c r="P69" s="1">
        <f t="shared" ca="1" si="9"/>
        <v>73</v>
      </c>
      <c r="Q69" s="1">
        <f t="shared" ca="1" si="9"/>
        <v>63</v>
      </c>
      <c r="R69" s="1">
        <f t="shared" ca="1" si="9"/>
        <v>66</v>
      </c>
      <c r="S69" s="1">
        <f t="shared" ca="1" si="9"/>
        <v>63</v>
      </c>
      <c r="T69" s="1">
        <f t="shared" ca="1" si="9"/>
        <v>70</v>
      </c>
      <c r="U69" s="1">
        <f t="shared" ca="1" si="9"/>
        <v>56</v>
      </c>
      <c r="V69" s="1">
        <f t="shared" ca="1" si="9"/>
        <v>70</v>
      </c>
      <c r="W69" s="1">
        <f t="shared" ca="1" si="9"/>
        <v>85</v>
      </c>
      <c r="X69" s="1">
        <f t="shared" ca="1" si="9"/>
        <v>85</v>
      </c>
      <c r="Y69" s="1">
        <f t="shared" ca="1" si="9"/>
        <v>82</v>
      </c>
      <c r="Z69" s="1">
        <f t="shared" ca="1" si="9"/>
        <v>64</v>
      </c>
      <c r="AA69" s="1">
        <f t="shared" ca="1" si="9"/>
        <v>73</v>
      </c>
    </row>
    <row r="70" spans="10:27" x14ac:dyDescent="0.25">
      <c r="J70" s="1">
        <v>65</v>
      </c>
      <c r="K70">
        <f t="shared" ca="1" si="3"/>
        <v>74.666666666666671</v>
      </c>
      <c r="M70" s="1">
        <f t="shared" ca="1" si="9"/>
        <v>96</v>
      </c>
      <c r="N70" s="1">
        <f t="shared" ca="1" si="9"/>
        <v>96</v>
      </c>
      <c r="O70" s="1">
        <f t="shared" ca="1" si="9"/>
        <v>64</v>
      </c>
      <c r="P70" s="1">
        <f t="shared" ca="1" si="9"/>
        <v>56</v>
      </c>
      <c r="Q70" s="1">
        <f t="shared" ca="1" si="9"/>
        <v>66</v>
      </c>
      <c r="R70" s="1">
        <f t="shared" ca="1" si="9"/>
        <v>75</v>
      </c>
      <c r="S70" s="1">
        <f t="shared" ca="1" si="9"/>
        <v>86</v>
      </c>
      <c r="T70" s="1">
        <f t="shared" ca="1" si="9"/>
        <v>75</v>
      </c>
      <c r="U70" s="1">
        <f t="shared" ca="1" si="9"/>
        <v>66</v>
      </c>
      <c r="V70" s="1">
        <f t="shared" ca="1" si="9"/>
        <v>96</v>
      </c>
      <c r="W70" s="1">
        <f t="shared" ca="1" si="9"/>
        <v>75</v>
      </c>
      <c r="X70" s="1">
        <f t="shared" ca="1" si="9"/>
        <v>64</v>
      </c>
      <c r="Y70" s="1">
        <f t="shared" ca="1" si="9"/>
        <v>85</v>
      </c>
      <c r="Z70" s="1">
        <f t="shared" ca="1" si="9"/>
        <v>64</v>
      </c>
      <c r="AA70" s="1">
        <f t="shared" ca="1" si="9"/>
        <v>56</v>
      </c>
    </row>
    <row r="71" spans="10:27" x14ac:dyDescent="0.25">
      <c r="J71" s="1">
        <v>66</v>
      </c>
      <c r="K71">
        <f t="shared" ref="K71:K105" ca="1" si="10">SUM(M71:AA71)/COUNT(M71:AA71)</f>
        <v>75.400000000000006</v>
      </c>
      <c r="M71" s="1">
        <f t="shared" ca="1" si="9"/>
        <v>67</v>
      </c>
      <c r="N71" s="1">
        <f t="shared" ca="1" si="9"/>
        <v>63</v>
      </c>
      <c r="O71" s="1">
        <f t="shared" ca="1" si="9"/>
        <v>63</v>
      </c>
      <c r="P71" s="1">
        <f t="shared" ca="1" si="9"/>
        <v>56</v>
      </c>
      <c r="Q71" s="1">
        <f t="shared" ca="1" si="9"/>
        <v>85</v>
      </c>
      <c r="R71" s="1">
        <f t="shared" ca="1" si="9"/>
        <v>56</v>
      </c>
      <c r="S71" s="1">
        <f t="shared" ca="1" si="9"/>
        <v>67</v>
      </c>
      <c r="T71" s="1">
        <f t="shared" ca="1" si="9"/>
        <v>90</v>
      </c>
      <c r="U71" s="1">
        <f t="shared" ca="1" si="9"/>
        <v>96</v>
      </c>
      <c r="V71" s="1">
        <f t="shared" ca="1" si="9"/>
        <v>66</v>
      </c>
      <c r="W71" s="1">
        <f t="shared" ca="1" si="9"/>
        <v>85</v>
      </c>
      <c r="X71" s="1">
        <f t="shared" ca="1" si="9"/>
        <v>90</v>
      </c>
      <c r="Y71" s="1">
        <f t="shared" ca="1" si="9"/>
        <v>85</v>
      </c>
      <c r="Z71" s="1">
        <f t="shared" ca="1" si="9"/>
        <v>96</v>
      </c>
      <c r="AA71" s="1">
        <f t="shared" ca="1" si="9"/>
        <v>66</v>
      </c>
    </row>
    <row r="72" spans="10:27" x14ac:dyDescent="0.25">
      <c r="J72" s="1">
        <v>67</v>
      </c>
      <c r="K72">
        <f t="shared" ca="1" si="10"/>
        <v>77.933333333333337</v>
      </c>
      <c r="M72" s="1">
        <f t="shared" ca="1" si="9"/>
        <v>90</v>
      </c>
      <c r="N72" s="1">
        <f t="shared" ca="1" si="9"/>
        <v>73</v>
      </c>
      <c r="O72" s="1">
        <f t="shared" ca="1" si="9"/>
        <v>96</v>
      </c>
      <c r="P72" s="1">
        <f t="shared" ca="1" si="9"/>
        <v>66</v>
      </c>
      <c r="Q72" s="1">
        <f t="shared" ca="1" si="9"/>
        <v>90</v>
      </c>
      <c r="R72" s="1">
        <f t="shared" ca="1" si="9"/>
        <v>70</v>
      </c>
      <c r="S72" s="1">
        <f t="shared" ca="1" si="9"/>
        <v>85</v>
      </c>
      <c r="T72" s="1">
        <f t="shared" ca="1" si="9"/>
        <v>67</v>
      </c>
      <c r="U72" s="1">
        <f t="shared" ca="1" si="9"/>
        <v>86</v>
      </c>
      <c r="V72" s="1">
        <f t="shared" ca="1" si="9"/>
        <v>67</v>
      </c>
      <c r="W72" s="1">
        <f t="shared" ca="1" si="9"/>
        <v>70</v>
      </c>
      <c r="X72" s="1">
        <f t="shared" ca="1" si="9"/>
        <v>85</v>
      </c>
      <c r="Y72" s="1">
        <f t="shared" ca="1" si="9"/>
        <v>56</v>
      </c>
      <c r="Z72" s="1">
        <f t="shared" ca="1" si="9"/>
        <v>86</v>
      </c>
      <c r="AA72" s="1">
        <f t="shared" ca="1" si="9"/>
        <v>82</v>
      </c>
    </row>
    <row r="73" spans="10:27" x14ac:dyDescent="0.25">
      <c r="J73" s="1">
        <v>68</v>
      </c>
      <c r="K73">
        <f t="shared" ca="1" si="10"/>
        <v>72.466666666666669</v>
      </c>
      <c r="M73" s="1">
        <f t="shared" ca="1" si="9"/>
        <v>96</v>
      </c>
      <c r="N73" s="1">
        <f t="shared" ca="1" si="9"/>
        <v>63</v>
      </c>
      <c r="O73" s="1">
        <f t="shared" ca="1" si="9"/>
        <v>56</v>
      </c>
      <c r="P73" s="1">
        <f t="shared" ca="1" si="9"/>
        <v>70</v>
      </c>
      <c r="Q73" s="1">
        <f t="shared" ca="1" si="9"/>
        <v>73</v>
      </c>
      <c r="R73" s="1">
        <f t="shared" ca="1" si="9"/>
        <v>75</v>
      </c>
      <c r="S73" s="1">
        <f t="shared" ca="1" si="9"/>
        <v>75</v>
      </c>
      <c r="T73" s="1">
        <f t="shared" ca="1" si="9"/>
        <v>63</v>
      </c>
      <c r="U73" s="1">
        <f t="shared" ca="1" si="9"/>
        <v>90</v>
      </c>
      <c r="V73" s="1">
        <f t="shared" ca="1" si="9"/>
        <v>64</v>
      </c>
      <c r="W73" s="1">
        <f t="shared" ca="1" si="9"/>
        <v>66</v>
      </c>
      <c r="X73" s="1">
        <f t="shared" ca="1" si="9"/>
        <v>73</v>
      </c>
      <c r="Y73" s="1">
        <f t="shared" ca="1" si="9"/>
        <v>90</v>
      </c>
      <c r="Z73" s="1">
        <f t="shared" ca="1" si="9"/>
        <v>63</v>
      </c>
      <c r="AA73" s="1">
        <f t="shared" ca="1" si="9"/>
        <v>70</v>
      </c>
    </row>
    <row r="74" spans="10:27" x14ac:dyDescent="0.25">
      <c r="J74" s="1">
        <v>69</v>
      </c>
      <c r="K74">
        <f t="shared" ca="1" si="10"/>
        <v>75</v>
      </c>
      <c r="M74" s="1">
        <f t="shared" ca="1" si="9"/>
        <v>96</v>
      </c>
      <c r="N74" s="1">
        <f t="shared" ca="1" si="9"/>
        <v>63</v>
      </c>
      <c r="O74" s="1">
        <f t="shared" ca="1" si="9"/>
        <v>64</v>
      </c>
      <c r="P74" s="1">
        <f t="shared" ca="1" si="9"/>
        <v>64</v>
      </c>
      <c r="Q74" s="1">
        <f t="shared" ca="1" si="9"/>
        <v>75</v>
      </c>
      <c r="R74" s="1">
        <f t="shared" ca="1" si="9"/>
        <v>82</v>
      </c>
      <c r="S74" s="1">
        <f t="shared" ca="1" si="9"/>
        <v>56</v>
      </c>
      <c r="T74" s="1">
        <f t="shared" ca="1" si="9"/>
        <v>70</v>
      </c>
      <c r="U74" s="1">
        <f t="shared" ca="1" si="9"/>
        <v>96</v>
      </c>
      <c r="V74" s="1">
        <f t="shared" ca="1" si="9"/>
        <v>90</v>
      </c>
      <c r="W74" s="1">
        <f t="shared" ca="1" si="9"/>
        <v>64</v>
      </c>
      <c r="X74" s="1">
        <f t="shared" ca="1" si="9"/>
        <v>90</v>
      </c>
      <c r="Y74" s="1">
        <f t="shared" ca="1" si="9"/>
        <v>64</v>
      </c>
      <c r="Z74" s="1">
        <f t="shared" ca="1" si="9"/>
        <v>66</v>
      </c>
      <c r="AA74" s="1">
        <f t="shared" ca="1" si="9"/>
        <v>85</v>
      </c>
    </row>
    <row r="75" spans="10:27" x14ac:dyDescent="0.25">
      <c r="J75" s="1">
        <v>70</v>
      </c>
      <c r="K75">
        <f t="shared" ca="1" si="10"/>
        <v>69.2</v>
      </c>
      <c r="M75" s="1">
        <f t="shared" ca="1" si="9"/>
        <v>64</v>
      </c>
      <c r="N75" s="1">
        <f t="shared" ca="1" si="9"/>
        <v>90</v>
      </c>
      <c r="O75" s="1">
        <f t="shared" ca="1" si="9"/>
        <v>67</v>
      </c>
      <c r="P75" s="1">
        <f t="shared" ca="1" si="9"/>
        <v>68</v>
      </c>
      <c r="Q75" s="1">
        <f t="shared" ca="1" si="9"/>
        <v>82</v>
      </c>
      <c r="R75" s="1">
        <f t="shared" ca="1" si="9"/>
        <v>63</v>
      </c>
      <c r="S75" s="1">
        <f t="shared" ca="1" si="9"/>
        <v>56</v>
      </c>
      <c r="T75" s="1">
        <f t="shared" ca="1" si="9"/>
        <v>85</v>
      </c>
      <c r="U75" s="1">
        <f t="shared" ca="1" si="9"/>
        <v>75</v>
      </c>
      <c r="V75" s="1">
        <f t="shared" ca="1" si="9"/>
        <v>64</v>
      </c>
      <c r="W75" s="1">
        <f t="shared" ca="1" si="9"/>
        <v>63</v>
      </c>
      <c r="X75" s="1">
        <f t="shared" ca="1" si="9"/>
        <v>73</v>
      </c>
      <c r="Y75" s="1">
        <f t="shared" ca="1" si="9"/>
        <v>68</v>
      </c>
      <c r="Z75" s="1">
        <f t="shared" ca="1" si="9"/>
        <v>64</v>
      </c>
      <c r="AA75" s="1">
        <f t="shared" ca="1" si="9"/>
        <v>56</v>
      </c>
    </row>
    <row r="76" spans="10:27" x14ac:dyDescent="0.25">
      <c r="J76" s="1">
        <v>71</v>
      </c>
      <c r="K76">
        <f t="shared" ca="1" si="10"/>
        <v>72.733333333333334</v>
      </c>
      <c r="M76" s="1">
        <f t="shared" ref="M76:AA85" ca="1" si="11">INDEX(original,COLUMNS(original)*RAND()+1)</f>
        <v>90</v>
      </c>
      <c r="N76" s="1">
        <f t="shared" ca="1" si="11"/>
        <v>63</v>
      </c>
      <c r="O76" s="1">
        <f t="shared" ca="1" si="11"/>
        <v>82</v>
      </c>
      <c r="P76" s="1">
        <f t="shared" ca="1" si="11"/>
        <v>66</v>
      </c>
      <c r="Q76" s="1">
        <f t="shared" ca="1" si="11"/>
        <v>66</v>
      </c>
      <c r="R76" s="1">
        <f t="shared" ca="1" si="11"/>
        <v>73</v>
      </c>
      <c r="S76" s="1">
        <f t="shared" ca="1" si="11"/>
        <v>68</v>
      </c>
      <c r="T76" s="1">
        <f t="shared" ca="1" si="11"/>
        <v>85</v>
      </c>
      <c r="U76" s="1">
        <f t="shared" ca="1" si="11"/>
        <v>75</v>
      </c>
      <c r="V76" s="1">
        <f t="shared" ca="1" si="11"/>
        <v>67</v>
      </c>
      <c r="W76" s="1">
        <f t="shared" ca="1" si="11"/>
        <v>85</v>
      </c>
      <c r="X76" s="1">
        <f t="shared" ca="1" si="11"/>
        <v>96</v>
      </c>
      <c r="Y76" s="1">
        <f t="shared" ca="1" si="11"/>
        <v>56</v>
      </c>
      <c r="Z76" s="1">
        <f t="shared" ca="1" si="11"/>
        <v>56</v>
      </c>
      <c r="AA76" s="1">
        <f t="shared" ca="1" si="11"/>
        <v>63</v>
      </c>
    </row>
    <row r="77" spans="10:27" x14ac:dyDescent="0.25">
      <c r="J77" s="1">
        <v>72</v>
      </c>
      <c r="K77">
        <f t="shared" ca="1" si="10"/>
        <v>71.666666666666671</v>
      </c>
      <c r="M77" s="1">
        <f t="shared" ca="1" si="11"/>
        <v>85</v>
      </c>
      <c r="N77" s="1">
        <f t="shared" ca="1" si="11"/>
        <v>64</v>
      </c>
      <c r="O77" s="1">
        <f t="shared" ca="1" si="11"/>
        <v>66</v>
      </c>
      <c r="P77" s="1">
        <f t="shared" ca="1" si="11"/>
        <v>64</v>
      </c>
      <c r="Q77" s="1">
        <f t="shared" ca="1" si="11"/>
        <v>63</v>
      </c>
      <c r="R77" s="1">
        <f t="shared" ca="1" si="11"/>
        <v>68</v>
      </c>
      <c r="S77" s="1">
        <f t="shared" ca="1" si="11"/>
        <v>96</v>
      </c>
      <c r="T77" s="1">
        <f t="shared" ca="1" si="11"/>
        <v>70</v>
      </c>
      <c r="U77" s="1">
        <f t="shared" ca="1" si="11"/>
        <v>82</v>
      </c>
      <c r="V77" s="1">
        <f t="shared" ca="1" si="11"/>
        <v>68</v>
      </c>
      <c r="W77" s="1">
        <f t="shared" ca="1" si="11"/>
        <v>67</v>
      </c>
      <c r="X77" s="1">
        <f t="shared" ca="1" si="11"/>
        <v>70</v>
      </c>
      <c r="Y77" s="1">
        <f t="shared" ca="1" si="11"/>
        <v>73</v>
      </c>
      <c r="Z77" s="1">
        <f t="shared" ca="1" si="11"/>
        <v>64</v>
      </c>
      <c r="AA77" s="1">
        <f t="shared" ca="1" si="11"/>
        <v>75</v>
      </c>
    </row>
    <row r="78" spans="10:27" x14ac:dyDescent="0.25">
      <c r="J78" s="1">
        <v>73</v>
      </c>
      <c r="K78">
        <f t="shared" ca="1" si="10"/>
        <v>71.266666666666666</v>
      </c>
      <c r="M78" s="1">
        <f t="shared" ca="1" si="11"/>
        <v>82</v>
      </c>
      <c r="N78" s="1">
        <f t="shared" ca="1" si="11"/>
        <v>66</v>
      </c>
      <c r="O78" s="1">
        <f t="shared" ca="1" si="11"/>
        <v>70</v>
      </c>
      <c r="P78" s="1">
        <f t="shared" ca="1" si="11"/>
        <v>82</v>
      </c>
      <c r="Q78" s="1">
        <f t="shared" ca="1" si="11"/>
        <v>75</v>
      </c>
      <c r="R78" s="1">
        <f t="shared" ca="1" si="11"/>
        <v>63</v>
      </c>
      <c r="S78" s="1">
        <f t="shared" ca="1" si="11"/>
        <v>70</v>
      </c>
      <c r="T78" s="1">
        <f t="shared" ca="1" si="11"/>
        <v>75</v>
      </c>
      <c r="U78" s="1">
        <f t="shared" ca="1" si="11"/>
        <v>90</v>
      </c>
      <c r="V78" s="1">
        <f t="shared" ca="1" si="11"/>
        <v>68</v>
      </c>
      <c r="W78" s="1">
        <f t="shared" ca="1" si="11"/>
        <v>70</v>
      </c>
      <c r="X78" s="1">
        <f t="shared" ca="1" si="11"/>
        <v>63</v>
      </c>
      <c r="Y78" s="1">
        <f t="shared" ca="1" si="11"/>
        <v>66</v>
      </c>
      <c r="Z78" s="1">
        <f t="shared" ca="1" si="11"/>
        <v>63</v>
      </c>
      <c r="AA78" s="1">
        <f t="shared" ca="1" si="11"/>
        <v>66</v>
      </c>
    </row>
    <row r="79" spans="10:27" x14ac:dyDescent="0.25">
      <c r="J79" s="1">
        <v>74</v>
      </c>
      <c r="K79">
        <f t="shared" ca="1" si="10"/>
        <v>73.13333333333334</v>
      </c>
      <c r="M79" s="1">
        <f t="shared" ca="1" si="11"/>
        <v>67</v>
      </c>
      <c r="N79" s="1">
        <f t="shared" ca="1" si="11"/>
        <v>68</v>
      </c>
      <c r="O79" s="1">
        <f t="shared" ca="1" si="11"/>
        <v>56</v>
      </c>
      <c r="P79" s="1">
        <f t="shared" ca="1" si="11"/>
        <v>85</v>
      </c>
      <c r="Q79" s="1">
        <f t="shared" ca="1" si="11"/>
        <v>64</v>
      </c>
      <c r="R79" s="1">
        <f t="shared" ca="1" si="11"/>
        <v>63</v>
      </c>
      <c r="S79" s="1">
        <f t="shared" ca="1" si="11"/>
        <v>90</v>
      </c>
      <c r="T79" s="1">
        <f t="shared" ca="1" si="11"/>
        <v>82</v>
      </c>
      <c r="U79" s="1">
        <f t="shared" ca="1" si="11"/>
        <v>96</v>
      </c>
      <c r="V79" s="1">
        <f t="shared" ca="1" si="11"/>
        <v>64</v>
      </c>
      <c r="W79" s="1">
        <f t="shared" ca="1" si="11"/>
        <v>66</v>
      </c>
      <c r="X79" s="1">
        <f t="shared" ca="1" si="11"/>
        <v>82</v>
      </c>
      <c r="Y79" s="1">
        <f t="shared" ca="1" si="11"/>
        <v>86</v>
      </c>
      <c r="Z79" s="1">
        <f t="shared" ca="1" si="11"/>
        <v>64</v>
      </c>
      <c r="AA79" s="1">
        <f t="shared" ca="1" si="11"/>
        <v>64</v>
      </c>
    </row>
    <row r="80" spans="10:27" x14ac:dyDescent="0.25">
      <c r="J80" s="1">
        <v>75</v>
      </c>
      <c r="K80">
        <f t="shared" ca="1" si="10"/>
        <v>69.400000000000006</v>
      </c>
      <c r="M80" s="1">
        <f t="shared" ca="1" si="11"/>
        <v>70</v>
      </c>
      <c r="N80" s="1">
        <f t="shared" ca="1" si="11"/>
        <v>56</v>
      </c>
      <c r="O80" s="1">
        <f t="shared" ca="1" si="11"/>
        <v>86</v>
      </c>
      <c r="P80" s="1">
        <f t="shared" ca="1" si="11"/>
        <v>63</v>
      </c>
      <c r="Q80" s="1">
        <f t="shared" ca="1" si="11"/>
        <v>64</v>
      </c>
      <c r="R80" s="1">
        <f t="shared" ca="1" si="11"/>
        <v>64</v>
      </c>
      <c r="S80" s="1">
        <f t="shared" ca="1" si="11"/>
        <v>70</v>
      </c>
      <c r="T80" s="1">
        <f t="shared" ca="1" si="11"/>
        <v>63</v>
      </c>
      <c r="U80" s="1">
        <f t="shared" ca="1" si="11"/>
        <v>96</v>
      </c>
      <c r="V80" s="1">
        <f t="shared" ca="1" si="11"/>
        <v>73</v>
      </c>
      <c r="W80" s="1">
        <f t="shared" ca="1" si="11"/>
        <v>85</v>
      </c>
      <c r="X80" s="1">
        <f t="shared" ca="1" si="11"/>
        <v>64</v>
      </c>
      <c r="Y80" s="1">
        <f t="shared" ca="1" si="11"/>
        <v>56</v>
      </c>
      <c r="Z80" s="1">
        <f t="shared" ca="1" si="11"/>
        <v>68</v>
      </c>
      <c r="AA80" s="1">
        <f t="shared" ca="1" si="11"/>
        <v>63</v>
      </c>
    </row>
    <row r="81" spans="10:27" x14ac:dyDescent="0.25">
      <c r="J81" s="1">
        <v>76</v>
      </c>
      <c r="K81">
        <f t="shared" ca="1" si="10"/>
        <v>73</v>
      </c>
      <c r="M81" s="1">
        <f t="shared" ca="1" si="11"/>
        <v>66</v>
      </c>
      <c r="N81" s="1">
        <f t="shared" ca="1" si="11"/>
        <v>86</v>
      </c>
      <c r="O81" s="1">
        <f t="shared" ca="1" si="11"/>
        <v>70</v>
      </c>
      <c r="P81" s="1">
        <f t="shared" ca="1" si="11"/>
        <v>56</v>
      </c>
      <c r="Q81" s="1">
        <f t="shared" ca="1" si="11"/>
        <v>63</v>
      </c>
      <c r="R81" s="1">
        <f t="shared" ca="1" si="11"/>
        <v>70</v>
      </c>
      <c r="S81" s="1">
        <f t="shared" ca="1" si="11"/>
        <v>75</v>
      </c>
      <c r="T81" s="1">
        <f t="shared" ca="1" si="11"/>
        <v>96</v>
      </c>
      <c r="U81" s="1">
        <f t="shared" ca="1" si="11"/>
        <v>64</v>
      </c>
      <c r="V81" s="1">
        <f t="shared" ca="1" si="11"/>
        <v>73</v>
      </c>
      <c r="W81" s="1">
        <f t="shared" ca="1" si="11"/>
        <v>85</v>
      </c>
      <c r="X81" s="1">
        <f t="shared" ca="1" si="11"/>
        <v>66</v>
      </c>
      <c r="Y81" s="1">
        <f t="shared" ca="1" si="11"/>
        <v>73</v>
      </c>
      <c r="Z81" s="1">
        <f t="shared" ca="1" si="11"/>
        <v>96</v>
      </c>
      <c r="AA81" s="1">
        <f t="shared" ca="1" si="11"/>
        <v>56</v>
      </c>
    </row>
    <row r="82" spans="10:27" x14ac:dyDescent="0.25">
      <c r="J82" s="1">
        <v>77</v>
      </c>
      <c r="K82">
        <f t="shared" ca="1" si="10"/>
        <v>73.333333333333329</v>
      </c>
      <c r="M82" s="1">
        <f t="shared" ca="1" si="11"/>
        <v>66</v>
      </c>
      <c r="N82" s="1">
        <f t="shared" ca="1" si="11"/>
        <v>64</v>
      </c>
      <c r="O82" s="1">
        <f t="shared" ca="1" si="11"/>
        <v>86</v>
      </c>
      <c r="P82" s="1">
        <f t="shared" ca="1" si="11"/>
        <v>67</v>
      </c>
      <c r="Q82" s="1">
        <f t="shared" ca="1" si="11"/>
        <v>96</v>
      </c>
      <c r="R82" s="1">
        <f t="shared" ca="1" si="11"/>
        <v>82</v>
      </c>
      <c r="S82" s="1">
        <f t="shared" ca="1" si="11"/>
        <v>64</v>
      </c>
      <c r="T82" s="1">
        <f t="shared" ca="1" si="11"/>
        <v>70</v>
      </c>
      <c r="U82" s="1">
        <f t="shared" ca="1" si="11"/>
        <v>86</v>
      </c>
      <c r="V82" s="1">
        <f t="shared" ca="1" si="11"/>
        <v>64</v>
      </c>
      <c r="W82" s="1">
        <f t="shared" ca="1" si="11"/>
        <v>64</v>
      </c>
      <c r="X82" s="1">
        <f t="shared" ca="1" si="11"/>
        <v>68</v>
      </c>
      <c r="Y82" s="1">
        <f t="shared" ca="1" si="11"/>
        <v>75</v>
      </c>
      <c r="Z82" s="1">
        <f t="shared" ca="1" si="11"/>
        <v>82</v>
      </c>
      <c r="AA82" s="1">
        <f t="shared" ca="1" si="11"/>
        <v>66</v>
      </c>
    </row>
    <row r="83" spans="10:27" x14ac:dyDescent="0.25">
      <c r="J83" s="1">
        <v>78</v>
      </c>
      <c r="K83">
        <f t="shared" ca="1" si="10"/>
        <v>75.8</v>
      </c>
      <c r="M83" s="1">
        <f t="shared" ca="1" si="11"/>
        <v>56</v>
      </c>
      <c r="N83" s="1">
        <f t="shared" ca="1" si="11"/>
        <v>96</v>
      </c>
      <c r="O83" s="1">
        <f t="shared" ca="1" si="11"/>
        <v>68</v>
      </c>
      <c r="P83" s="1">
        <f t="shared" ca="1" si="11"/>
        <v>82</v>
      </c>
      <c r="Q83" s="1">
        <f t="shared" ca="1" si="11"/>
        <v>64</v>
      </c>
      <c r="R83" s="1">
        <f t="shared" ca="1" si="11"/>
        <v>82</v>
      </c>
      <c r="S83" s="1">
        <f t="shared" ca="1" si="11"/>
        <v>70</v>
      </c>
      <c r="T83" s="1">
        <f t="shared" ca="1" si="11"/>
        <v>85</v>
      </c>
      <c r="U83" s="1">
        <f t="shared" ca="1" si="11"/>
        <v>75</v>
      </c>
      <c r="V83" s="1">
        <f t="shared" ca="1" si="11"/>
        <v>85</v>
      </c>
      <c r="W83" s="1">
        <f t="shared" ca="1" si="11"/>
        <v>64</v>
      </c>
      <c r="X83" s="1">
        <f t="shared" ca="1" si="11"/>
        <v>96</v>
      </c>
      <c r="Y83" s="1">
        <f t="shared" ca="1" si="11"/>
        <v>73</v>
      </c>
      <c r="Z83" s="1">
        <f t="shared" ca="1" si="11"/>
        <v>75</v>
      </c>
      <c r="AA83" s="1">
        <f t="shared" ca="1" si="11"/>
        <v>66</v>
      </c>
    </row>
    <row r="84" spans="10:27" x14ac:dyDescent="0.25">
      <c r="J84" s="1">
        <v>79</v>
      </c>
      <c r="K84">
        <f t="shared" ca="1" si="10"/>
        <v>72.13333333333334</v>
      </c>
      <c r="M84" s="1">
        <f t="shared" ca="1" si="11"/>
        <v>63</v>
      </c>
      <c r="N84" s="1">
        <f t="shared" ca="1" si="11"/>
        <v>86</v>
      </c>
      <c r="O84" s="1">
        <f t="shared" ca="1" si="11"/>
        <v>82</v>
      </c>
      <c r="P84" s="1">
        <f t="shared" ca="1" si="11"/>
        <v>82</v>
      </c>
      <c r="Q84" s="1">
        <f t="shared" ca="1" si="11"/>
        <v>70</v>
      </c>
      <c r="R84" s="1">
        <f t="shared" ca="1" si="11"/>
        <v>64</v>
      </c>
      <c r="S84" s="1">
        <f t="shared" ca="1" si="11"/>
        <v>66</v>
      </c>
      <c r="T84" s="1">
        <f t="shared" ca="1" si="11"/>
        <v>63</v>
      </c>
      <c r="U84" s="1">
        <f t="shared" ca="1" si="11"/>
        <v>90</v>
      </c>
      <c r="V84" s="1">
        <f t="shared" ca="1" si="11"/>
        <v>56</v>
      </c>
      <c r="W84" s="1">
        <f t="shared" ca="1" si="11"/>
        <v>68</v>
      </c>
      <c r="X84" s="1">
        <f t="shared" ca="1" si="11"/>
        <v>86</v>
      </c>
      <c r="Y84" s="1">
        <f t="shared" ca="1" si="11"/>
        <v>68</v>
      </c>
      <c r="Z84" s="1">
        <f t="shared" ca="1" si="11"/>
        <v>82</v>
      </c>
      <c r="AA84" s="1">
        <f t="shared" ca="1" si="11"/>
        <v>56</v>
      </c>
    </row>
    <row r="85" spans="10:27" x14ac:dyDescent="0.25">
      <c r="J85" s="1">
        <v>80</v>
      </c>
      <c r="K85">
        <f t="shared" ca="1" si="10"/>
        <v>72.466666666666669</v>
      </c>
      <c r="M85" s="1">
        <f t="shared" ca="1" si="11"/>
        <v>70</v>
      </c>
      <c r="N85" s="1">
        <f t="shared" ca="1" si="11"/>
        <v>82</v>
      </c>
      <c r="O85" s="1">
        <f t="shared" ca="1" si="11"/>
        <v>96</v>
      </c>
      <c r="P85" s="1">
        <f t="shared" ca="1" si="11"/>
        <v>68</v>
      </c>
      <c r="Q85" s="1">
        <f t="shared" ca="1" si="11"/>
        <v>63</v>
      </c>
      <c r="R85" s="1">
        <f t="shared" ca="1" si="11"/>
        <v>73</v>
      </c>
      <c r="S85" s="1">
        <f t="shared" ca="1" si="11"/>
        <v>64</v>
      </c>
      <c r="T85" s="1">
        <f t="shared" ca="1" si="11"/>
        <v>86</v>
      </c>
      <c r="U85" s="1">
        <f t="shared" ca="1" si="11"/>
        <v>85</v>
      </c>
      <c r="V85" s="1">
        <f t="shared" ca="1" si="11"/>
        <v>73</v>
      </c>
      <c r="W85" s="1">
        <f t="shared" ca="1" si="11"/>
        <v>66</v>
      </c>
      <c r="X85" s="1">
        <f t="shared" ca="1" si="11"/>
        <v>85</v>
      </c>
      <c r="Y85" s="1">
        <f t="shared" ca="1" si="11"/>
        <v>56</v>
      </c>
      <c r="Z85" s="1">
        <f t="shared" ca="1" si="11"/>
        <v>56</v>
      </c>
      <c r="AA85" s="1">
        <f t="shared" ca="1" si="11"/>
        <v>64</v>
      </c>
    </row>
    <row r="86" spans="10:27" x14ac:dyDescent="0.25">
      <c r="J86" s="1">
        <v>81</v>
      </c>
      <c r="K86">
        <f t="shared" ca="1" si="10"/>
        <v>72</v>
      </c>
      <c r="M86" s="1">
        <f t="shared" ref="M86:AA95" ca="1" si="12">INDEX(original,COLUMNS(original)*RAND()+1)</f>
        <v>64</v>
      </c>
      <c r="N86" s="1">
        <f t="shared" ca="1" si="12"/>
        <v>64</v>
      </c>
      <c r="O86" s="1">
        <f t="shared" ca="1" si="12"/>
        <v>56</v>
      </c>
      <c r="P86" s="1">
        <f t="shared" ca="1" si="12"/>
        <v>64</v>
      </c>
      <c r="Q86" s="1">
        <f t="shared" ca="1" si="12"/>
        <v>86</v>
      </c>
      <c r="R86" s="1">
        <f t="shared" ca="1" si="12"/>
        <v>66</v>
      </c>
      <c r="S86" s="1">
        <f t="shared" ca="1" si="12"/>
        <v>75</v>
      </c>
      <c r="T86" s="1">
        <f t="shared" ca="1" si="12"/>
        <v>75</v>
      </c>
      <c r="U86" s="1">
        <f t="shared" ca="1" si="12"/>
        <v>66</v>
      </c>
      <c r="V86" s="1">
        <f t="shared" ca="1" si="12"/>
        <v>85</v>
      </c>
      <c r="W86" s="1">
        <f t="shared" ca="1" si="12"/>
        <v>73</v>
      </c>
      <c r="X86" s="1">
        <f t="shared" ca="1" si="12"/>
        <v>75</v>
      </c>
      <c r="Y86" s="1">
        <f t="shared" ca="1" si="12"/>
        <v>86</v>
      </c>
      <c r="Z86" s="1">
        <f t="shared" ca="1" si="12"/>
        <v>75</v>
      </c>
      <c r="AA86" s="1">
        <f t="shared" ca="1" si="12"/>
        <v>70</v>
      </c>
    </row>
    <row r="87" spans="10:27" x14ac:dyDescent="0.25">
      <c r="J87" s="1">
        <v>82</v>
      </c>
      <c r="K87">
        <f t="shared" ca="1" si="10"/>
        <v>72.86666666666666</v>
      </c>
      <c r="M87" s="1">
        <f t="shared" ca="1" si="12"/>
        <v>63</v>
      </c>
      <c r="N87" s="1">
        <f t="shared" ca="1" si="12"/>
        <v>96</v>
      </c>
      <c r="O87" s="1">
        <f t="shared" ca="1" si="12"/>
        <v>90</v>
      </c>
      <c r="P87" s="1">
        <f t="shared" ca="1" si="12"/>
        <v>68</v>
      </c>
      <c r="Q87" s="1">
        <f t="shared" ca="1" si="12"/>
        <v>82</v>
      </c>
      <c r="R87" s="1">
        <f t="shared" ca="1" si="12"/>
        <v>73</v>
      </c>
      <c r="S87" s="1">
        <f t="shared" ca="1" si="12"/>
        <v>90</v>
      </c>
      <c r="T87" s="1">
        <f t="shared" ca="1" si="12"/>
        <v>56</v>
      </c>
      <c r="U87" s="1">
        <f t="shared" ca="1" si="12"/>
        <v>56</v>
      </c>
      <c r="V87" s="1">
        <f t="shared" ca="1" si="12"/>
        <v>66</v>
      </c>
      <c r="W87" s="1">
        <f t="shared" ca="1" si="12"/>
        <v>64</v>
      </c>
      <c r="X87" s="1">
        <f t="shared" ca="1" si="12"/>
        <v>70</v>
      </c>
      <c r="Y87" s="1">
        <f t="shared" ca="1" si="12"/>
        <v>67</v>
      </c>
      <c r="Z87" s="1">
        <f t="shared" ca="1" si="12"/>
        <v>70</v>
      </c>
      <c r="AA87" s="1">
        <f t="shared" ca="1" si="12"/>
        <v>82</v>
      </c>
    </row>
    <row r="88" spans="10:27" x14ac:dyDescent="0.25">
      <c r="J88" s="1">
        <v>83</v>
      </c>
      <c r="K88">
        <f t="shared" ca="1" si="10"/>
        <v>71.266666666666666</v>
      </c>
      <c r="M88" s="1">
        <f t="shared" ca="1" si="12"/>
        <v>85</v>
      </c>
      <c r="N88" s="1">
        <f t="shared" ca="1" si="12"/>
        <v>75</v>
      </c>
      <c r="O88" s="1">
        <f t="shared" ca="1" si="12"/>
        <v>85</v>
      </c>
      <c r="P88" s="1">
        <f t="shared" ca="1" si="12"/>
        <v>68</v>
      </c>
      <c r="Q88" s="1">
        <f t="shared" ca="1" si="12"/>
        <v>75</v>
      </c>
      <c r="R88" s="1">
        <f t="shared" ca="1" si="12"/>
        <v>64</v>
      </c>
      <c r="S88" s="1">
        <f t="shared" ca="1" si="12"/>
        <v>70</v>
      </c>
      <c r="T88" s="1">
        <f t="shared" ca="1" si="12"/>
        <v>64</v>
      </c>
      <c r="U88" s="1">
        <f t="shared" ca="1" si="12"/>
        <v>67</v>
      </c>
      <c r="V88" s="1">
        <f t="shared" ca="1" si="12"/>
        <v>67</v>
      </c>
      <c r="W88" s="1">
        <f t="shared" ca="1" si="12"/>
        <v>66</v>
      </c>
      <c r="X88" s="1">
        <f t="shared" ca="1" si="12"/>
        <v>85</v>
      </c>
      <c r="Y88" s="1">
        <f t="shared" ca="1" si="12"/>
        <v>67</v>
      </c>
      <c r="Z88" s="1">
        <f t="shared" ca="1" si="12"/>
        <v>67</v>
      </c>
      <c r="AA88" s="1">
        <f t="shared" ca="1" si="12"/>
        <v>64</v>
      </c>
    </row>
    <row r="89" spans="10:27" x14ac:dyDescent="0.25">
      <c r="J89" s="1">
        <v>84</v>
      </c>
      <c r="K89">
        <f t="shared" ca="1" si="10"/>
        <v>74.599999999999994</v>
      </c>
      <c r="M89" s="1">
        <f t="shared" ca="1" si="12"/>
        <v>90</v>
      </c>
      <c r="N89" s="1">
        <f t="shared" ca="1" si="12"/>
        <v>70</v>
      </c>
      <c r="O89" s="1">
        <f t="shared" ca="1" si="12"/>
        <v>64</v>
      </c>
      <c r="P89" s="1">
        <f t="shared" ca="1" si="12"/>
        <v>67</v>
      </c>
      <c r="Q89" s="1">
        <f t="shared" ca="1" si="12"/>
        <v>68</v>
      </c>
      <c r="R89" s="1">
        <f t="shared" ca="1" si="12"/>
        <v>64</v>
      </c>
      <c r="S89" s="1">
        <f t="shared" ca="1" si="12"/>
        <v>68</v>
      </c>
      <c r="T89" s="1">
        <f t="shared" ca="1" si="12"/>
        <v>85</v>
      </c>
      <c r="U89" s="1">
        <f t="shared" ca="1" si="12"/>
        <v>66</v>
      </c>
      <c r="V89" s="1">
        <f t="shared" ca="1" si="12"/>
        <v>64</v>
      </c>
      <c r="W89" s="1">
        <f t="shared" ca="1" si="12"/>
        <v>82</v>
      </c>
      <c r="X89" s="1">
        <f t="shared" ca="1" si="12"/>
        <v>82</v>
      </c>
      <c r="Y89" s="1">
        <f t="shared" ca="1" si="12"/>
        <v>85</v>
      </c>
      <c r="Z89" s="1">
        <f t="shared" ca="1" si="12"/>
        <v>82</v>
      </c>
      <c r="AA89" s="1">
        <f t="shared" ca="1" si="12"/>
        <v>82</v>
      </c>
    </row>
    <row r="90" spans="10:27" x14ac:dyDescent="0.25">
      <c r="J90" s="1">
        <v>85</v>
      </c>
      <c r="K90">
        <f t="shared" ca="1" si="10"/>
        <v>76.400000000000006</v>
      </c>
      <c r="M90" s="1">
        <f t="shared" ca="1" si="12"/>
        <v>90</v>
      </c>
      <c r="N90" s="1">
        <f t="shared" ca="1" si="12"/>
        <v>66</v>
      </c>
      <c r="O90" s="1">
        <f t="shared" ca="1" si="12"/>
        <v>86</v>
      </c>
      <c r="P90" s="1">
        <f t="shared" ca="1" si="12"/>
        <v>70</v>
      </c>
      <c r="Q90" s="1">
        <f t="shared" ca="1" si="12"/>
        <v>73</v>
      </c>
      <c r="R90" s="1">
        <f t="shared" ca="1" si="12"/>
        <v>86</v>
      </c>
      <c r="S90" s="1">
        <f t="shared" ca="1" si="12"/>
        <v>67</v>
      </c>
      <c r="T90" s="1">
        <f t="shared" ca="1" si="12"/>
        <v>86</v>
      </c>
      <c r="U90" s="1">
        <f t="shared" ca="1" si="12"/>
        <v>70</v>
      </c>
      <c r="V90" s="1">
        <f t="shared" ca="1" si="12"/>
        <v>75</v>
      </c>
      <c r="W90" s="1">
        <f t="shared" ca="1" si="12"/>
        <v>56</v>
      </c>
      <c r="X90" s="1">
        <f t="shared" ca="1" si="12"/>
        <v>85</v>
      </c>
      <c r="Y90" s="1">
        <f t="shared" ca="1" si="12"/>
        <v>90</v>
      </c>
      <c r="Z90" s="1">
        <f t="shared" ca="1" si="12"/>
        <v>64</v>
      </c>
      <c r="AA90" s="1">
        <f t="shared" ca="1" si="12"/>
        <v>82</v>
      </c>
    </row>
    <row r="91" spans="10:27" x14ac:dyDescent="0.25">
      <c r="J91" s="1">
        <v>86</v>
      </c>
      <c r="K91">
        <f t="shared" ca="1" si="10"/>
        <v>76.2</v>
      </c>
      <c r="M91" s="1">
        <f t="shared" ca="1" si="12"/>
        <v>68</v>
      </c>
      <c r="N91" s="1">
        <f t="shared" ca="1" si="12"/>
        <v>70</v>
      </c>
      <c r="O91" s="1">
        <f t="shared" ca="1" si="12"/>
        <v>85</v>
      </c>
      <c r="P91" s="1">
        <f t="shared" ca="1" si="12"/>
        <v>82</v>
      </c>
      <c r="Q91" s="1">
        <f t="shared" ca="1" si="12"/>
        <v>64</v>
      </c>
      <c r="R91" s="1">
        <f t="shared" ca="1" si="12"/>
        <v>96</v>
      </c>
      <c r="S91" s="1">
        <f t="shared" ca="1" si="12"/>
        <v>75</v>
      </c>
      <c r="T91" s="1">
        <f t="shared" ca="1" si="12"/>
        <v>67</v>
      </c>
      <c r="U91" s="1">
        <f t="shared" ca="1" si="12"/>
        <v>64</v>
      </c>
      <c r="V91" s="1">
        <f t="shared" ca="1" si="12"/>
        <v>82</v>
      </c>
      <c r="W91" s="1">
        <f t="shared" ca="1" si="12"/>
        <v>90</v>
      </c>
      <c r="X91" s="1">
        <f t="shared" ca="1" si="12"/>
        <v>64</v>
      </c>
      <c r="Y91" s="1">
        <f t="shared" ca="1" si="12"/>
        <v>64</v>
      </c>
      <c r="Z91" s="1">
        <f t="shared" ca="1" si="12"/>
        <v>82</v>
      </c>
      <c r="AA91" s="1">
        <f t="shared" ca="1" si="12"/>
        <v>90</v>
      </c>
    </row>
    <row r="92" spans="10:27" x14ac:dyDescent="0.25">
      <c r="J92" s="1">
        <v>87</v>
      </c>
      <c r="K92">
        <f t="shared" ca="1" si="10"/>
        <v>75.333333333333329</v>
      </c>
      <c r="M92" s="1">
        <f t="shared" ca="1" si="12"/>
        <v>67</v>
      </c>
      <c r="N92" s="1">
        <f t="shared" ca="1" si="12"/>
        <v>73</v>
      </c>
      <c r="O92" s="1">
        <f t="shared" ca="1" si="12"/>
        <v>66</v>
      </c>
      <c r="P92" s="1">
        <f t="shared" ca="1" si="12"/>
        <v>90</v>
      </c>
      <c r="Q92" s="1">
        <f t="shared" ca="1" si="12"/>
        <v>86</v>
      </c>
      <c r="R92" s="1">
        <f t="shared" ca="1" si="12"/>
        <v>73</v>
      </c>
      <c r="S92" s="1">
        <f t="shared" ca="1" si="12"/>
        <v>73</v>
      </c>
      <c r="T92" s="1">
        <f t="shared" ca="1" si="12"/>
        <v>68</v>
      </c>
      <c r="U92" s="1">
        <f t="shared" ca="1" si="12"/>
        <v>90</v>
      </c>
      <c r="V92" s="1">
        <f t="shared" ca="1" si="12"/>
        <v>67</v>
      </c>
      <c r="W92" s="1">
        <f t="shared" ca="1" si="12"/>
        <v>86</v>
      </c>
      <c r="X92" s="1">
        <f t="shared" ca="1" si="12"/>
        <v>73</v>
      </c>
      <c r="Y92" s="1">
        <f t="shared" ca="1" si="12"/>
        <v>82</v>
      </c>
      <c r="Z92" s="1">
        <f t="shared" ca="1" si="12"/>
        <v>68</v>
      </c>
      <c r="AA92" s="1">
        <f t="shared" ca="1" si="12"/>
        <v>68</v>
      </c>
    </row>
    <row r="93" spans="10:27" x14ac:dyDescent="0.25">
      <c r="J93" s="1">
        <v>88</v>
      </c>
      <c r="K93">
        <f t="shared" ca="1" si="10"/>
        <v>68.86666666666666</v>
      </c>
      <c r="M93" s="1">
        <f t="shared" ca="1" si="12"/>
        <v>86</v>
      </c>
      <c r="N93" s="1">
        <f t="shared" ca="1" si="12"/>
        <v>64</v>
      </c>
      <c r="O93" s="1">
        <f t="shared" ca="1" si="12"/>
        <v>73</v>
      </c>
      <c r="P93" s="1">
        <f t="shared" ca="1" si="12"/>
        <v>73</v>
      </c>
      <c r="Q93" s="1">
        <f t="shared" ca="1" si="12"/>
        <v>63</v>
      </c>
      <c r="R93" s="1">
        <f t="shared" ca="1" si="12"/>
        <v>63</v>
      </c>
      <c r="S93" s="1">
        <f t="shared" ca="1" si="12"/>
        <v>68</v>
      </c>
      <c r="T93" s="1">
        <f t="shared" ca="1" si="12"/>
        <v>56</v>
      </c>
      <c r="U93" s="1">
        <f t="shared" ca="1" si="12"/>
        <v>70</v>
      </c>
      <c r="V93" s="1">
        <f t="shared" ca="1" si="12"/>
        <v>86</v>
      </c>
      <c r="W93" s="1">
        <f t="shared" ca="1" si="12"/>
        <v>56</v>
      </c>
      <c r="X93" s="1">
        <f t="shared" ca="1" si="12"/>
        <v>82</v>
      </c>
      <c r="Y93" s="1">
        <f t="shared" ca="1" si="12"/>
        <v>63</v>
      </c>
      <c r="Z93" s="1">
        <f t="shared" ca="1" si="12"/>
        <v>63</v>
      </c>
      <c r="AA93" s="1">
        <f t="shared" ca="1" si="12"/>
        <v>67</v>
      </c>
    </row>
    <row r="94" spans="10:27" x14ac:dyDescent="0.25">
      <c r="J94" s="1">
        <v>89</v>
      </c>
      <c r="K94">
        <f t="shared" ca="1" si="10"/>
        <v>72.599999999999994</v>
      </c>
      <c r="M94" s="1">
        <f t="shared" ca="1" si="12"/>
        <v>56</v>
      </c>
      <c r="N94" s="1">
        <f t="shared" ca="1" si="12"/>
        <v>67</v>
      </c>
      <c r="O94" s="1">
        <f t="shared" ca="1" si="12"/>
        <v>75</v>
      </c>
      <c r="P94" s="1">
        <f t="shared" ca="1" si="12"/>
        <v>64</v>
      </c>
      <c r="Q94" s="1">
        <f t="shared" ca="1" si="12"/>
        <v>90</v>
      </c>
      <c r="R94" s="1">
        <f t="shared" ca="1" si="12"/>
        <v>56</v>
      </c>
      <c r="S94" s="1">
        <f t="shared" ca="1" si="12"/>
        <v>96</v>
      </c>
      <c r="T94" s="1">
        <f t="shared" ca="1" si="12"/>
        <v>63</v>
      </c>
      <c r="U94" s="1">
        <f t="shared" ca="1" si="12"/>
        <v>67</v>
      </c>
      <c r="V94" s="1">
        <f t="shared" ca="1" si="12"/>
        <v>63</v>
      </c>
      <c r="W94" s="1">
        <f t="shared" ca="1" si="12"/>
        <v>66</v>
      </c>
      <c r="X94" s="1">
        <f t="shared" ca="1" si="12"/>
        <v>90</v>
      </c>
      <c r="Y94" s="1">
        <f t="shared" ca="1" si="12"/>
        <v>67</v>
      </c>
      <c r="Z94" s="1">
        <f t="shared" ca="1" si="12"/>
        <v>96</v>
      </c>
      <c r="AA94" s="1">
        <f t="shared" ca="1" si="12"/>
        <v>73</v>
      </c>
    </row>
    <row r="95" spans="10:27" x14ac:dyDescent="0.25">
      <c r="J95" s="1">
        <v>90</v>
      </c>
      <c r="K95">
        <f t="shared" ca="1" si="10"/>
        <v>74.13333333333334</v>
      </c>
      <c r="M95" s="1">
        <f t="shared" ca="1" si="12"/>
        <v>86</v>
      </c>
      <c r="N95" s="1">
        <f t="shared" ca="1" si="12"/>
        <v>73</v>
      </c>
      <c r="O95" s="1">
        <f t="shared" ca="1" si="12"/>
        <v>56</v>
      </c>
      <c r="P95" s="1">
        <f t="shared" ca="1" si="12"/>
        <v>82</v>
      </c>
      <c r="Q95" s="1">
        <f t="shared" ca="1" si="12"/>
        <v>85</v>
      </c>
      <c r="R95" s="1">
        <f t="shared" ca="1" si="12"/>
        <v>90</v>
      </c>
      <c r="S95" s="1">
        <f t="shared" ca="1" si="12"/>
        <v>82</v>
      </c>
      <c r="T95" s="1">
        <f t="shared" ca="1" si="12"/>
        <v>66</v>
      </c>
      <c r="U95" s="1">
        <f t="shared" ca="1" si="12"/>
        <v>82</v>
      </c>
      <c r="V95" s="1">
        <f t="shared" ca="1" si="12"/>
        <v>75</v>
      </c>
      <c r="W95" s="1">
        <f t="shared" ca="1" si="12"/>
        <v>66</v>
      </c>
      <c r="X95" s="1">
        <f t="shared" ca="1" si="12"/>
        <v>66</v>
      </c>
      <c r="Y95" s="1">
        <f t="shared" ca="1" si="12"/>
        <v>73</v>
      </c>
      <c r="Z95" s="1">
        <f t="shared" ca="1" si="12"/>
        <v>67</v>
      </c>
      <c r="AA95" s="1">
        <f t="shared" ca="1" si="12"/>
        <v>63</v>
      </c>
    </row>
    <row r="96" spans="10:27" x14ac:dyDescent="0.25">
      <c r="J96" s="1">
        <v>91</v>
      </c>
      <c r="K96">
        <f t="shared" ca="1" si="10"/>
        <v>79.266666666666666</v>
      </c>
      <c r="M96" s="1">
        <f t="shared" ref="M96:AA105" ca="1" si="13">INDEX(original,COLUMNS(original)*RAND()+1)</f>
        <v>73</v>
      </c>
      <c r="N96" s="1">
        <f t="shared" ca="1" si="13"/>
        <v>75</v>
      </c>
      <c r="O96" s="1">
        <f t="shared" ca="1" si="13"/>
        <v>64</v>
      </c>
      <c r="P96" s="1">
        <f t="shared" ca="1" si="13"/>
        <v>64</v>
      </c>
      <c r="Q96" s="1">
        <f t="shared" ca="1" si="13"/>
        <v>86</v>
      </c>
      <c r="R96" s="1">
        <f t="shared" ca="1" si="13"/>
        <v>90</v>
      </c>
      <c r="S96" s="1">
        <f t="shared" ca="1" si="13"/>
        <v>68</v>
      </c>
      <c r="T96" s="1">
        <f t="shared" ca="1" si="13"/>
        <v>70</v>
      </c>
      <c r="U96" s="1">
        <f t="shared" ca="1" si="13"/>
        <v>96</v>
      </c>
      <c r="V96" s="1">
        <f t="shared" ca="1" si="13"/>
        <v>85</v>
      </c>
      <c r="W96" s="1">
        <f t="shared" ca="1" si="13"/>
        <v>86</v>
      </c>
      <c r="X96" s="1">
        <f t="shared" ca="1" si="13"/>
        <v>90</v>
      </c>
      <c r="Y96" s="1">
        <f t="shared" ca="1" si="13"/>
        <v>86</v>
      </c>
      <c r="Z96" s="1">
        <f t="shared" ca="1" si="13"/>
        <v>70</v>
      </c>
      <c r="AA96" s="1">
        <f t="shared" ca="1" si="13"/>
        <v>86</v>
      </c>
    </row>
    <row r="97" spans="10:27" x14ac:dyDescent="0.25">
      <c r="J97" s="1">
        <v>92</v>
      </c>
      <c r="K97">
        <f t="shared" ca="1" si="10"/>
        <v>71.666666666666671</v>
      </c>
      <c r="M97" s="1">
        <f t="shared" ca="1" si="13"/>
        <v>86</v>
      </c>
      <c r="N97" s="1">
        <f t="shared" ca="1" si="13"/>
        <v>56</v>
      </c>
      <c r="O97" s="1">
        <f t="shared" ca="1" si="13"/>
        <v>63</v>
      </c>
      <c r="P97" s="1">
        <f t="shared" ca="1" si="13"/>
        <v>86</v>
      </c>
      <c r="Q97" s="1">
        <f t="shared" ca="1" si="13"/>
        <v>64</v>
      </c>
      <c r="R97" s="1">
        <f t="shared" ca="1" si="13"/>
        <v>73</v>
      </c>
      <c r="S97" s="1">
        <f t="shared" ca="1" si="13"/>
        <v>56</v>
      </c>
      <c r="T97" s="1">
        <f t="shared" ca="1" si="13"/>
        <v>96</v>
      </c>
      <c r="U97" s="1">
        <f t="shared" ca="1" si="13"/>
        <v>64</v>
      </c>
      <c r="V97" s="1">
        <f t="shared" ca="1" si="13"/>
        <v>75</v>
      </c>
      <c r="W97" s="1">
        <f t="shared" ca="1" si="13"/>
        <v>66</v>
      </c>
      <c r="X97" s="1">
        <f t="shared" ca="1" si="13"/>
        <v>56</v>
      </c>
      <c r="Y97" s="1">
        <f t="shared" ca="1" si="13"/>
        <v>86</v>
      </c>
      <c r="Z97" s="1">
        <f t="shared" ca="1" si="13"/>
        <v>66</v>
      </c>
      <c r="AA97" s="1">
        <f t="shared" ca="1" si="13"/>
        <v>82</v>
      </c>
    </row>
    <row r="98" spans="10:27" x14ac:dyDescent="0.25">
      <c r="J98" s="1">
        <v>93</v>
      </c>
      <c r="K98">
        <f t="shared" ca="1" si="10"/>
        <v>76.8</v>
      </c>
      <c r="M98" s="1">
        <f t="shared" ca="1" si="13"/>
        <v>96</v>
      </c>
      <c r="N98" s="1">
        <f t="shared" ca="1" si="13"/>
        <v>82</v>
      </c>
      <c r="O98" s="1">
        <f t="shared" ca="1" si="13"/>
        <v>66</v>
      </c>
      <c r="P98" s="1">
        <f t="shared" ca="1" si="13"/>
        <v>70</v>
      </c>
      <c r="Q98" s="1">
        <f t="shared" ca="1" si="13"/>
        <v>85</v>
      </c>
      <c r="R98" s="1">
        <f t="shared" ca="1" si="13"/>
        <v>82</v>
      </c>
      <c r="S98" s="1">
        <f t="shared" ca="1" si="13"/>
        <v>70</v>
      </c>
      <c r="T98" s="1">
        <f t="shared" ca="1" si="13"/>
        <v>73</v>
      </c>
      <c r="U98" s="1">
        <f t="shared" ca="1" si="13"/>
        <v>68</v>
      </c>
      <c r="V98" s="1">
        <f t="shared" ca="1" si="13"/>
        <v>70</v>
      </c>
      <c r="W98" s="1">
        <f t="shared" ca="1" si="13"/>
        <v>66</v>
      </c>
      <c r="X98" s="1">
        <f t="shared" ca="1" si="13"/>
        <v>82</v>
      </c>
      <c r="Y98" s="1">
        <f t="shared" ca="1" si="13"/>
        <v>67</v>
      </c>
      <c r="Z98" s="1">
        <f t="shared" ca="1" si="13"/>
        <v>90</v>
      </c>
      <c r="AA98" s="1">
        <f t="shared" ca="1" si="13"/>
        <v>85</v>
      </c>
    </row>
    <row r="99" spans="10:27" x14ac:dyDescent="0.25">
      <c r="J99" s="1">
        <v>94</v>
      </c>
      <c r="K99">
        <f t="shared" ca="1" si="10"/>
        <v>72.466666666666669</v>
      </c>
      <c r="M99" s="1">
        <f t="shared" ca="1" si="13"/>
        <v>73</v>
      </c>
      <c r="N99" s="1">
        <f t="shared" ca="1" si="13"/>
        <v>68</v>
      </c>
      <c r="O99" s="1">
        <f t="shared" ca="1" si="13"/>
        <v>66</v>
      </c>
      <c r="P99" s="1">
        <f t="shared" ca="1" si="13"/>
        <v>75</v>
      </c>
      <c r="Q99" s="1">
        <f t="shared" ca="1" si="13"/>
        <v>82</v>
      </c>
      <c r="R99" s="1">
        <f t="shared" ca="1" si="13"/>
        <v>82</v>
      </c>
      <c r="S99" s="1">
        <f t="shared" ca="1" si="13"/>
        <v>75</v>
      </c>
      <c r="T99" s="1">
        <f t="shared" ca="1" si="13"/>
        <v>64</v>
      </c>
      <c r="U99" s="1">
        <f t="shared" ca="1" si="13"/>
        <v>75</v>
      </c>
      <c r="V99" s="1">
        <f t="shared" ca="1" si="13"/>
        <v>68</v>
      </c>
      <c r="W99" s="1">
        <f t="shared" ca="1" si="13"/>
        <v>56</v>
      </c>
      <c r="X99" s="1">
        <f t="shared" ca="1" si="13"/>
        <v>82</v>
      </c>
      <c r="Y99" s="1">
        <f t="shared" ca="1" si="13"/>
        <v>64</v>
      </c>
      <c r="Z99" s="1">
        <f t="shared" ca="1" si="13"/>
        <v>90</v>
      </c>
      <c r="AA99" s="1">
        <f t="shared" ca="1" si="13"/>
        <v>67</v>
      </c>
    </row>
    <row r="100" spans="10:27" x14ac:dyDescent="0.25">
      <c r="J100" s="1">
        <v>95</v>
      </c>
      <c r="K100">
        <f t="shared" ca="1" si="10"/>
        <v>76.86666666666666</v>
      </c>
      <c r="M100" s="1">
        <f t="shared" ca="1" si="13"/>
        <v>96</v>
      </c>
      <c r="N100" s="1">
        <f t="shared" ca="1" si="13"/>
        <v>86</v>
      </c>
      <c r="O100" s="1">
        <f t="shared" ca="1" si="13"/>
        <v>68</v>
      </c>
      <c r="P100" s="1">
        <f t="shared" ca="1" si="13"/>
        <v>70</v>
      </c>
      <c r="Q100" s="1">
        <f t="shared" ca="1" si="13"/>
        <v>56</v>
      </c>
      <c r="R100" s="1">
        <f t="shared" ca="1" si="13"/>
        <v>85</v>
      </c>
      <c r="S100" s="1">
        <f t="shared" ca="1" si="13"/>
        <v>56</v>
      </c>
      <c r="T100" s="1">
        <f t="shared" ca="1" si="13"/>
        <v>90</v>
      </c>
      <c r="U100" s="1">
        <f t="shared" ca="1" si="13"/>
        <v>96</v>
      </c>
      <c r="V100" s="1">
        <f t="shared" ca="1" si="13"/>
        <v>70</v>
      </c>
      <c r="W100" s="1">
        <f t="shared" ca="1" si="13"/>
        <v>67</v>
      </c>
      <c r="X100" s="1">
        <f t="shared" ca="1" si="13"/>
        <v>96</v>
      </c>
      <c r="Y100" s="1">
        <f t="shared" ca="1" si="13"/>
        <v>63</v>
      </c>
      <c r="Z100" s="1">
        <f t="shared" ca="1" si="13"/>
        <v>90</v>
      </c>
      <c r="AA100" s="1">
        <f t="shared" ca="1" si="13"/>
        <v>64</v>
      </c>
    </row>
    <row r="101" spans="10:27" x14ac:dyDescent="0.25">
      <c r="J101" s="1">
        <v>96</v>
      </c>
      <c r="K101">
        <f t="shared" ca="1" si="10"/>
        <v>72.533333333333331</v>
      </c>
      <c r="M101" s="1">
        <f t="shared" ca="1" si="13"/>
        <v>85</v>
      </c>
      <c r="N101" s="1">
        <f t="shared" ca="1" si="13"/>
        <v>85</v>
      </c>
      <c r="O101" s="1">
        <f t="shared" ca="1" si="13"/>
        <v>64</v>
      </c>
      <c r="P101" s="1">
        <f t="shared" ca="1" si="13"/>
        <v>64</v>
      </c>
      <c r="Q101" s="1">
        <f t="shared" ca="1" si="13"/>
        <v>96</v>
      </c>
      <c r="R101" s="1">
        <f t="shared" ca="1" si="13"/>
        <v>67</v>
      </c>
      <c r="S101" s="1">
        <f t="shared" ca="1" si="13"/>
        <v>63</v>
      </c>
      <c r="T101" s="1">
        <f t="shared" ca="1" si="13"/>
        <v>70</v>
      </c>
      <c r="U101" s="1">
        <f t="shared" ca="1" si="13"/>
        <v>73</v>
      </c>
      <c r="V101" s="1">
        <f t="shared" ca="1" si="13"/>
        <v>63</v>
      </c>
      <c r="W101" s="1">
        <f t="shared" ca="1" si="13"/>
        <v>90</v>
      </c>
      <c r="X101" s="1">
        <f t="shared" ca="1" si="13"/>
        <v>67</v>
      </c>
      <c r="Y101" s="1">
        <f t="shared" ca="1" si="13"/>
        <v>64</v>
      </c>
      <c r="Z101" s="1">
        <f t="shared" ca="1" si="13"/>
        <v>64</v>
      </c>
      <c r="AA101" s="1">
        <f t="shared" ca="1" si="13"/>
        <v>73</v>
      </c>
    </row>
    <row r="102" spans="10:27" x14ac:dyDescent="0.25">
      <c r="J102" s="1">
        <v>97</v>
      </c>
      <c r="K102">
        <f t="shared" ca="1" si="10"/>
        <v>70.733333333333334</v>
      </c>
      <c r="M102" s="1">
        <f t="shared" ca="1" si="13"/>
        <v>64</v>
      </c>
      <c r="N102" s="1">
        <f t="shared" ca="1" si="13"/>
        <v>66</v>
      </c>
      <c r="O102" s="1">
        <f t="shared" ca="1" si="13"/>
        <v>68</v>
      </c>
      <c r="P102" s="1">
        <f t="shared" ca="1" si="13"/>
        <v>75</v>
      </c>
      <c r="Q102" s="1">
        <f t="shared" ca="1" si="13"/>
        <v>68</v>
      </c>
      <c r="R102" s="1">
        <f t="shared" ca="1" si="13"/>
        <v>56</v>
      </c>
      <c r="S102" s="1">
        <f t="shared" ca="1" si="13"/>
        <v>86</v>
      </c>
      <c r="T102" s="1">
        <f t="shared" ca="1" si="13"/>
        <v>85</v>
      </c>
      <c r="U102" s="1">
        <f t="shared" ca="1" si="13"/>
        <v>64</v>
      </c>
      <c r="V102" s="1">
        <f t="shared" ca="1" si="13"/>
        <v>63</v>
      </c>
      <c r="W102" s="1">
        <f t="shared" ca="1" si="13"/>
        <v>82</v>
      </c>
      <c r="X102" s="1">
        <f t="shared" ca="1" si="13"/>
        <v>75</v>
      </c>
      <c r="Y102" s="1">
        <f t="shared" ca="1" si="13"/>
        <v>75</v>
      </c>
      <c r="Z102" s="1">
        <f t="shared" ca="1" si="13"/>
        <v>70</v>
      </c>
      <c r="AA102" s="1">
        <f t="shared" ca="1" si="13"/>
        <v>64</v>
      </c>
    </row>
    <row r="103" spans="10:27" x14ac:dyDescent="0.25">
      <c r="J103" s="1">
        <v>98</v>
      </c>
      <c r="K103">
        <f t="shared" ca="1" si="10"/>
        <v>77</v>
      </c>
      <c r="M103" s="1">
        <f t="shared" ca="1" si="13"/>
        <v>73</v>
      </c>
      <c r="N103" s="1">
        <f t="shared" ca="1" si="13"/>
        <v>68</v>
      </c>
      <c r="O103" s="1">
        <f t="shared" ca="1" si="13"/>
        <v>70</v>
      </c>
      <c r="P103" s="1">
        <f t="shared" ca="1" si="13"/>
        <v>73</v>
      </c>
      <c r="Q103" s="1">
        <f t="shared" ca="1" si="13"/>
        <v>96</v>
      </c>
      <c r="R103" s="1">
        <f t="shared" ca="1" si="13"/>
        <v>64</v>
      </c>
      <c r="S103" s="1">
        <f t="shared" ca="1" si="13"/>
        <v>90</v>
      </c>
      <c r="T103" s="1">
        <f t="shared" ca="1" si="13"/>
        <v>64</v>
      </c>
      <c r="U103" s="1">
        <f t="shared" ca="1" si="13"/>
        <v>70</v>
      </c>
      <c r="V103" s="1">
        <f t="shared" ca="1" si="13"/>
        <v>90</v>
      </c>
      <c r="W103" s="1">
        <f t="shared" ca="1" si="13"/>
        <v>90</v>
      </c>
      <c r="X103" s="1">
        <f t="shared" ca="1" si="13"/>
        <v>86</v>
      </c>
      <c r="Y103" s="1">
        <f t="shared" ca="1" si="13"/>
        <v>90</v>
      </c>
      <c r="Z103" s="1">
        <f t="shared" ca="1" si="13"/>
        <v>75</v>
      </c>
      <c r="AA103" s="1">
        <f t="shared" ca="1" si="13"/>
        <v>56</v>
      </c>
    </row>
    <row r="104" spans="10:27" x14ac:dyDescent="0.25">
      <c r="J104" s="1">
        <v>99</v>
      </c>
      <c r="K104">
        <f t="shared" ca="1" si="10"/>
        <v>76.466666666666669</v>
      </c>
      <c r="M104" s="1">
        <f t="shared" ca="1" si="13"/>
        <v>82</v>
      </c>
      <c r="N104" s="1">
        <f t="shared" ca="1" si="13"/>
        <v>70</v>
      </c>
      <c r="O104" s="1">
        <f t="shared" ca="1" si="13"/>
        <v>68</v>
      </c>
      <c r="P104" s="1">
        <f t="shared" ca="1" si="13"/>
        <v>82</v>
      </c>
      <c r="Q104" s="1">
        <f t="shared" ca="1" si="13"/>
        <v>75</v>
      </c>
      <c r="R104" s="1">
        <f t="shared" ca="1" si="13"/>
        <v>82</v>
      </c>
      <c r="S104" s="1">
        <f t="shared" ca="1" si="13"/>
        <v>56</v>
      </c>
      <c r="T104" s="1">
        <f t="shared" ca="1" si="13"/>
        <v>90</v>
      </c>
      <c r="U104" s="1">
        <f t="shared" ca="1" si="13"/>
        <v>85</v>
      </c>
      <c r="V104" s="1">
        <f t="shared" ca="1" si="13"/>
        <v>96</v>
      </c>
      <c r="W104" s="1">
        <f t="shared" ca="1" si="13"/>
        <v>82</v>
      </c>
      <c r="X104" s="1">
        <f t="shared" ca="1" si="13"/>
        <v>66</v>
      </c>
      <c r="Y104" s="1">
        <f t="shared" ca="1" si="13"/>
        <v>82</v>
      </c>
      <c r="Z104" s="1">
        <f t="shared" ca="1" si="13"/>
        <v>64</v>
      </c>
      <c r="AA104" s="1">
        <f t="shared" ca="1" si="13"/>
        <v>67</v>
      </c>
    </row>
    <row r="105" spans="10:27" x14ac:dyDescent="0.25">
      <c r="J105" s="1">
        <v>100</v>
      </c>
      <c r="K105">
        <f t="shared" ca="1" si="10"/>
        <v>75.933333333333337</v>
      </c>
      <c r="M105" s="1">
        <f t="shared" ca="1" si="13"/>
        <v>90</v>
      </c>
      <c r="N105" s="1">
        <f t="shared" ca="1" si="13"/>
        <v>64</v>
      </c>
      <c r="O105" s="1">
        <f t="shared" ca="1" si="13"/>
        <v>64</v>
      </c>
      <c r="P105" s="1">
        <f t="shared" ca="1" si="13"/>
        <v>63</v>
      </c>
      <c r="Q105" s="1">
        <f t="shared" ca="1" si="13"/>
        <v>66</v>
      </c>
      <c r="R105" s="1">
        <f t="shared" ca="1" si="13"/>
        <v>86</v>
      </c>
      <c r="S105" s="1">
        <f t="shared" ca="1" si="13"/>
        <v>96</v>
      </c>
      <c r="T105" s="1">
        <f t="shared" ca="1" si="13"/>
        <v>86</v>
      </c>
      <c r="U105" s="1">
        <f t="shared" ca="1" si="13"/>
        <v>64</v>
      </c>
      <c r="V105" s="1">
        <f t="shared" ca="1" si="13"/>
        <v>68</v>
      </c>
      <c r="W105" s="1">
        <f t="shared" ca="1" si="13"/>
        <v>90</v>
      </c>
      <c r="X105" s="1">
        <f t="shared" ca="1" si="13"/>
        <v>64</v>
      </c>
      <c r="Y105" s="1">
        <f t="shared" ca="1" si="13"/>
        <v>90</v>
      </c>
      <c r="Z105" s="1">
        <f t="shared" ca="1" si="13"/>
        <v>82</v>
      </c>
      <c r="AA105" s="1">
        <f t="shared" ca="1" si="13"/>
        <v>66</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05"/>
  <sheetViews>
    <sheetView workbookViewId="0">
      <selection activeCell="H12" sqref="H12"/>
    </sheetView>
  </sheetViews>
  <sheetFormatPr defaultRowHeight="15" x14ac:dyDescent="0.25"/>
  <cols>
    <col min="1" max="1" width="15.140625" bestFit="1" customWidth="1"/>
    <col min="3" max="3" width="14.28515625" bestFit="1" customWidth="1"/>
    <col min="4" max="4" width="12" bestFit="1" customWidth="1"/>
    <col min="12" max="12" width="16.42578125" bestFit="1" customWidth="1"/>
    <col min="15" max="16" width="12" bestFit="1" customWidth="1"/>
    <col min="17" max="17" width="11" customWidth="1"/>
    <col min="18" max="18" width="12" bestFit="1" customWidth="1"/>
    <col min="19" max="19" width="11" customWidth="1"/>
    <col min="23" max="24" width="12" bestFit="1" customWidth="1"/>
  </cols>
  <sheetData>
    <row r="1" spans="1:24" x14ac:dyDescent="0.25">
      <c r="J1" s="45"/>
      <c r="S1" t="s">
        <v>58</v>
      </c>
    </row>
    <row r="2" spans="1:24" x14ac:dyDescent="0.25">
      <c r="A2" s="2" t="s">
        <v>0</v>
      </c>
      <c r="J2" s="45"/>
    </row>
    <row r="3" spans="1:24" x14ac:dyDescent="0.25">
      <c r="A3" s="1"/>
      <c r="C3" t="s">
        <v>5</v>
      </c>
      <c r="D3">
        <f>alpha</f>
        <v>0.05</v>
      </c>
      <c r="K3" s="11"/>
      <c r="L3" s="51" t="s">
        <v>49</v>
      </c>
      <c r="M3" s="51"/>
      <c r="N3" s="51"/>
      <c r="O3" s="51"/>
      <c r="P3" s="52"/>
      <c r="Q3" s="54" t="s">
        <v>61</v>
      </c>
      <c r="R3" s="55"/>
      <c r="S3" s="53" t="s">
        <v>57</v>
      </c>
      <c r="T3" s="53"/>
      <c r="U3" s="53"/>
      <c r="V3" s="53"/>
      <c r="W3" s="53"/>
      <c r="X3" s="35"/>
    </row>
    <row r="4" spans="1:24" x14ac:dyDescent="0.25">
      <c r="A4" s="5">
        <f>SUM(original)/COUNT(original)</f>
        <v>73.666666666666671</v>
      </c>
      <c r="C4" t="s">
        <v>50</v>
      </c>
      <c r="D4">
        <f>AVERAGE(CIdata)</f>
        <v>73.666666666666671</v>
      </c>
      <c r="K4" s="11" t="s">
        <v>23</v>
      </c>
      <c r="L4" s="31" t="s">
        <v>53</v>
      </c>
      <c r="M4" s="31" t="s">
        <v>54</v>
      </c>
      <c r="N4" s="31" t="s">
        <v>55</v>
      </c>
      <c r="O4" s="32" t="s">
        <v>56</v>
      </c>
      <c r="P4" s="33" t="s">
        <v>59</v>
      </c>
      <c r="Q4" s="27" t="s">
        <v>62</v>
      </c>
      <c r="R4" s="28" t="s">
        <v>59</v>
      </c>
      <c r="S4" s="36" t="s">
        <v>60</v>
      </c>
      <c r="T4" s="35" t="s">
        <v>53</v>
      </c>
      <c r="U4" s="35" t="s">
        <v>54</v>
      </c>
      <c r="V4" s="35" t="s">
        <v>55</v>
      </c>
      <c r="W4" s="35" t="s">
        <v>56</v>
      </c>
      <c r="X4" s="35" t="s">
        <v>59</v>
      </c>
    </row>
    <row r="5" spans="1:24" x14ac:dyDescent="0.25">
      <c r="A5" s="4"/>
      <c r="C5" t="s">
        <v>51</v>
      </c>
      <c r="D5">
        <f>_xlfn.STDEV.S(CIdata)</f>
        <v>11.586116486471854</v>
      </c>
      <c r="K5" s="11">
        <v>0</v>
      </c>
      <c r="L5" s="31">
        <f t="shared" ref="L5:L36" si="0">(SigmaCI/SQRT(COUNT(CIdata)))*(2*PI())^0.5</f>
        <v>7.4986346653408473</v>
      </c>
      <c r="M5" s="31">
        <f t="shared" ref="M5" si="1">(K5-MeanCI)^2</f>
        <v>5426.7777777777783</v>
      </c>
      <c r="N5" s="31">
        <f t="shared" ref="N5:N36" si="2">2*((SigmaCI/SQRT(COUNT(CIdata)))^2)</f>
        <v>17.898412698412649</v>
      </c>
      <c r="O5" s="32">
        <f>(1/L5)*EXP(-M5/N5)</f>
        <v>2.8018139220686191E-133</v>
      </c>
      <c r="P5" s="49">
        <v>0</v>
      </c>
      <c r="Q5" s="29">
        <f t="shared" ref="Q5:Q36" si="3">_xlfn.NORM.DIST(K5,MeanCI,(SigmaCI/SQRT(COUNT(CIdata))),FALSE)</f>
        <v>2.8018139220686191E-133</v>
      </c>
      <c r="R5" s="30">
        <f t="shared" ref="R5:R36" si="4">_xlfn.NORM.DIST(K5,MeanCI,(SigmaCI/SQRT(COUNT(CIdata))),TRUE)</f>
        <v>3.3981264319343461E-134</v>
      </c>
      <c r="S5" s="35">
        <f>(K5-MeanCI)/SigmaCI</f>
        <v>-6.3581845351443791</v>
      </c>
      <c r="T5" s="35">
        <f>1*(2*PI())^0.5</f>
        <v>2.5066282746310002</v>
      </c>
      <c r="U5" s="35">
        <f>(S5-0)^2</f>
        <v>40.426510582949142</v>
      </c>
      <c r="V5" s="35">
        <f>2*1^2</f>
        <v>2</v>
      </c>
      <c r="W5" s="35">
        <f>(1/T5)*EXP(-U5/V5)</f>
        <v>6.6436207281872866E-10</v>
      </c>
      <c r="X5" s="35">
        <v>0</v>
      </c>
    </row>
    <row r="6" spans="1:24" x14ac:dyDescent="0.25">
      <c r="A6" s="3">
        <v>73</v>
      </c>
      <c r="C6" t="s">
        <v>52</v>
      </c>
      <c r="D6">
        <f>_xlfn.CONFIDENCE.NORM(alpha,SigmaCI,COUNT(CIdata))</f>
        <v>5.8632761889894365</v>
      </c>
      <c r="E6" s="45">
        <f>_xlfn.NORM.S.INV(1-alpha/2)*SigmaCI/SQRT(COUNT(CIdata))</f>
        <v>5.8632761889894365</v>
      </c>
      <c r="K6" s="11">
        <v>1</v>
      </c>
      <c r="L6" s="31">
        <f t="shared" si="0"/>
        <v>7.4986346653408473</v>
      </c>
      <c r="M6" s="31">
        <f t="shared" ref="M6:M69" si="5">(K6-MeanCI)^2</f>
        <v>5280.4444444444453</v>
      </c>
      <c r="N6" s="31">
        <f t="shared" si="2"/>
        <v>17.898412698412649</v>
      </c>
      <c r="O6" s="32">
        <f t="shared" ref="O6:O69" si="6">(1/L6)*EXP(-M6/N6)</f>
        <v>9.9570745438328599E-130</v>
      </c>
      <c r="P6" s="34">
        <f>O6*(K6-K5)+P5</f>
        <v>9.9570745438328599E-130</v>
      </c>
      <c r="Q6" s="29">
        <f t="shared" si="3"/>
        <v>9.9570745438328583E-130</v>
      </c>
      <c r="R6" s="30">
        <f t="shared" si="4"/>
        <v>1.2241879481785712E-130</v>
      </c>
      <c r="S6" s="35">
        <f t="shared" ref="S6:S68" si="7">(K6-MeanCI)/SigmaCI</f>
        <v>-6.2718743378347268</v>
      </c>
      <c r="T6" s="35">
        <f t="shared" ref="T6:T69" si="8">1*(2*PI())^0.5</f>
        <v>2.5066282746310002</v>
      </c>
      <c r="U6" s="35">
        <f t="shared" ref="U6:U69" si="9">(S6-0)^2</f>
        <v>39.336407709589793</v>
      </c>
      <c r="V6" s="35">
        <f t="shared" ref="V6:V69" si="10">2*1^2</f>
        <v>2</v>
      </c>
      <c r="W6" s="35">
        <f t="shared" ref="W6:W69" si="11">(1/T6)*EXP(-U6/V6)</f>
        <v>1.1458233355482927E-9</v>
      </c>
      <c r="X6" s="35">
        <f>(W6)*(S6-S5)+X5</f>
        <v>9.8896238173177049E-11</v>
      </c>
    </row>
    <row r="7" spans="1:24" x14ac:dyDescent="0.25">
      <c r="A7" s="3">
        <v>64</v>
      </c>
      <c r="C7" t="s">
        <v>7</v>
      </c>
      <c r="D7">
        <f>D4-D6</f>
        <v>67.80339047767724</v>
      </c>
      <c r="K7" s="11">
        <v>2</v>
      </c>
      <c r="L7" s="31">
        <f t="shared" si="0"/>
        <v>7.4986346653408473</v>
      </c>
      <c r="M7" s="31">
        <f t="shared" si="5"/>
        <v>5136.1111111111122</v>
      </c>
      <c r="N7" s="31">
        <f t="shared" si="2"/>
        <v>17.898412698412649</v>
      </c>
      <c r="O7" s="32">
        <f t="shared" si="6"/>
        <v>3.1644293328989579E-126</v>
      </c>
      <c r="P7" s="34">
        <f t="shared" ref="P7:P70" si="12">O7*(K7-K6)+P6</f>
        <v>3.1654250403533414E-126</v>
      </c>
      <c r="Q7" s="29">
        <f t="shared" si="3"/>
        <v>3.1644293328989579E-126</v>
      </c>
      <c r="R7" s="30">
        <f t="shared" si="4"/>
        <v>3.9446572015344467E-127</v>
      </c>
      <c r="S7" s="35">
        <f t="shared" si="7"/>
        <v>-6.1855641405250745</v>
      </c>
      <c r="T7" s="35">
        <f t="shared" si="8"/>
        <v>2.5066282746310002</v>
      </c>
      <c r="U7" s="35">
        <f>(S7-0)^2</f>
        <v>38.261203736549703</v>
      </c>
      <c r="V7" s="35">
        <f t="shared" si="10"/>
        <v>2</v>
      </c>
      <c r="W7" s="35">
        <f t="shared" si="11"/>
        <v>1.9615312838195249E-9</v>
      </c>
      <c r="X7" s="35">
        <f t="shared" ref="X7:X70" si="13">(W7)*(S7-S6)+X6</f>
        <v>2.681963903086958E-10</v>
      </c>
    </row>
    <row r="8" spans="1:24" x14ac:dyDescent="0.25">
      <c r="A8" s="3">
        <v>68</v>
      </c>
      <c r="C8" t="s">
        <v>48</v>
      </c>
      <c r="D8">
        <f>D4+D6</f>
        <v>79.529942855656103</v>
      </c>
      <c r="K8" s="11">
        <v>3</v>
      </c>
      <c r="L8" s="31">
        <f t="shared" si="0"/>
        <v>7.4986346653408473</v>
      </c>
      <c r="M8" s="31">
        <f t="shared" si="5"/>
        <v>4993.7777777777783</v>
      </c>
      <c r="N8" s="31">
        <f t="shared" si="2"/>
        <v>17.898412698412649</v>
      </c>
      <c r="O8" s="32">
        <f t="shared" si="6"/>
        <v>8.9935306320584409E-123</v>
      </c>
      <c r="P8" s="34">
        <f t="shared" si="12"/>
        <v>8.996696057098794E-123</v>
      </c>
      <c r="Q8" s="29">
        <f t="shared" si="3"/>
        <v>8.9935306320584409E-123</v>
      </c>
      <c r="R8" s="30">
        <f t="shared" si="4"/>
        <v>1.1369079511017167E-123</v>
      </c>
      <c r="S8" s="35">
        <f t="shared" si="7"/>
        <v>-6.0992539432154231</v>
      </c>
      <c r="T8" s="35">
        <f t="shared" si="8"/>
        <v>2.5066282746310002</v>
      </c>
      <c r="U8" s="35">
        <f t="shared" si="9"/>
        <v>37.200898663828887</v>
      </c>
      <c r="V8" s="35">
        <f t="shared" si="10"/>
        <v>2</v>
      </c>
      <c r="W8" s="35">
        <f t="shared" si="11"/>
        <v>3.3330172399927269E-9</v>
      </c>
      <c r="X8" s="35">
        <f t="shared" si="13"/>
        <v>5.5586976592893784E-10</v>
      </c>
    </row>
    <row r="9" spans="1:24" x14ac:dyDescent="0.25">
      <c r="A9" s="3">
        <v>64</v>
      </c>
      <c r="K9" s="11">
        <v>4</v>
      </c>
      <c r="L9" s="31">
        <f t="shared" si="0"/>
        <v>7.4986346653408473</v>
      </c>
      <c r="M9" s="31">
        <f t="shared" si="5"/>
        <v>4853.4444444444453</v>
      </c>
      <c r="N9" s="31">
        <f t="shared" si="2"/>
        <v>17.898412698412649</v>
      </c>
      <c r="O9" s="32">
        <f t="shared" si="6"/>
        <v>2.2857893682116402E-119</v>
      </c>
      <c r="P9" s="34">
        <f t="shared" si="12"/>
        <v>2.2866890378173502E-119</v>
      </c>
      <c r="Q9" s="29">
        <f t="shared" si="3"/>
        <v>2.2857893682117698E-119</v>
      </c>
      <c r="R9" s="30">
        <f t="shared" si="4"/>
        <v>2.9308835751294934E-120</v>
      </c>
      <c r="S9" s="35">
        <f t="shared" si="7"/>
        <v>-6.0129437459057709</v>
      </c>
      <c r="T9" s="35">
        <f t="shared" si="8"/>
        <v>2.5066282746310002</v>
      </c>
      <c r="U9" s="35">
        <f t="shared" si="9"/>
        <v>36.155492491427324</v>
      </c>
      <c r="V9" s="35">
        <f t="shared" si="10"/>
        <v>2</v>
      </c>
      <c r="W9" s="35">
        <f t="shared" si="11"/>
        <v>5.6214017697576219E-9</v>
      </c>
      <c r="X9" s="35">
        <f t="shared" si="13"/>
        <v>1.0410540618335467E-9</v>
      </c>
    </row>
    <row r="10" spans="1:24" x14ac:dyDescent="0.25">
      <c r="A10" s="3">
        <v>56</v>
      </c>
      <c r="C10" s="2" t="s">
        <v>63</v>
      </c>
      <c r="D10">
        <f>(MeanCI-lowerBound)/SigmaCI</f>
        <v>0.50606052475266339</v>
      </c>
      <c r="E10" t="s">
        <v>64</v>
      </c>
      <c r="K10" s="11">
        <v>5</v>
      </c>
      <c r="L10" s="31">
        <f t="shared" si="0"/>
        <v>7.4986346653408473</v>
      </c>
      <c r="M10" s="31">
        <f t="shared" si="5"/>
        <v>4715.1111111111113</v>
      </c>
      <c r="N10" s="31">
        <f t="shared" si="2"/>
        <v>17.898412698412649</v>
      </c>
      <c r="O10" s="32">
        <f t="shared" si="6"/>
        <v>5.1953327936394271E-116</v>
      </c>
      <c r="P10" s="34">
        <f t="shared" si="12"/>
        <v>5.1976194826772444E-116</v>
      </c>
      <c r="Q10" s="29">
        <f t="shared" si="3"/>
        <v>5.1953327936394271E-116</v>
      </c>
      <c r="R10" s="30">
        <f t="shared" si="4"/>
        <v>6.7582074616909392E-117</v>
      </c>
      <c r="S10" s="35">
        <f t="shared" si="7"/>
        <v>-5.9266335485961186</v>
      </c>
      <c r="T10" s="35">
        <f t="shared" si="8"/>
        <v>2.5066282746310002</v>
      </c>
      <c r="U10" s="35">
        <f t="shared" si="9"/>
        <v>35.124985219345021</v>
      </c>
      <c r="V10" s="35">
        <f t="shared" si="10"/>
        <v>2</v>
      </c>
      <c r="W10" s="35">
        <f t="shared" si="11"/>
        <v>9.4105809957762449E-9</v>
      </c>
      <c r="X10" s="35">
        <f t="shared" si="13"/>
        <v>1.8532831643774585E-9</v>
      </c>
    </row>
    <row r="11" spans="1:24" x14ac:dyDescent="0.25">
      <c r="A11" s="3">
        <v>70</v>
      </c>
      <c r="K11" s="11">
        <v>6</v>
      </c>
      <c r="L11" s="31">
        <f t="shared" si="0"/>
        <v>7.4986346653408473</v>
      </c>
      <c r="M11" s="31">
        <f t="shared" si="5"/>
        <v>4578.7777777777783</v>
      </c>
      <c r="N11" s="31">
        <f t="shared" si="2"/>
        <v>17.898412698412649</v>
      </c>
      <c r="O11" s="32">
        <f t="shared" si="6"/>
        <v>1.0559946290236868E-112</v>
      </c>
      <c r="P11" s="34">
        <f t="shared" si="12"/>
        <v>1.0565143909719545E-112</v>
      </c>
      <c r="Q11" s="29">
        <f t="shared" si="3"/>
        <v>1.0559946290236868E-112</v>
      </c>
      <c r="R11" s="30">
        <f t="shared" si="4"/>
        <v>1.3938843087264682E-113</v>
      </c>
      <c r="S11" s="35">
        <f t="shared" si="7"/>
        <v>-5.8403233512864663</v>
      </c>
      <c r="T11" s="35">
        <f t="shared" si="8"/>
        <v>2.5066282746310002</v>
      </c>
      <c r="U11" s="35">
        <f t="shared" si="9"/>
        <v>34.109376847581984</v>
      </c>
      <c r="V11" s="35">
        <f t="shared" si="10"/>
        <v>2</v>
      </c>
      <c r="W11" s="35">
        <f t="shared" si="11"/>
        <v>1.5636984036028677E-8</v>
      </c>
      <c r="X11" s="35">
        <f t="shared" si="13"/>
        <v>3.2029143418549765E-9</v>
      </c>
    </row>
    <row r="12" spans="1:24" ht="15.75" customHeight="1" x14ac:dyDescent="0.25">
      <c r="A12" s="3">
        <v>96</v>
      </c>
      <c r="C12" s="45"/>
      <c r="K12" s="11">
        <v>7</v>
      </c>
      <c r="L12" s="31">
        <f t="shared" si="0"/>
        <v>7.4986346653408473</v>
      </c>
      <c r="M12" s="31">
        <f t="shared" si="5"/>
        <v>4444.4444444444453</v>
      </c>
      <c r="N12" s="31">
        <f t="shared" si="2"/>
        <v>17.898412698412649</v>
      </c>
      <c r="O12" s="32">
        <f t="shared" si="6"/>
        <v>1.9194695195548138E-109</v>
      </c>
      <c r="P12" s="34">
        <f t="shared" si="12"/>
        <v>1.9205260339457858E-109</v>
      </c>
      <c r="Q12" s="29">
        <f t="shared" si="3"/>
        <v>1.9194695195548138E-109</v>
      </c>
      <c r="R12" s="30">
        <f t="shared" si="4"/>
        <v>2.5715020639299167E-110</v>
      </c>
      <c r="S12" s="35">
        <f t="shared" si="7"/>
        <v>-5.754013153976814</v>
      </c>
      <c r="T12" s="35">
        <f t="shared" si="8"/>
        <v>2.5066282746310002</v>
      </c>
      <c r="U12" s="35">
        <f t="shared" si="9"/>
        <v>33.1086673761382</v>
      </c>
      <c r="V12" s="35">
        <f t="shared" si="10"/>
        <v>2</v>
      </c>
      <c r="W12" s="35">
        <f t="shared" si="11"/>
        <v>2.5790175263745867E-8</v>
      </c>
      <c r="X12" s="35">
        <f t="shared" si="13"/>
        <v>5.4288694575193959E-9</v>
      </c>
    </row>
    <row r="13" spans="1:24" x14ac:dyDescent="0.25">
      <c r="A13" s="3">
        <v>67</v>
      </c>
      <c r="K13" s="11">
        <v>8</v>
      </c>
      <c r="L13" s="31">
        <f t="shared" si="0"/>
        <v>7.4986346653408473</v>
      </c>
      <c r="M13" s="31">
        <f t="shared" si="5"/>
        <v>4312.1111111111113</v>
      </c>
      <c r="N13" s="31">
        <f t="shared" si="2"/>
        <v>17.898412698412649</v>
      </c>
      <c r="O13" s="32">
        <f t="shared" si="6"/>
        <v>3.1201243612975729E-106</v>
      </c>
      <c r="P13" s="34">
        <f t="shared" si="12"/>
        <v>3.1220448873315185E-106</v>
      </c>
      <c r="Q13" s="29">
        <f t="shared" si="3"/>
        <v>3.1201243612975729E-106</v>
      </c>
      <c r="R13" s="30">
        <f t="shared" si="4"/>
        <v>4.243407742993906E-107</v>
      </c>
      <c r="S13" s="35">
        <f t="shared" si="7"/>
        <v>-5.6677029566671617</v>
      </c>
      <c r="T13" s="35">
        <f t="shared" si="8"/>
        <v>2.5066282746310002</v>
      </c>
      <c r="U13" s="35">
        <f t="shared" si="9"/>
        <v>32.12285680501369</v>
      </c>
      <c r="V13" s="35">
        <f t="shared" si="10"/>
        <v>2</v>
      </c>
      <c r="W13" s="35">
        <f t="shared" si="11"/>
        <v>4.2220205139655801E-8</v>
      </c>
      <c r="X13" s="35">
        <f t="shared" si="13"/>
        <v>9.0729036935770835E-9</v>
      </c>
    </row>
    <row r="14" spans="1:24" x14ac:dyDescent="0.25">
      <c r="A14" s="3">
        <v>85</v>
      </c>
      <c r="K14" s="11">
        <v>9</v>
      </c>
      <c r="L14" s="31">
        <f t="shared" si="0"/>
        <v>7.4986346653408473</v>
      </c>
      <c r="M14" s="31">
        <f t="shared" si="5"/>
        <v>4181.7777777777783</v>
      </c>
      <c r="N14" s="31">
        <f t="shared" si="2"/>
        <v>17.898412698412649</v>
      </c>
      <c r="O14" s="32">
        <f t="shared" si="6"/>
        <v>4.5355897194345561E-103</v>
      </c>
      <c r="P14" s="34">
        <f t="shared" si="12"/>
        <v>4.5387117643218875E-103</v>
      </c>
      <c r="Q14" s="29">
        <f t="shared" si="3"/>
        <v>4.535589719434685E-103</v>
      </c>
      <c r="R14" s="30">
        <f t="shared" si="4"/>
        <v>6.263445728450746E-104</v>
      </c>
      <c r="S14" s="35">
        <f t="shared" si="7"/>
        <v>-5.5813927593575094</v>
      </c>
      <c r="T14" s="35">
        <f t="shared" si="8"/>
        <v>2.5066282746310002</v>
      </c>
      <c r="U14" s="35">
        <f t="shared" si="9"/>
        <v>31.151945134208432</v>
      </c>
      <c r="V14" s="35">
        <f t="shared" si="10"/>
        <v>2</v>
      </c>
      <c r="W14" s="35">
        <f t="shared" si="11"/>
        <v>6.8604267183441925E-8</v>
      </c>
      <c r="X14" s="35">
        <f t="shared" si="13"/>
        <v>1.4994151530464058E-8</v>
      </c>
    </row>
    <row r="15" spans="1:24" x14ac:dyDescent="0.25">
      <c r="A15" s="3">
        <v>63</v>
      </c>
      <c r="K15" s="11">
        <v>10</v>
      </c>
      <c r="L15" s="31">
        <f t="shared" si="0"/>
        <v>7.4986346653408473</v>
      </c>
      <c r="M15" s="31">
        <f t="shared" si="5"/>
        <v>4053.4444444444453</v>
      </c>
      <c r="N15" s="31">
        <f t="shared" si="2"/>
        <v>17.898412698412649</v>
      </c>
      <c r="O15" s="32">
        <f t="shared" si="6"/>
        <v>5.8961265133047425E-100</v>
      </c>
      <c r="P15" s="34">
        <f t="shared" si="12"/>
        <v>5.9006652250690639E-100</v>
      </c>
      <c r="Q15" s="29">
        <f t="shared" si="3"/>
        <v>5.8961265133047425E-100</v>
      </c>
      <c r="R15" s="30">
        <f t="shared" si="4"/>
        <v>8.269620923709345E-101</v>
      </c>
      <c r="S15" s="35">
        <f t="shared" si="7"/>
        <v>-5.4950825620478572</v>
      </c>
      <c r="T15" s="35">
        <f t="shared" si="8"/>
        <v>2.5066282746310002</v>
      </c>
      <c r="U15" s="35">
        <f t="shared" si="9"/>
        <v>30.195932363722441</v>
      </c>
      <c r="V15" s="35">
        <f t="shared" si="10"/>
        <v>2</v>
      </c>
      <c r="W15" s="35">
        <f t="shared" si="11"/>
        <v>1.106487889848068E-7</v>
      </c>
      <c r="X15" s="35">
        <f t="shared" si="13"/>
        <v>2.4544270339816812E-8</v>
      </c>
    </row>
    <row r="16" spans="1:24" x14ac:dyDescent="0.25">
      <c r="A16" s="3">
        <v>75</v>
      </c>
      <c r="K16" s="11">
        <v>11</v>
      </c>
      <c r="L16" s="31">
        <f t="shared" si="0"/>
        <v>7.4986346653408473</v>
      </c>
      <c r="M16" s="31">
        <f t="shared" si="5"/>
        <v>3927.1111111111118</v>
      </c>
      <c r="N16" s="31">
        <f t="shared" si="2"/>
        <v>17.898412698412649</v>
      </c>
      <c r="O16" s="32">
        <f t="shared" si="6"/>
        <v>6.8544245221696518E-97</v>
      </c>
      <c r="P16" s="34">
        <f t="shared" si="12"/>
        <v>6.8603251873947214E-97</v>
      </c>
      <c r="Q16" s="29">
        <f t="shared" si="3"/>
        <v>6.8544245221696508E-97</v>
      </c>
      <c r="R16" s="30">
        <f t="shared" si="4"/>
        <v>9.766407026230651E-98</v>
      </c>
      <c r="S16" s="35">
        <f t="shared" si="7"/>
        <v>-5.4087723647382049</v>
      </c>
      <c r="T16" s="35">
        <f t="shared" si="8"/>
        <v>2.5066282746310002</v>
      </c>
      <c r="U16" s="35">
        <f t="shared" si="9"/>
        <v>29.254818493555714</v>
      </c>
      <c r="V16" s="35">
        <f t="shared" si="10"/>
        <v>2</v>
      </c>
      <c r="W16" s="35">
        <f t="shared" si="11"/>
        <v>1.7713604567395144E-7</v>
      </c>
      <c r="X16" s="35">
        <f t="shared" si="13"/>
        <v>3.9832917392587138E-8</v>
      </c>
    </row>
    <row r="17" spans="1:24" x14ac:dyDescent="0.25">
      <c r="A17" s="3">
        <v>86</v>
      </c>
      <c r="K17" s="11">
        <v>12</v>
      </c>
      <c r="L17" s="31">
        <f t="shared" si="0"/>
        <v>7.4986346653408473</v>
      </c>
      <c r="M17" s="31">
        <f t="shared" si="5"/>
        <v>3802.7777777777783</v>
      </c>
      <c r="N17" s="31">
        <f t="shared" si="2"/>
        <v>17.898412698412649</v>
      </c>
      <c r="O17" s="32">
        <f t="shared" si="6"/>
        <v>7.1260091718508203E-94</v>
      </c>
      <c r="P17" s="34">
        <f t="shared" si="12"/>
        <v>7.1328694970382151E-94</v>
      </c>
      <c r="Q17" s="29">
        <f t="shared" si="3"/>
        <v>7.1260091718510215E-94</v>
      </c>
      <c r="R17" s="30">
        <f t="shared" si="4"/>
        <v>1.0317258922434539E-94</v>
      </c>
      <c r="S17" s="35">
        <f t="shared" si="7"/>
        <v>-5.3224621674285526</v>
      </c>
      <c r="T17" s="35">
        <f t="shared" si="8"/>
        <v>2.5066282746310002</v>
      </c>
      <c r="U17" s="35">
        <f t="shared" si="9"/>
        <v>28.328603523708246</v>
      </c>
      <c r="V17" s="35">
        <f t="shared" si="10"/>
        <v>2</v>
      </c>
      <c r="W17" s="35">
        <f t="shared" si="11"/>
        <v>2.8146990765621561E-7</v>
      </c>
      <c r="X17" s="35">
        <f t="shared" si="13"/>
        <v>6.4126640659124717E-8</v>
      </c>
    </row>
    <row r="18" spans="1:24" x14ac:dyDescent="0.25">
      <c r="A18" s="3">
        <v>90</v>
      </c>
      <c r="K18" s="11">
        <v>13</v>
      </c>
      <c r="L18" s="31">
        <f t="shared" si="0"/>
        <v>7.4986346653408473</v>
      </c>
      <c r="M18" s="31">
        <f t="shared" si="5"/>
        <v>3680.4444444444448</v>
      </c>
      <c r="N18" s="31">
        <f t="shared" si="2"/>
        <v>17.898412698412649</v>
      </c>
      <c r="O18" s="32">
        <f t="shared" si="6"/>
        <v>6.6251074907457039E-91</v>
      </c>
      <c r="P18" s="34">
        <f t="shared" si="12"/>
        <v>6.6322403602427422E-91</v>
      </c>
      <c r="Q18" s="29">
        <f t="shared" si="3"/>
        <v>6.6251074907458914E-91</v>
      </c>
      <c r="R18" s="30">
        <f t="shared" si="4"/>
        <v>9.7493946374446207E-92</v>
      </c>
      <c r="S18" s="35">
        <f t="shared" si="7"/>
        <v>-5.2361519701189003</v>
      </c>
      <c r="T18" s="35">
        <f t="shared" si="8"/>
        <v>2.5066282746310002</v>
      </c>
      <c r="U18" s="35">
        <f t="shared" si="9"/>
        <v>27.417287454180041</v>
      </c>
      <c r="V18" s="35">
        <f t="shared" si="10"/>
        <v>2</v>
      </c>
      <c r="W18" s="35">
        <f t="shared" si="11"/>
        <v>4.4393740672593948E-7</v>
      </c>
      <c r="X18" s="35">
        <f t="shared" si="13"/>
        <v>1.0244296582677591E-7</v>
      </c>
    </row>
    <row r="19" spans="1:24" x14ac:dyDescent="0.25">
      <c r="A19" s="3">
        <v>66</v>
      </c>
      <c r="K19" s="11">
        <v>14</v>
      </c>
      <c r="L19" s="31">
        <f t="shared" si="0"/>
        <v>7.4986346653408473</v>
      </c>
      <c r="M19" s="31">
        <f t="shared" si="5"/>
        <v>3560.1111111111118</v>
      </c>
      <c r="N19" s="31">
        <f t="shared" si="2"/>
        <v>17.898412698412649</v>
      </c>
      <c r="O19" s="32">
        <f t="shared" si="6"/>
        <v>5.5082120950068522E-88</v>
      </c>
      <c r="P19" s="34">
        <f t="shared" si="12"/>
        <v>5.5148443353670947E-88</v>
      </c>
      <c r="Q19" s="29">
        <f t="shared" si="3"/>
        <v>5.5082120950071659E-88</v>
      </c>
      <c r="R19" s="30">
        <f t="shared" si="4"/>
        <v>8.2409726434464512E-89</v>
      </c>
      <c r="S19" s="35">
        <f t="shared" si="7"/>
        <v>-5.149841772809248</v>
      </c>
      <c r="T19" s="35">
        <f t="shared" si="8"/>
        <v>2.5066282746310002</v>
      </c>
      <c r="U19" s="35">
        <f t="shared" si="9"/>
        <v>26.5208702849711</v>
      </c>
      <c r="V19" s="35">
        <f t="shared" si="10"/>
        <v>2</v>
      </c>
      <c r="W19" s="35">
        <f t="shared" si="11"/>
        <v>6.949863195401663E-7</v>
      </c>
      <c r="X19" s="35">
        <f t="shared" si="13"/>
        <v>1.6242737219379669E-7</v>
      </c>
    </row>
    <row r="20" spans="1:24" x14ac:dyDescent="0.25">
      <c r="A20" s="3">
        <v>82</v>
      </c>
      <c r="K20" s="11">
        <v>15</v>
      </c>
      <c r="L20" s="31">
        <f t="shared" si="0"/>
        <v>7.4986346653408473</v>
      </c>
      <c r="M20" s="31">
        <f t="shared" si="5"/>
        <v>3441.7777777777783</v>
      </c>
      <c r="N20" s="31">
        <f t="shared" si="2"/>
        <v>17.898412698412649</v>
      </c>
      <c r="O20" s="32">
        <f t="shared" si="6"/>
        <v>4.0954304367243013E-85</v>
      </c>
      <c r="P20" s="34">
        <f t="shared" si="12"/>
        <v>4.1009452810596685E-85</v>
      </c>
      <c r="Q20" s="29">
        <f t="shared" si="3"/>
        <v>4.0954304367243007E-85</v>
      </c>
      <c r="R20" s="30">
        <f t="shared" si="4"/>
        <v>6.2311853718972003E-86</v>
      </c>
      <c r="S20" s="35">
        <f t="shared" si="7"/>
        <v>-5.0635315754995966</v>
      </c>
      <c r="T20" s="35">
        <f t="shared" si="8"/>
        <v>2.5066282746310002</v>
      </c>
      <c r="U20" s="35">
        <f t="shared" si="9"/>
        <v>25.639352016081428</v>
      </c>
      <c r="V20" s="35">
        <f t="shared" si="10"/>
        <v>2</v>
      </c>
      <c r="W20" s="35">
        <f t="shared" si="11"/>
        <v>1.0799297759125445E-6</v>
      </c>
      <c r="X20" s="35">
        <f t="shared" si="13"/>
        <v>2.5563632423337604E-7</v>
      </c>
    </row>
    <row r="21" spans="1:24" x14ac:dyDescent="0.25">
      <c r="K21" s="11">
        <v>16</v>
      </c>
      <c r="L21" s="31">
        <f t="shared" si="0"/>
        <v>7.4986346653408473</v>
      </c>
      <c r="M21" s="31">
        <f t="shared" si="5"/>
        <v>3325.4444444444448</v>
      </c>
      <c r="N21" s="31">
        <f t="shared" si="2"/>
        <v>17.898412698412649</v>
      </c>
      <c r="O21" s="32">
        <f t="shared" si="6"/>
        <v>2.7230751453223867E-82</v>
      </c>
      <c r="P21" s="34">
        <f t="shared" si="12"/>
        <v>2.7271760906034466E-82</v>
      </c>
      <c r="Q21" s="29">
        <f t="shared" si="3"/>
        <v>2.7230751453223867E-82</v>
      </c>
      <c r="R21" s="30">
        <f t="shared" si="4"/>
        <v>4.2146189665676773E-83</v>
      </c>
      <c r="S21" s="35">
        <f t="shared" si="7"/>
        <v>-4.9772213781899444</v>
      </c>
      <c r="T21" s="35">
        <f t="shared" si="8"/>
        <v>2.5066282746310002</v>
      </c>
      <c r="U21" s="35">
        <f t="shared" si="9"/>
        <v>24.77273264751101</v>
      </c>
      <c r="V21" s="35">
        <f t="shared" si="10"/>
        <v>2</v>
      </c>
      <c r="W21" s="35">
        <f t="shared" si="11"/>
        <v>1.665633782250868E-6</v>
      </c>
      <c r="X21" s="35">
        <f t="shared" si="13"/>
        <v>3.9939750462507086E-7</v>
      </c>
    </row>
    <row r="22" spans="1:24" x14ac:dyDescent="0.25">
      <c r="K22" s="11">
        <v>17</v>
      </c>
      <c r="L22" s="31">
        <f t="shared" si="0"/>
        <v>7.4986346653408473</v>
      </c>
      <c r="M22" s="31">
        <f t="shared" si="5"/>
        <v>3211.1111111111118</v>
      </c>
      <c r="N22" s="31">
        <f t="shared" si="2"/>
        <v>17.898412698412649</v>
      </c>
      <c r="O22" s="32">
        <f t="shared" si="6"/>
        <v>1.6191641231690226E-79</v>
      </c>
      <c r="P22" s="34">
        <f t="shared" si="12"/>
        <v>1.621891299259626E-79</v>
      </c>
      <c r="Q22" s="29">
        <f t="shared" si="3"/>
        <v>1.6191641231690685E-79</v>
      </c>
      <c r="R22" s="30">
        <f t="shared" si="4"/>
        <v>2.5500323503515007E-80</v>
      </c>
      <c r="S22" s="35">
        <f t="shared" si="7"/>
        <v>-4.8909111808802921</v>
      </c>
      <c r="T22" s="35">
        <f t="shared" si="8"/>
        <v>2.5066282746310002</v>
      </c>
      <c r="U22" s="35">
        <f t="shared" si="9"/>
        <v>23.921012179259854</v>
      </c>
      <c r="V22" s="35">
        <f t="shared" si="10"/>
        <v>2</v>
      </c>
      <c r="W22" s="35">
        <f t="shared" si="11"/>
        <v>2.5499300696552067E-6</v>
      </c>
      <c r="X22" s="35">
        <f t="shared" si="13"/>
        <v>6.1948247206282709E-7</v>
      </c>
    </row>
    <row r="23" spans="1:24" x14ac:dyDescent="0.25">
      <c r="K23" s="11">
        <v>18</v>
      </c>
      <c r="L23" s="31">
        <f t="shared" si="0"/>
        <v>7.4986346653408473</v>
      </c>
      <c r="M23" s="31">
        <f t="shared" si="5"/>
        <v>3098.7777777777783</v>
      </c>
      <c r="N23" s="31">
        <f t="shared" si="2"/>
        <v>17.898412698412649</v>
      </c>
      <c r="O23" s="32">
        <f t="shared" si="6"/>
        <v>8.6098045362187308E-77</v>
      </c>
      <c r="P23" s="34">
        <f t="shared" si="12"/>
        <v>8.6260234492113264E-77</v>
      </c>
      <c r="Q23" s="29">
        <f t="shared" si="3"/>
        <v>8.6098045362189747E-77</v>
      </c>
      <c r="R23" s="30">
        <f t="shared" si="4"/>
        <v>1.3801849685312852E-77</v>
      </c>
      <c r="S23" s="35">
        <f t="shared" si="7"/>
        <v>-4.8046009835706398</v>
      </c>
      <c r="T23" s="35">
        <f t="shared" si="8"/>
        <v>2.5066282746310002</v>
      </c>
      <c r="U23" s="35">
        <f t="shared" si="9"/>
        <v>23.084190611327958</v>
      </c>
      <c r="V23" s="35">
        <f t="shared" si="10"/>
        <v>2</v>
      </c>
      <c r="W23" s="35">
        <f t="shared" si="11"/>
        <v>3.8747328523341398E-6</v>
      </c>
      <c r="X23" s="35">
        <f t="shared" si="13"/>
        <v>9.5391142906997841E-7</v>
      </c>
    </row>
    <row r="24" spans="1:24" x14ac:dyDescent="0.25">
      <c r="K24" s="11">
        <v>19</v>
      </c>
      <c r="L24" s="31">
        <f t="shared" si="0"/>
        <v>7.4986346653408473</v>
      </c>
      <c r="M24" s="31">
        <f t="shared" si="5"/>
        <v>2988.4444444444448</v>
      </c>
      <c r="N24" s="31">
        <f t="shared" si="2"/>
        <v>17.898412698412649</v>
      </c>
      <c r="O24" s="32">
        <f t="shared" si="6"/>
        <v>4.094179554930898E-74</v>
      </c>
      <c r="P24" s="34">
        <f t="shared" si="12"/>
        <v>4.1028055783801096E-74</v>
      </c>
      <c r="Q24" s="29">
        <f t="shared" si="3"/>
        <v>4.0941795549311305E-74</v>
      </c>
      <c r="R24" s="30">
        <f t="shared" si="4"/>
        <v>6.6824831114417139E-75</v>
      </c>
      <c r="S24" s="35">
        <f t="shared" si="7"/>
        <v>-4.7182907862609875</v>
      </c>
      <c r="T24" s="35">
        <f t="shared" si="8"/>
        <v>2.5066282746310002</v>
      </c>
      <c r="U24" s="35">
        <f t="shared" si="9"/>
        <v>22.262267943715329</v>
      </c>
      <c r="V24" s="35">
        <f t="shared" si="10"/>
        <v>2</v>
      </c>
      <c r="W24" s="35">
        <f t="shared" si="11"/>
        <v>5.8441318363618418E-6</v>
      </c>
      <c r="X24" s="35">
        <f t="shared" si="13"/>
        <v>1.4583196009699896E-6</v>
      </c>
    </row>
    <row r="25" spans="1:24" x14ac:dyDescent="0.25">
      <c r="K25" s="11">
        <v>20</v>
      </c>
      <c r="L25" s="31">
        <f t="shared" si="0"/>
        <v>7.4986346653408473</v>
      </c>
      <c r="M25" s="31">
        <f t="shared" si="5"/>
        <v>2880.1111111111118</v>
      </c>
      <c r="N25" s="31">
        <f t="shared" si="2"/>
        <v>17.898412698412649</v>
      </c>
      <c r="O25" s="32">
        <f t="shared" si="6"/>
        <v>1.7410516375679762E-71</v>
      </c>
      <c r="P25" s="34">
        <f t="shared" si="12"/>
        <v>1.7451544431463563E-71</v>
      </c>
      <c r="Q25" s="29">
        <f t="shared" si="3"/>
        <v>1.7410516375679762E-71</v>
      </c>
      <c r="R25" s="30">
        <f t="shared" si="4"/>
        <v>2.8943591467931689E-72</v>
      </c>
      <c r="S25" s="35">
        <f t="shared" si="7"/>
        <v>-4.6319805889513352</v>
      </c>
      <c r="T25" s="35">
        <f t="shared" si="8"/>
        <v>2.5066282746310002</v>
      </c>
      <c r="U25" s="35">
        <f t="shared" si="9"/>
        <v>21.45524417642196</v>
      </c>
      <c r="V25" s="35">
        <f t="shared" si="10"/>
        <v>2</v>
      </c>
      <c r="W25" s="35">
        <f t="shared" si="11"/>
        <v>8.7490921136708021E-6</v>
      </c>
      <c r="X25" s="35">
        <f t="shared" si="13"/>
        <v>2.2134554675812391E-6</v>
      </c>
    </row>
    <row r="26" spans="1:24" x14ac:dyDescent="0.25">
      <c r="K26" s="11">
        <v>21</v>
      </c>
      <c r="L26" s="31">
        <f t="shared" si="0"/>
        <v>7.4986346653408473</v>
      </c>
      <c r="M26" s="31">
        <f t="shared" si="5"/>
        <v>2773.7777777777783</v>
      </c>
      <c r="N26" s="31">
        <f t="shared" si="2"/>
        <v>17.898412698412649</v>
      </c>
      <c r="O26" s="32">
        <f t="shared" si="6"/>
        <v>6.6210610488055378E-69</v>
      </c>
      <c r="P26" s="34">
        <f t="shared" si="12"/>
        <v>6.6385125932370017E-69</v>
      </c>
      <c r="Q26" s="29">
        <f t="shared" si="3"/>
        <v>6.6210610488055378E-69</v>
      </c>
      <c r="R26" s="30">
        <f t="shared" si="4"/>
        <v>1.12146627438661E-69</v>
      </c>
      <c r="S26" s="35">
        <f t="shared" si="7"/>
        <v>-4.545670391641683</v>
      </c>
      <c r="T26" s="35">
        <f t="shared" si="8"/>
        <v>2.5066282746310002</v>
      </c>
      <c r="U26" s="35">
        <f t="shared" si="9"/>
        <v>20.66311930944785</v>
      </c>
      <c r="V26" s="35">
        <f t="shared" si="10"/>
        <v>2</v>
      </c>
      <c r="W26" s="35">
        <f t="shared" si="11"/>
        <v>1.3000819189273156E-5</v>
      </c>
      <c r="X26" s="35">
        <f t="shared" si="13"/>
        <v>3.3355587369945184E-6</v>
      </c>
    </row>
    <row r="27" spans="1:24" x14ac:dyDescent="0.25">
      <c r="K27" s="11">
        <v>22</v>
      </c>
      <c r="L27" s="31">
        <f t="shared" si="0"/>
        <v>7.4986346653408473</v>
      </c>
      <c r="M27" s="31">
        <f t="shared" si="5"/>
        <v>2669.4444444444448</v>
      </c>
      <c r="N27" s="31">
        <f t="shared" si="2"/>
        <v>17.898412698412649</v>
      </c>
      <c r="O27" s="32">
        <f t="shared" si="6"/>
        <v>2.2517216633205108E-66</v>
      </c>
      <c r="P27" s="34">
        <f t="shared" si="12"/>
        <v>2.2583601759137479E-66</v>
      </c>
      <c r="Q27" s="29">
        <f t="shared" si="3"/>
        <v>2.2517216633205105E-66</v>
      </c>
      <c r="R27" s="30">
        <f t="shared" si="4"/>
        <v>3.8872711503549911E-67</v>
      </c>
      <c r="S27" s="35">
        <f t="shared" si="7"/>
        <v>-4.4593601943320307</v>
      </c>
      <c r="T27" s="35">
        <f t="shared" si="8"/>
        <v>2.5066282746310002</v>
      </c>
      <c r="U27" s="35">
        <f t="shared" si="9"/>
        <v>19.885893342793008</v>
      </c>
      <c r="V27" s="35">
        <f t="shared" si="10"/>
        <v>2</v>
      </c>
      <c r="W27" s="35">
        <f t="shared" si="11"/>
        <v>1.9175345270263465E-5</v>
      </c>
      <c r="X27" s="35">
        <f t="shared" si="13"/>
        <v>4.9905865707516658E-6</v>
      </c>
    </row>
    <row r="28" spans="1:24" x14ac:dyDescent="0.25">
      <c r="K28" s="11">
        <v>23</v>
      </c>
      <c r="L28" s="31">
        <f t="shared" si="0"/>
        <v>7.4986346653408473</v>
      </c>
      <c r="M28" s="31">
        <f t="shared" si="5"/>
        <v>2567.1111111111118</v>
      </c>
      <c r="N28" s="31">
        <f t="shared" si="2"/>
        <v>17.898412698412649</v>
      </c>
      <c r="O28" s="32">
        <f t="shared" si="6"/>
        <v>6.8481457269894296E-64</v>
      </c>
      <c r="P28" s="34">
        <f t="shared" si="12"/>
        <v>6.8707293287485671E-64</v>
      </c>
      <c r="Q28" s="29">
        <f t="shared" si="3"/>
        <v>6.8481457269898182E-64</v>
      </c>
      <c r="R28" s="30">
        <f t="shared" si="4"/>
        <v>1.2054082559480312E-64</v>
      </c>
      <c r="S28" s="35">
        <f t="shared" si="7"/>
        <v>-4.3730499970223784</v>
      </c>
      <c r="T28" s="35">
        <f t="shared" si="8"/>
        <v>2.5066282746310002</v>
      </c>
      <c r="U28" s="35">
        <f t="shared" si="9"/>
        <v>19.123566276457424</v>
      </c>
      <c r="V28" s="35">
        <f t="shared" si="10"/>
        <v>2</v>
      </c>
      <c r="W28" s="35">
        <f t="shared" si="11"/>
        <v>2.8072456124578908E-5</v>
      </c>
      <c r="X28" s="35">
        <f t="shared" si="13"/>
        <v>7.4135257978306282E-6</v>
      </c>
    </row>
    <row r="29" spans="1:24" x14ac:dyDescent="0.25">
      <c r="K29" s="11">
        <v>24</v>
      </c>
      <c r="L29" s="31">
        <f t="shared" si="0"/>
        <v>7.4986346653408473</v>
      </c>
      <c r="M29" s="31">
        <f t="shared" si="5"/>
        <v>2466.7777777777783</v>
      </c>
      <c r="N29" s="31">
        <f t="shared" si="2"/>
        <v>17.898412698412649</v>
      </c>
      <c r="O29" s="32">
        <f t="shared" si="6"/>
        <v>1.8625264732192668E-61</v>
      </c>
      <c r="P29" s="34">
        <f t="shared" si="12"/>
        <v>1.8693972025480152E-61</v>
      </c>
      <c r="Q29" s="29">
        <f t="shared" si="3"/>
        <v>1.862526473219214E-61</v>
      </c>
      <c r="R29" s="30">
        <f t="shared" si="4"/>
        <v>3.3439550384393161E-62</v>
      </c>
      <c r="S29" s="35">
        <f t="shared" si="7"/>
        <v>-4.2867397997127261</v>
      </c>
      <c r="T29" s="35">
        <f t="shared" si="8"/>
        <v>2.5066282746310002</v>
      </c>
      <c r="U29" s="35">
        <f t="shared" si="9"/>
        <v>18.376138110441104</v>
      </c>
      <c r="V29" s="35">
        <f t="shared" si="10"/>
        <v>2</v>
      </c>
      <c r="W29" s="35">
        <f t="shared" si="11"/>
        <v>4.0792692890075074E-5</v>
      </c>
      <c r="X29" s="35">
        <f t="shared" si="13"/>
        <v>1.0934351169965058E-5</v>
      </c>
    </row>
    <row r="30" spans="1:24" x14ac:dyDescent="0.25">
      <c r="K30" s="11">
        <v>25</v>
      </c>
      <c r="L30" s="31">
        <f t="shared" si="0"/>
        <v>7.4986346653408473</v>
      </c>
      <c r="M30" s="31">
        <f t="shared" si="5"/>
        <v>2368.4444444444448</v>
      </c>
      <c r="N30" s="31">
        <f t="shared" si="2"/>
        <v>17.898412698412649</v>
      </c>
      <c r="O30" s="32">
        <f t="shared" si="6"/>
        <v>4.530050972863575E-59</v>
      </c>
      <c r="P30" s="34">
        <f t="shared" si="12"/>
        <v>4.5487449448890551E-59</v>
      </c>
      <c r="Q30" s="29">
        <f t="shared" si="3"/>
        <v>4.530050972863575E-59</v>
      </c>
      <c r="R30" s="30">
        <f t="shared" si="4"/>
        <v>8.2990855372657552E-60</v>
      </c>
      <c r="S30" s="35">
        <f t="shared" si="7"/>
        <v>-4.2004296024030738</v>
      </c>
      <c r="T30" s="35">
        <f t="shared" si="8"/>
        <v>2.5066282746310002</v>
      </c>
      <c r="U30" s="35">
        <f t="shared" si="9"/>
        <v>17.643608844744044</v>
      </c>
      <c r="V30" s="35">
        <f t="shared" si="10"/>
        <v>2</v>
      </c>
      <c r="W30" s="35">
        <f t="shared" si="11"/>
        <v>5.8836805466263271E-5</v>
      </c>
      <c r="X30" s="35">
        <f t="shared" si="13"/>
        <v>1.6012567458827867E-5</v>
      </c>
    </row>
    <row r="31" spans="1:24" x14ac:dyDescent="0.25">
      <c r="K31" s="11">
        <v>26</v>
      </c>
      <c r="L31" s="31">
        <f t="shared" si="0"/>
        <v>7.4986346653408473</v>
      </c>
      <c r="M31" s="31">
        <f t="shared" si="5"/>
        <v>2272.1111111111118</v>
      </c>
      <c r="N31" s="31">
        <f t="shared" si="2"/>
        <v>17.898412698412649</v>
      </c>
      <c r="O31" s="32">
        <f t="shared" si="6"/>
        <v>9.8531455173162638E-57</v>
      </c>
      <c r="P31" s="34">
        <f t="shared" si="12"/>
        <v>9.8986329667651547E-57</v>
      </c>
      <c r="Q31" s="29">
        <f t="shared" si="3"/>
        <v>9.8531455173165434E-57</v>
      </c>
      <c r="R31" s="30">
        <f t="shared" si="4"/>
        <v>1.8426828656046993E-57</v>
      </c>
      <c r="S31" s="35">
        <f t="shared" si="7"/>
        <v>-4.1141194050934224</v>
      </c>
      <c r="T31" s="35">
        <f t="shared" si="8"/>
        <v>2.5066282746310002</v>
      </c>
      <c r="U31" s="35">
        <f t="shared" si="9"/>
        <v>16.925978479366258</v>
      </c>
      <c r="V31" s="35">
        <f t="shared" si="10"/>
        <v>2</v>
      </c>
      <c r="W31" s="35">
        <f t="shared" si="11"/>
        <v>8.423266446860716E-5</v>
      </c>
      <c r="X31" s="35">
        <f t="shared" si="13"/>
        <v>2.3282705349031012E-5</v>
      </c>
    </row>
    <row r="32" spans="1:24" x14ac:dyDescent="0.25">
      <c r="K32" s="11">
        <v>27</v>
      </c>
      <c r="L32" s="31">
        <f t="shared" si="0"/>
        <v>7.4986346653408473</v>
      </c>
      <c r="M32" s="31">
        <f t="shared" si="5"/>
        <v>2177.7777777777783</v>
      </c>
      <c r="N32" s="31">
        <f t="shared" si="2"/>
        <v>17.898412698412649</v>
      </c>
      <c r="O32" s="32">
        <f t="shared" si="6"/>
        <v>1.9165399578760681E-54</v>
      </c>
      <c r="P32" s="34">
        <f t="shared" si="12"/>
        <v>1.9264385908428332E-54</v>
      </c>
      <c r="Q32" s="29">
        <f t="shared" si="3"/>
        <v>1.9165399578761226E-54</v>
      </c>
      <c r="R32" s="30">
        <f t="shared" si="4"/>
        <v>3.6604032604596822E-55</v>
      </c>
      <c r="S32" s="35">
        <f t="shared" si="7"/>
        <v>-4.0278092077837702</v>
      </c>
      <c r="T32" s="35">
        <f t="shared" si="8"/>
        <v>2.5066282746310002</v>
      </c>
      <c r="U32" s="35">
        <f t="shared" si="9"/>
        <v>16.223247014307724</v>
      </c>
      <c r="V32" s="35">
        <f t="shared" si="10"/>
        <v>2</v>
      </c>
      <c r="W32" s="35">
        <f t="shared" si="11"/>
        <v>1.1969520072971882E-4</v>
      </c>
      <c r="X32" s="35">
        <f t="shared" si="13"/>
        <v>3.361362174103148E-5</v>
      </c>
    </row>
    <row r="33" spans="11:24" x14ac:dyDescent="0.25">
      <c r="K33" s="11">
        <v>28</v>
      </c>
      <c r="L33" s="31">
        <f t="shared" si="0"/>
        <v>7.4986346653408473</v>
      </c>
      <c r="M33" s="31">
        <f t="shared" si="5"/>
        <v>2085.4444444444448</v>
      </c>
      <c r="N33" s="31">
        <f t="shared" si="2"/>
        <v>17.898412698412649</v>
      </c>
      <c r="O33" s="32">
        <f t="shared" si="6"/>
        <v>3.3337423592671158E-52</v>
      </c>
      <c r="P33" s="34">
        <f t="shared" si="12"/>
        <v>3.3530067451755439E-52</v>
      </c>
      <c r="Q33" s="29">
        <f t="shared" si="3"/>
        <v>3.3337423592671154E-52</v>
      </c>
      <c r="R33" s="30">
        <f t="shared" si="4"/>
        <v>6.5053872011607031E-53</v>
      </c>
      <c r="S33" s="35">
        <f t="shared" si="7"/>
        <v>-3.9414990104741174</v>
      </c>
      <c r="T33" s="35">
        <f t="shared" si="8"/>
        <v>2.5066282746310002</v>
      </c>
      <c r="U33" s="35">
        <f t="shared" si="9"/>
        <v>15.535414449568448</v>
      </c>
      <c r="V33" s="35">
        <f t="shared" si="10"/>
        <v>2</v>
      </c>
      <c r="W33" s="35">
        <f t="shared" si="11"/>
        <v>1.6882535867153672E-4</v>
      </c>
      <c r="X33" s="35">
        <f t="shared" si="13"/>
        <v>4.8184971758844709E-5</v>
      </c>
    </row>
    <row r="34" spans="11:24" x14ac:dyDescent="0.25">
      <c r="K34" s="11">
        <v>29</v>
      </c>
      <c r="L34" s="31">
        <f t="shared" si="0"/>
        <v>7.4986346653408473</v>
      </c>
      <c r="M34" s="31">
        <f t="shared" si="5"/>
        <v>1995.1111111111115</v>
      </c>
      <c r="N34" s="31">
        <f t="shared" si="2"/>
        <v>17.898412698412649</v>
      </c>
      <c r="O34" s="32">
        <f t="shared" si="6"/>
        <v>5.1858190875935524E-50</v>
      </c>
      <c r="P34" s="34">
        <f t="shared" si="12"/>
        <v>5.2193491550453082E-50</v>
      </c>
      <c r="Q34" s="29">
        <f t="shared" si="3"/>
        <v>5.1858190875936255E-50</v>
      </c>
      <c r="R34" s="30">
        <f t="shared" si="4"/>
        <v>1.0344074977625681E-50</v>
      </c>
      <c r="S34" s="35">
        <f t="shared" si="7"/>
        <v>-3.8551888131644656</v>
      </c>
      <c r="T34" s="35">
        <f t="shared" si="8"/>
        <v>2.5066282746310002</v>
      </c>
      <c r="U34" s="35">
        <f t="shared" si="9"/>
        <v>14.86248078514844</v>
      </c>
      <c r="V34" s="35">
        <f t="shared" si="10"/>
        <v>2</v>
      </c>
      <c r="W34" s="35">
        <f t="shared" si="11"/>
        <v>2.3635422478127799E-4</v>
      </c>
      <c r="X34" s="35">
        <f t="shared" si="13"/>
        <v>6.8584751534686621E-5</v>
      </c>
    </row>
    <row r="35" spans="11:24" x14ac:dyDescent="0.25">
      <c r="K35" s="11">
        <v>30</v>
      </c>
      <c r="L35" s="31">
        <f t="shared" si="0"/>
        <v>7.4986346653408473</v>
      </c>
      <c r="M35" s="31">
        <f t="shared" si="5"/>
        <v>1906.7777777777783</v>
      </c>
      <c r="N35" s="31">
        <f t="shared" si="2"/>
        <v>17.898412698412649</v>
      </c>
      <c r="O35" s="32">
        <f t="shared" si="6"/>
        <v>7.2139622277839707E-48</v>
      </c>
      <c r="P35" s="34">
        <f t="shared" si="12"/>
        <v>7.2661557193344235E-48</v>
      </c>
      <c r="Q35" s="29">
        <f t="shared" si="3"/>
        <v>7.2139622277840728E-48</v>
      </c>
      <c r="R35" s="30">
        <f t="shared" si="4"/>
        <v>1.4716123453448541E-48</v>
      </c>
      <c r="S35" s="35">
        <f t="shared" si="7"/>
        <v>-3.7688786158548133</v>
      </c>
      <c r="T35" s="35">
        <f t="shared" si="8"/>
        <v>2.5066282746310002</v>
      </c>
      <c r="U35" s="35">
        <f t="shared" si="9"/>
        <v>14.204446021047694</v>
      </c>
      <c r="V35" s="35">
        <f t="shared" si="10"/>
        <v>2</v>
      </c>
      <c r="W35" s="35">
        <f t="shared" si="11"/>
        <v>3.2843830571219852E-4</v>
      </c>
      <c r="X35" s="35">
        <f t="shared" si="13"/>
        <v>9.6932326504754372E-5</v>
      </c>
    </row>
    <row r="36" spans="11:24" x14ac:dyDescent="0.25">
      <c r="K36" s="11">
        <v>31</v>
      </c>
      <c r="L36" s="31">
        <f t="shared" si="0"/>
        <v>7.4986346653408473</v>
      </c>
      <c r="M36" s="31">
        <f t="shared" si="5"/>
        <v>1820.4444444444448</v>
      </c>
      <c r="N36" s="31">
        <f t="shared" si="2"/>
        <v>17.898412698412649</v>
      </c>
      <c r="O36" s="32">
        <f t="shared" si="6"/>
        <v>8.9743197612236527E-46</v>
      </c>
      <c r="P36" s="34">
        <f t="shared" si="12"/>
        <v>9.0469813184169967E-46</v>
      </c>
      <c r="Q36" s="29">
        <f t="shared" si="3"/>
        <v>8.9743197612237802E-46</v>
      </c>
      <c r="R36" s="30">
        <f t="shared" si="4"/>
        <v>1.8732166193504254E-46</v>
      </c>
      <c r="S36" s="35">
        <f t="shared" si="7"/>
        <v>-3.682568418545161</v>
      </c>
      <c r="T36" s="35">
        <f t="shared" si="8"/>
        <v>2.5066282746310002</v>
      </c>
      <c r="U36" s="35">
        <f t="shared" si="9"/>
        <v>13.561310157266208</v>
      </c>
      <c r="V36" s="35">
        <f t="shared" si="10"/>
        <v>2</v>
      </c>
      <c r="W36" s="35">
        <f t="shared" si="11"/>
        <v>4.530112438910287E-4</v>
      </c>
      <c r="X36" s="35">
        <f t="shared" si="13"/>
        <v>1.3603181634848008E-4</v>
      </c>
    </row>
    <row r="37" spans="11:24" x14ac:dyDescent="0.25">
      <c r="K37" s="11">
        <v>32</v>
      </c>
      <c r="L37" s="31">
        <f t="shared" ref="L37:L68" si="14">(SigmaCI/SQRT(COUNT(CIdata)))*(2*PI())^0.5</f>
        <v>7.4986346653408473</v>
      </c>
      <c r="M37" s="31">
        <f t="shared" si="5"/>
        <v>1736.1111111111115</v>
      </c>
      <c r="N37" s="31">
        <f t="shared" ref="N37:N68" si="15">2*((SigmaCI/SQRT(COUNT(CIdata)))^2)</f>
        <v>17.898412698412649</v>
      </c>
      <c r="O37" s="32">
        <f t="shared" si="6"/>
        <v>9.9839038269085946E-44</v>
      </c>
      <c r="P37" s="34">
        <f t="shared" si="12"/>
        <v>1.0074373640092765E-43</v>
      </c>
      <c r="Q37" s="29">
        <f t="shared" ref="Q37:Q68" si="16">_xlfn.NORM.DIST(K37,MeanCI,(SigmaCI/SQRT(COUNT(CIdata))),FALSE)</f>
        <v>9.9839038269085946E-44</v>
      </c>
      <c r="R37" s="30">
        <f t="shared" ref="R37:R68" si="17">_xlfn.NORM.DIST(K37,MeanCI,(SigmaCI/SQRT(COUNT(CIdata))),TRUE)</f>
        <v>2.133465468866792E-44</v>
      </c>
      <c r="S37" s="35">
        <f t="shared" si="7"/>
        <v>-3.5962582212355088</v>
      </c>
      <c r="T37" s="35">
        <f t="shared" si="8"/>
        <v>2.5066282746310002</v>
      </c>
      <c r="U37" s="35">
        <f t="shared" si="9"/>
        <v>12.933073193803985</v>
      </c>
      <c r="V37" s="35">
        <f t="shared" si="10"/>
        <v>2</v>
      </c>
      <c r="W37" s="35">
        <f t="shared" si="11"/>
        <v>6.2019591983624106E-4</v>
      </c>
      <c r="X37" s="35">
        <f t="shared" si="13"/>
        <v>1.8956104856018732E-4</v>
      </c>
    </row>
    <row r="38" spans="11:24" x14ac:dyDescent="0.25">
      <c r="K38" s="11">
        <v>33</v>
      </c>
      <c r="L38" s="31">
        <f t="shared" si="14"/>
        <v>7.4986346653408473</v>
      </c>
      <c r="M38" s="31">
        <f t="shared" si="5"/>
        <v>1653.7777777777781</v>
      </c>
      <c r="N38" s="31">
        <f t="shared" si="15"/>
        <v>17.898412698412649</v>
      </c>
      <c r="O38" s="32">
        <f t="shared" si="6"/>
        <v>9.9327707411595865E-42</v>
      </c>
      <c r="P38" s="34">
        <f t="shared" si="12"/>
        <v>1.0033514477560514E-41</v>
      </c>
      <c r="Q38" s="29">
        <f t="shared" si="16"/>
        <v>9.9327707411595865E-42</v>
      </c>
      <c r="R38" s="30">
        <f t="shared" si="17"/>
        <v>2.1741885533872522E-42</v>
      </c>
      <c r="S38" s="35">
        <f t="shared" si="7"/>
        <v>-3.5099480239258565</v>
      </c>
      <c r="T38" s="35">
        <f t="shared" si="8"/>
        <v>2.5066282746310002</v>
      </c>
      <c r="U38" s="35">
        <f t="shared" si="9"/>
        <v>12.319735130661025</v>
      </c>
      <c r="V38" s="35">
        <f t="shared" si="10"/>
        <v>2</v>
      </c>
      <c r="W38" s="37">
        <f t="shared" si="11"/>
        <v>8.4277874274428521E-4</v>
      </c>
      <c r="X38" s="37">
        <f t="shared" si="13"/>
        <v>2.6230144813482726E-4</v>
      </c>
    </row>
    <row r="39" spans="11:24" x14ac:dyDescent="0.25">
      <c r="K39" s="26">
        <v>34</v>
      </c>
      <c r="L39" s="31">
        <f t="shared" si="14"/>
        <v>7.4986346653408473</v>
      </c>
      <c r="M39" s="31">
        <f t="shared" si="5"/>
        <v>1573.4444444444448</v>
      </c>
      <c r="N39" s="31">
        <f t="shared" si="15"/>
        <v>17.898412698412649</v>
      </c>
      <c r="O39" s="32">
        <f t="shared" si="6"/>
        <v>8.8371374084391617E-40</v>
      </c>
      <c r="P39" s="34">
        <f t="shared" si="12"/>
        <v>8.9374725532147664E-40</v>
      </c>
      <c r="Q39" s="29">
        <f t="shared" si="16"/>
        <v>8.8371374084391617E-40</v>
      </c>
      <c r="R39" s="30">
        <f t="shared" si="17"/>
        <v>1.9825971722072332E-40</v>
      </c>
      <c r="S39" s="37">
        <f t="shared" si="7"/>
        <v>-3.4236378266162046</v>
      </c>
      <c r="T39" s="37">
        <f t="shared" si="8"/>
        <v>2.5066282746310002</v>
      </c>
      <c r="U39" s="37">
        <f t="shared" si="9"/>
        <v>11.72129596783733</v>
      </c>
      <c r="V39" s="37">
        <f t="shared" si="10"/>
        <v>2</v>
      </c>
      <c r="W39" s="37">
        <f t="shared" si="11"/>
        <v>1.1367448256801658E-3</v>
      </c>
      <c r="X39" s="37">
        <f t="shared" si="13"/>
        <v>3.6041411833000815E-4</v>
      </c>
    </row>
    <row r="40" spans="11:24" x14ac:dyDescent="0.25">
      <c r="K40" s="11">
        <v>35</v>
      </c>
      <c r="L40" s="31">
        <f t="shared" si="14"/>
        <v>7.4986346653408473</v>
      </c>
      <c r="M40" s="31">
        <f t="shared" si="5"/>
        <v>1495.1111111111115</v>
      </c>
      <c r="N40" s="31">
        <f t="shared" si="15"/>
        <v>17.898412698412649</v>
      </c>
      <c r="O40" s="32">
        <f t="shared" si="6"/>
        <v>7.0311113804373741E-38</v>
      </c>
      <c r="P40" s="34">
        <f t="shared" si="12"/>
        <v>7.1204861059695221E-38</v>
      </c>
      <c r="Q40" s="29">
        <f t="shared" si="16"/>
        <v>7.0311113804374732E-38</v>
      </c>
      <c r="R40" s="30">
        <f t="shared" si="17"/>
        <v>1.6177448642422982E-38</v>
      </c>
      <c r="S40" s="35">
        <f t="shared" si="7"/>
        <v>-3.3373276293065524</v>
      </c>
      <c r="T40" s="35">
        <f t="shared" si="8"/>
        <v>2.5066282746310002</v>
      </c>
      <c r="U40" s="35">
        <f t="shared" si="9"/>
        <v>11.137755705332893</v>
      </c>
      <c r="V40" s="35">
        <f t="shared" si="10"/>
        <v>2</v>
      </c>
      <c r="W40" s="35">
        <f t="shared" si="11"/>
        <v>1.5218685561243035E-3</v>
      </c>
      <c r="X40" s="35">
        <f t="shared" si="13"/>
        <v>4.9176689368845238E-4</v>
      </c>
    </row>
    <row r="41" spans="11:24" x14ac:dyDescent="0.25">
      <c r="K41" s="11">
        <v>36</v>
      </c>
      <c r="L41" s="31">
        <f t="shared" si="14"/>
        <v>7.4986346653408473</v>
      </c>
      <c r="M41" s="31">
        <f t="shared" si="5"/>
        <v>1418.7777777777781</v>
      </c>
      <c r="N41" s="31">
        <f t="shared" si="15"/>
        <v>17.898412698412649</v>
      </c>
      <c r="O41" s="32">
        <f t="shared" si="6"/>
        <v>5.0027352598655711E-36</v>
      </c>
      <c r="P41" s="34">
        <f t="shared" si="12"/>
        <v>5.0739401209252664E-36</v>
      </c>
      <c r="Q41" s="29">
        <f t="shared" si="16"/>
        <v>5.0027352598656419E-36</v>
      </c>
      <c r="R41" s="30">
        <f t="shared" si="17"/>
        <v>1.1812378972880447E-36</v>
      </c>
      <c r="S41" s="35">
        <f t="shared" si="7"/>
        <v>-3.2510174319969001</v>
      </c>
      <c r="T41" s="35">
        <f t="shared" si="8"/>
        <v>2.5066282746310002</v>
      </c>
      <c r="U41" s="35">
        <f t="shared" si="9"/>
        <v>10.569114343147719</v>
      </c>
      <c r="V41" s="35">
        <f t="shared" si="10"/>
        <v>2</v>
      </c>
      <c r="W41" s="35">
        <f t="shared" si="11"/>
        <v>2.0223487312590847E-3</v>
      </c>
      <c r="X41" s="35">
        <f t="shared" si="13"/>
        <v>6.6631621171234895E-4</v>
      </c>
    </row>
    <row r="42" spans="11:24" x14ac:dyDescent="0.25">
      <c r="K42" s="11">
        <v>37</v>
      </c>
      <c r="L42" s="31">
        <f t="shared" si="14"/>
        <v>7.4986346653408473</v>
      </c>
      <c r="M42" s="31">
        <f t="shared" si="5"/>
        <v>1344.4444444444448</v>
      </c>
      <c r="N42" s="31">
        <f t="shared" si="15"/>
        <v>17.898412698412649</v>
      </c>
      <c r="O42" s="32">
        <f t="shared" si="6"/>
        <v>3.1831876259849835E-34</v>
      </c>
      <c r="P42" s="34">
        <f t="shared" si="12"/>
        <v>3.2339270271942362E-34</v>
      </c>
      <c r="Q42" s="29">
        <f t="shared" si="16"/>
        <v>3.1831876259850284E-34</v>
      </c>
      <c r="R42" s="30">
        <f t="shared" si="17"/>
        <v>7.7184674124186439E-35</v>
      </c>
      <c r="S42" s="35">
        <f t="shared" si="7"/>
        <v>-3.1647072346872478</v>
      </c>
      <c r="T42" s="35">
        <f t="shared" si="8"/>
        <v>2.5066282746310002</v>
      </c>
      <c r="U42" s="35">
        <f t="shared" si="9"/>
        <v>10.015371881281807</v>
      </c>
      <c r="V42" s="35">
        <f t="shared" si="10"/>
        <v>2</v>
      </c>
      <c r="W42" s="35">
        <f t="shared" si="11"/>
        <v>2.6674709269233262E-3</v>
      </c>
      <c r="X42" s="35">
        <f t="shared" si="13"/>
        <v>8.9654615373286229E-4</v>
      </c>
    </row>
    <row r="43" spans="11:24" x14ac:dyDescent="0.25">
      <c r="K43" s="11">
        <v>38</v>
      </c>
      <c r="L43" s="31">
        <f t="shared" si="14"/>
        <v>7.4986346653408473</v>
      </c>
      <c r="M43" s="31">
        <f t="shared" si="5"/>
        <v>1272.1111111111115</v>
      </c>
      <c r="N43" s="31">
        <f t="shared" si="15"/>
        <v>17.898412698412649</v>
      </c>
      <c r="O43" s="32">
        <f t="shared" si="6"/>
        <v>1.8112905793266099E-32</v>
      </c>
      <c r="P43" s="34">
        <f t="shared" si="12"/>
        <v>1.8436298495985522E-32</v>
      </c>
      <c r="Q43" s="29">
        <f t="shared" si="16"/>
        <v>1.8112905793266356E-32</v>
      </c>
      <c r="R43" s="30">
        <f t="shared" si="17"/>
        <v>4.5134314931383422E-33</v>
      </c>
      <c r="S43" s="35">
        <f t="shared" si="7"/>
        <v>-3.0783970373775955</v>
      </c>
      <c r="T43" s="35">
        <f t="shared" si="8"/>
        <v>2.5066282746310002</v>
      </c>
      <c r="U43" s="35">
        <f t="shared" si="9"/>
        <v>9.4765283197351575</v>
      </c>
      <c r="V43" s="35">
        <f t="shared" si="10"/>
        <v>2</v>
      </c>
      <c r="W43" s="35">
        <f t="shared" si="11"/>
        <v>3.4922722047891564E-3</v>
      </c>
      <c r="X43" s="35">
        <f t="shared" si="13"/>
        <v>1.1979648567872288E-3</v>
      </c>
    </row>
    <row r="44" spans="11:24" x14ac:dyDescent="0.25">
      <c r="K44" s="11">
        <v>39</v>
      </c>
      <c r="L44" s="31">
        <f t="shared" si="14"/>
        <v>7.4986346653408473</v>
      </c>
      <c r="M44" s="31">
        <f t="shared" si="5"/>
        <v>1201.7777777777781</v>
      </c>
      <c r="N44" s="31">
        <f t="shared" si="15"/>
        <v>17.898412698412649</v>
      </c>
      <c r="O44" s="32">
        <f t="shared" si="6"/>
        <v>9.2169067211755184E-31</v>
      </c>
      <c r="P44" s="34">
        <f t="shared" si="12"/>
        <v>9.401269706135374E-31</v>
      </c>
      <c r="Q44" s="29">
        <f t="shared" si="16"/>
        <v>9.2169067211755184E-31</v>
      </c>
      <c r="R44" s="30">
        <f t="shared" si="17"/>
        <v>2.3620098286875222E-31</v>
      </c>
      <c r="S44" s="35">
        <f t="shared" si="7"/>
        <v>-2.9920868400679432</v>
      </c>
      <c r="T44" s="35">
        <f t="shared" si="8"/>
        <v>2.5066282746310002</v>
      </c>
      <c r="U44" s="35">
        <f t="shared" si="9"/>
        <v>8.9525836585077698</v>
      </c>
      <c r="V44" s="35">
        <f t="shared" si="10"/>
        <v>2</v>
      </c>
      <c r="W44" s="35">
        <f t="shared" si="11"/>
        <v>4.538174853261529E-3</v>
      </c>
      <c r="X44" s="35">
        <f t="shared" si="13"/>
        <v>1.5896556237979336E-3</v>
      </c>
    </row>
    <row r="45" spans="11:24" x14ac:dyDescent="0.25">
      <c r="K45" s="11">
        <v>40</v>
      </c>
      <c r="L45" s="31">
        <f t="shared" si="14"/>
        <v>7.4986346653408473</v>
      </c>
      <c r="M45" s="31">
        <f t="shared" si="5"/>
        <v>1133.4444444444448</v>
      </c>
      <c r="N45" s="31">
        <f t="shared" si="15"/>
        <v>17.898412698412649</v>
      </c>
      <c r="O45" s="32">
        <f t="shared" si="6"/>
        <v>4.1942414681185277E-29</v>
      </c>
      <c r="P45" s="34">
        <f t="shared" si="12"/>
        <v>4.2882541651798815E-29</v>
      </c>
      <c r="Q45" s="29">
        <f t="shared" si="16"/>
        <v>4.1942414681185568E-29</v>
      </c>
      <c r="R45" s="30">
        <f t="shared" si="17"/>
        <v>1.1063028000762155E-29</v>
      </c>
      <c r="S45" s="35">
        <f t="shared" si="7"/>
        <v>-2.9057766427582914</v>
      </c>
      <c r="T45" s="35">
        <f t="shared" si="8"/>
        <v>2.5066282746310002</v>
      </c>
      <c r="U45" s="35">
        <f t="shared" si="9"/>
        <v>8.4435378975996471</v>
      </c>
      <c r="V45" s="35">
        <f t="shared" si="10"/>
        <v>2</v>
      </c>
      <c r="W45" s="35">
        <f t="shared" si="11"/>
        <v>5.8535469689068769E-3</v>
      </c>
      <c r="X45" s="35">
        <f t="shared" si="13"/>
        <v>2.0948764176456007E-3</v>
      </c>
    </row>
    <row r="46" spans="11:24" x14ac:dyDescent="0.25">
      <c r="K46" s="11">
        <v>41</v>
      </c>
      <c r="L46" s="31">
        <f t="shared" si="14"/>
        <v>7.4986346653408473</v>
      </c>
      <c r="M46" s="31">
        <f t="shared" si="5"/>
        <v>1067.1111111111113</v>
      </c>
      <c r="N46" s="31">
        <f t="shared" si="15"/>
        <v>17.898412698412649</v>
      </c>
      <c r="O46" s="32">
        <f t="shared" si="6"/>
        <v>1.7068401129642333E-27</v>
      </c>
      <c r="P46" s="34">
        <f t="shared" si="12"/>
        <v>1.7497226546160322E-27</v>
      </c>
      <c r="Q46" s="29">
        <f t="shared" si="16"/>
        <v>1.7068401129642211E-27</v>
      </c>
      <c r="R46" s="30">
        <f t="shared" si="17"/>
        <v>4.6377118196638356E-28</v>
      </c>
      <c r="S46" s="35">
        <f t="shared" si="7"/>
        <v>-2.8194664454486391</v>
      </c>
      <c r="T46" s="35">
        <f t="shared" si="8"/>
        <v>2.5066282746310002</v>
      </c>
      <c r="U46" s="35">
        <f t="shared" si="9"/>
        <v>7.9493910370107841</v>
      </c>
      <c r="V46" s="35">
        <f t="shared" si="10"/>
        <v>2</v>
      </c>
      <c r="W46" s="35">
        <f t="shared" si="11"/>
        <v>7.4941388418790725E-3</v>
      </c>
      <c r="X46" s="35">
        <f t="shared" si="13"/>
        <v>2.7416970197541124E-3</v>
      </c>
    </row>
    <row r="47" spans="11:24" x14ac:dyDescent="0.25">
      <c r="K47" s="11">
        <v>42</v>
      </c>
      <c r="L47" s="31">
        <f t="shared" si="14"/>
        <v>7.4986346653408473</v>
      </c>
      <c r="M47" s="31">
        <f t="shared" si="5"/>
        <v>1002.7777777777781</v>
      </c>
      <c r="N47" s="31">
        <f t="shared" si="15"/>
        <v>17.898412698412649</v>
      </c>
      <c r="O47" s="32">
        <f t="shared" si="6"/>
        <v>6.2115992000981756E-26</v>
      </c>
      <c r="P47" s="34">
        <f t="shared" si="12"/>
        <v>6.3865714655597783E-26</v>
      </c>
      <c r="Q47" s="29">
        <f t="shared" si="16"/>
        <v>6.2115992000981744E-26</v>
      </c>
      <c r="R47" s="30">
        <f t="shared" si="17"/>
        <v>1.7401739515620138E-26</v>
      </c>
      <c r="S47" s="35">
        <f t="shared" si="7"/>
        <v>-2.7331562481389868</v>
      </c>
      <c r="T47" s="35">
        <f t="shared" si="8"/>
        <v>2.5066282746310002</v>
      </c>
      <c r="U47" s="35">
        <f t="shared" si="9"/>
        <v>7.4701430767411834</v>
      </c>
      <c r="V47" s="35">
        <f t="shared" si="10"/>
        <v>2</v>
      </c>
      <c r="W47" s="35">
        <f t="shared" si="11"/>
        <v>9.5233359982699831E-3</v>
      </c>
      <c r="X47" s="35">
        <f t="shared" si="13"/>
        <v>3.5636580288109089E-3</v>
      </c>
    </row>
    <row r="48" spans="11:24" x14ac:dyDescent="0.25">
      <c r="K48" s="11">
        <v>43</v>
      </c>
      <c r="L48" s="31">
        <f t="shared" si="14"/>
        <v>7.4986346653408473</v>
      </c>
      <c r="M48" s="31">
        <f t="shared" si="5"/>
        <v>940.44444444444468</v>
      </c>
      <c r="N48" s="31">
        <f t="shared" si="15"/>
        <v>17.898412698412649</v>
      </c>
      <c r="O48" s="32">
        <f t="shared" si="6"/>
        <v>2.0215532398916709E-24</v>
      </c>
      <c r="P48" s="34">
        <f t="shared" si="12"/>
        <v>2.0854189545472688E-24</v>
      </c>
      <c r="Q48" s="29">
        <f t="shared" si="16"/>
        <v>2.0215532398916849E-24</v>
      </c>
      <c r="R48" s="30">
        <f t="shared" si="17"/>
        <v>5.8447293618478708E-25</v>
      </c>
      <c r="S48" s="35">
        <f t="shared" si="7"/>
        <v>-2.6468460508293346</v>
      </c>
      <c r="T48" s="35">
        <f t="shared" si="8"/>
        <v>2.5066282746310002</v>
      </c>
      <c r="U48" s="35">
        <f t="shared" si="9"/>
        <v>7.0057940167908441</v>
      </c>
      <c r="V48" s="35">
        <f t="shared" si="10"/>
        <v>2</v>
      </c>
      <c r="W48" s="35">
        <f t="shared" si="11"/>
        <v>1.2012163211287428E-2</v>
      </c>
      <c r="X48" s="35">
        <f t="shared" si="13"/>
        <v>4.6004302056928733E-3</v>
      </c>
    </row>
    <row r="49" spans="11:24" x14ac:dyDescent="0.25">
      <c r="K49" s="11">
        <v>44</v>
      </c>
      <c r="L49" s="31">
        <f t="shared" si="14"/>
        <v>7.4986346653408473</v>
      </c>
      <c r="M49" s="31">
        <f t="shared" si="5"/>
        <v>880.11111111111143</v>
      </c>
      <c r="N49" s="31">
        <f t="shared" si="15"/>
        <v>17.898412698412649</v>
      </c>
      <c r="O49" s="32">
        <f t="shared" si="6"/>
        <v>5.8835319351011446E-23</v>
      </c>
      <c r="P49" s="34">
        <f t="shared" si="12"/>
        <v>6.092073830555871E-23</v>
      </c>
      <c r="Q49" s="29">
        <f t="shared" si="16"/>
        <v>5.8835319351011446E-23</v>
      </c>
      <c r="R49" s="30">
        <f t="shared" si="17"/>
        <v>1.7572957727492683E-23</v>
      </c>
      <c r="S49" s="35">
        <f t="shared" si="7"/>
        <v>-2.5605358535196823</v>
      </c>
      <c r="T49" s="35">
        <f t="shared" si="8"/>
        <v>2.5066282746310002</v>
      </c>
      <c r="U49" s="35">
        <f t="shared" si="9"/>
        <v>6.5563438571597681</v>
      </c>
      <c r="V49" s="35">
        <f t="shared" si="10"/>
        <v>2</v>
      </c>
      <c r="W49" s="35">
        <f t="shared" si="11"/>
        <v>1.5038969775371612E-2</v>
      </c>
      <c r="X49" s="35">
        <f t="shared" si="13"/>
        <v>5.8984466543390941E-3</v>
      </c>
    </row>
    <row r="50" spans="11:24" x14ac:dyDescent="0.25">
      <c r="K50" s="11">
        <v>45</v>
      </c>
      <c r="L50" s="31">
        <f t="shared" si="14"/>
        <v>7.4986346653408473</v>
      </c>
      <c r="M50" s="31">
        <f t="shared" si="5"/>
        <v>821.77777777777806</v>
      </c>
      <c r="N50" s="31">
        <f t="shared" si="15"/>
        <v>17.898412698412649</v>
      </c>
      <c r="O50" s="32">
        <f t="shared" si="6"/>
        <v>1.5313068324114786E-21</v>
      </c>
      <c r="P50" s="34">
        <f t="shared" si="12"/>
        <v>1.5922275707170374E-21</v>
      </c>
      <c r="Q50" s="29">
        <f t="shared" si="16"/>
        <v>1.5313068324114893E-21</v>
      </c>
      <c r="R50" s="30">
        <f t="shared" si="17"/>
        <v>4.7300135894907045E-22</v>
      </c>
      <c r="S50" s="35">
        <f t="shared" si="7"/>
        <v>-2.47422565621003</v>
      </c>
      <c r="T50" s="35">
        <f t="shared" si="8"/>
        <v>2.5066282746310002</v>
      </c>
      <c r="U50" s="35">
        <f t="shared" si="9"/>
        <v>6.1217925978479535</v>
      </c>
      <c r="V50" s="35">
        <f t="shared" si="10"/>
        <v>2</v>
      </c>
      <c r="W50" s="35">
        <f t="shared" si="11"/>
        <v>1.8688725859897139E-2</v>
      </c>
      <c r="X50" s="35">
        <f t="shared" si="13"/>
        <v>7.5114742707728171E-3</v>
      </c>
    </row>
    <row r="51" spans="11:24" x14ac:dyDescent="0.25">
      <c r="K51" s="11">
        <v>46</v>
      </c>
      <c r="L51" s="31">
        <f t="shared" si="14"/>
        <v>7.4986346653408473</v>
      </c>
      <c r="M51" s="31">
        <f t="shared" si="5"/>
        <v>765.44444444444468</v>
      </c>
      <c r="N51" s="31">
        <f t="shared" si="15"/>
        <v>17.898412698412649</v>
      </c>
      <c r="O51" s="32">
        <f t="shared" si="6"/>
        <v>3.5641625203515942E-20</v>
      </c>
      <c r="P51" s="34">
        <f t="shared" si="12"/>
        <v>3.7233852774232982E-20</v>
      </c>
      <c r="Q51" s="29">
        <f t="shared" si="16"/>
        <v>3.5641625203515942E-20</v>
      </c>
      <c r="R51" s="30">
        <f t="shared" si="17"/>
        <v>1.1398510949354335E-20</v>
      </c>
      <c r="S51" s="35">
        <f t="shared" si="7"/>
        <v>-2.3879154589003782</v>
      </c>
      <c r="T51" s="35">
        <f t="shared" si="8"/>
        <v>2.5066282746310002</v>
      </c>
      <c r="U51" s="35">
        <f t="shared" si="9"/>
        <v>5.7021402388554039</v>
      </c>
      <c r="V51" s="35">
        <f t="shared" si="10"/>
        <v>2</v>
      </c>
      <c r="W51" s="35">
        <f t="shared" si="11"/>
        <v>2.3051863827059399E-2</v>
      </c>
      <c r="X51" s="35">
        <f t="shared" si="13"/>
        <v>9.5010851860415392E-3</v>
      </c>
    </row>
    <row r="52" spans="11:24" x14ac:dyDescent="0.25">
      <c r="K52" s="11">
        <v>47</v>
      </c>
      <c r="L52" s="31">
        <f t="shared" si="14"/>
        <v>7.4986346653408473</v>
      </c>
      <c r="M52" s="31">
        <f t="shared" si="5"/>
        <v>711.11111111111131</v>
      </c>
      <c r="N52" s="31">
        <f t="shared" si="15"/>
        <v>17.898412698412649</v>
      </c>
      <c r="O52" s="32">
        <f t="shared" si="6"/>
        <v>7.4186340962626919E-19</v>
      </c>
      <c r="P52" s="34">
        <f t="shared" si="12"/>
        <v>7.7909726240050213E-19</v>
      </c>
      <c r="Q52" s="29">
        <f t="shared" si="16"/>
        <v>7.4186340962626919E-19</v>
      </c>
      <c r="R52" s="30">
        <f t="shared" si="17"/>
        <v>2.4594407593094296E-19</v>
      </c>
      <c r="S52" s="35">
        <f t="shared" si="7"/>
        <v>-2.3016052615907259</v>
      </c>
      <c r="T52" s="35">
        <f t="shared" si="8"/>
        <v>2.5066282746310002</v>
      </c>
      <c r="U52" s="35">
        <f t="shared" si="9"/>
        <v>5.297386780182114</v>
      </c>
      <c r="V52" s="35">
        <f t="shared" si="10"/>
        <v>2</v>
      </c>
      <c r="W52" s="35">
        <f t="shared" si="11"/>
        <v>2.8222607909861946E-2</v>
      </c>
      <c r="X52" s="35">
        <f t="shared" si="13"/>
        <v>1.1936984043334677E-2</v>
      </c>
    </row>
    <row r="53" spans="11:24" x14ac:dyDescent="0.25">
      <c r="K53" s="11">
        <v>48</v>
      </c>
      <c r="L53" s="31">
        <f t="shared" si="14"/>
        <v>7.4986346653408473</v>
      </c>
      <c r="M53" s="31">
        <f t="shared" si="5"/>
        <v>658.77777777777806</v>
      </c>
      <c r="N53" s="31">
        <f t="shared" si="15"/>
        <v>17.898412698412649</v>
      </c>
      <c r="O53" s="32">
        <f t="shared" si="6"/>
        <v>1.3808979249646183E-17</v>
      </c>
      <c r="P53" s="34">
        <f t="shared" si="12"/>
        <v>1.4588076512046686E-17</v>
      </c>
      <c r="Q53" s="29">
        <f t="shared" si="16"/>
        <v>1.3808979249646183E-17</v>
      </c>
      <c r="R53" s="30">
        <f t="shared" si="17"/>
        <v>4.7518751995100989E-18</v>
      </c>
      <c r="S53" s="35">
        <f t="shared" si="7"/>
        <v>-2.2152950642810736</v>
      </c>
      <c r="T53" s="35">
        <f t="shared" si="8"/>
        <v>2.5066282746310002</v>
      </c>
      <c r="U53" s="35">
        <f t="shared" si="9"/>
        <v>4.9075322218280863</v>
      </c>
      <c r="V53" s="35">
        <f t="shared" si="10"/>
        <v>2</v>
      </c>
      <c r="W53" s="35">
        <f t="shared" si="11"/>
        <v>3.4296751281579982E-2</v>
      </c>
      <c r="X53" s="35">
        <f t="shared" si="13"/>
        <v>1.4897143413527915E-2</v>
      </c>
    </row>
    <row r="54" spans="11:24" x14ac:dyDescent="0.25">
      <c r="K54" s="11">
        <v>49</v>
      </c>
      <c r="L54" s="31">
        <f t="shared" si="14"/>
        <v>7.4986346653408473</v>
      </c>
      <c r="M54" s="31">
        <f t="shared" si="5"/>
        <v>608.44444444444468</v>
      </c>
      <c r="N54" s="31">
        <f t="shared" si="15"/>
        <v>17.898412698412649</v>
      </c>
      <c r="O54" s="32">
        <f t="shared" si="6"/>
        <v>2.2986369115677397E-16</v>
      </c>
      <c r="P54" s="34">
        <f t="shared" si="12"/>
        <v>2.4445176766882066E-16</v>
      </c>
      <c r="Q54" s="29">
        <f t="shared" si="16"/>
        <v>2.298636911567756E-16</v>
      </c>
      <c r="R54" s="30">
        <f t="shared" si="17"/>
        <v>8.2219741456188376E-17</v>
      </c>
      <c r="S54" s="35">
        <f t="shared" si="7"/>
        <v>-2.1289848669714213</v>
      </c>
      <c r="T54" s="35">
        <f t="shared" si="8"/>
        <v>2.5066282746310002</v>
      </c>
      <c r="U54" s="35">
        <f t="shared" si="9"/>
        <v>4.5325765637933202</v>
      </c>
      <c r="V54" s="35">
        <f t="shared" si="10"/>
        <v>2</v>
      </c>
      <c r="W54" s="35">
        <f t="shared" si="11"/>
        <v>4.1368861654229393E-2</v>
      </c>
      <c r="X54" s="35">
        <f t="shared" si="13"/>
        <v>1.8467698025380161E-2</v>
      </c>
    </row>
    <row r="55" spans="11:24" x14ac:dyDescent="0.25">
      <c r="K55" s="11">
        <v>50</v>
      </c>
      <c r="L55" s="31">
        <f t="shared" si="14"/>
        <v>7.4986346653408473</v>
      </c>
      <c r="M55" s="31">
        <f t="shared" si="5"/>
        <v>560.11111111111131</v>
      </c>
      <c r="N55" s="31">
        <f t="shared" si="15"/>
        <v>17.898412698412649</v>
      </c>
      <c r="O55" s="32">
        <f t="shared" si="6"/>
        <v>3.4217663350248932E-15</v>
      </c>
      <c r="P55" s="34">
        <f t="shared" si="12"/>
        <v>3.6662181026937141E-15</v>
      </c>
      <c r="Q55" s="29">
        <f t="shared" si="16"/>
        <v>3.4217663350248932E-15</v>
      </c>
      <c r="R55" s="30">
        <f t="shared" si="17"/>
        <v>1.2741375613281336E-15</v>
      </c>
      <c r="S55" s="44">
        <f t="shared" si="7"/>
        <v>-2.042674669661769</v>
      </c>
      <c r="T55" s="44">
        <f t="shared" si="8"/>
        <v>2.5066282746310002</v>
      </c>
      <c r="U55" s="44">
        <f t="shared" si="9"/>
        <v>4.1725198060778173</v>
      </c>
      <c r="V55" s="44">
        <f t="shared" si="10"/>
        <v>2</v>
      </c>
      <c r="W55" s="44">
        <f t="shared" si="11"/>
        <v>4.9528925019401072E-2</v>
      </c>
      <c r="X55" s="44">
        <f t="shared" si="13"/>
        <v>2.2742549316339643E-2</v>
      </c>
    </row>
    <row r="56" spans="11:24" x14ac:dyDescent="0.25">
      <c r="K56" s="11">
        <v>51</v>
      </c>
      <c r="L56" s="31">
        <f t="shared" si="14"/>
        <v>7.4986346653408473</v>
      </c>
      <c r="M56" s="31">
        <f t="shared" si="5"/>
        <v>513.77777777777794</v>
      </c>
      <c r="N56" s="31">
        <f t="shared" si="15"/>
        <v>17.898412698412649</v>
      </c>
      <c r="O56" s="32">
        <f t="shared" si="6"/>
        <v>4.555137548245552E-14</v>
      </c>
      <c r="P56" s="34">
        <f t="shared" si="12"/>
        <v>4.9217593585149234E-14</v>
      </c>
      <c r="Q56" s="29">
        <f t="shared" si="16"/>
        <v>4.555137548245552E-14</v>
      </c>
      <c r="R56" s="30">
        <f t="shared" si="17"/>
        <v>1.7686332548663645E-14</v>
      </c>
      <c r="S56" s="44">
        <f t="shared" si="7"/>
        <v>-1.956364472352117</v>
      </c>
      <c r="T56" s="44">
        <f t="shared" si="8"/>
        <v>2.5066282746310002</v>
      </c>
      <c r="U56" s="44">
        <f t="shared" si="9"/>
        <v>3.8273619486815771</v>
      </c>
      <c r="V56" s="44">
        <f t="shared" si="10"/>
        <v>2</v>
      </c>
      <c r="W56" s="44">
        <f t="shared" si="11"/>
        <v>5.8858471345091923E-2</v>
      </c>
      <c r="X56" s="44">
        <f t="shared" si="13"/>
        <v>2.7822635591479027E-2</v>
      </c>
    </row>
    <row r="57" spans="11:24" x14ac:dyDescent="0.25">
      <c r="K57" s="11">
        <v>52</v>
      </c>
      <c r="L57" s="31">
        <f t="shared" si="14"/>
        <v>7.4986346653408473</v>
      </c>
      <c r="M57" s="31">
        <f t="shared" si="5"/>
        <v>469.44444444444463</v>
      </c>
      <c r="N57" s="31">
        <f t="shared" si="15"/>
        <v>17.898412698412649</v>
      </c>
      <c r="O57" s="32">
        <f t="shared" si="6"/>
        <v>5.422802848684868E-13</v>
      </c>
      <c r="P57" s="34">
        <f t="shared" si="12"/>
        <v>5.9149787845363601E-13</v>
      </c>
      <c r="Q57" s="29">
        <f t="shared" si="16"/>
        <v>5.4228028486848478E-13</v>
      </c>
      <c r="R57" s="30">
        <f t="shared" si="17"/>
        <v>2.1993730204897939E-13</v>
      </c>
      <c r="S57" s="35">
        <f t="shared" si="7"/>
        <v>-1.8700542750424647</v>
      </c>
      <c r="T57" s="35">
        <f t="shared" si="8"/>
        <v>2.5066282746310002</v>
      </c>
      <c r="U57" s="35">
        <f t="shared" si="9"/>
        <v>3.4971029916045984</v>
      </c>
      <c r="V57" s="35">
        <f t="shared" si="10"/>
        <v>2</v>
      </c>
      <c r="W57" s="35">
        <f t="shared" si="11"/>
        <v>6.942626471163077E-2</v>
      </c>
      <c r="X57" s="35">
        <f t="shared" si="13"/>
        <v>3.3814830197212029E-2</v>
      </c>
    </row>
    <row r="58" spans="11:24" x14ac:dyDescent="0.25">
      <c r="K58" s="11">
        <v>53</v>
      </c>
      <c r="L58" s="31">
        <f t="shared" si="14"/>
        <v>7.4986346653408473</v>
      </c>
      <c r="M58" s="31">
        <f t="shared" si="5"/>
        <v>427.11111111111131</v>
      </c>
      <c r="N58" s="31">
        <f t="shared" si="15"/>
        <v>17.898412698412649</v>
      </c>
      <c r="O58" s="32">
        <f t="shared" si="6"/>
        <v>5.7732093855955522E-12</v>
      </c>
      <c r="P58" s="34">
        <f t="shared" si="12"/>
        <v>6.364707264049188E-12</v>
      </c>
      <c r="Q58" s="29">
        <f t="shared" si="16"/>
        <v>5.7732093855955514E-12</v>
      </c>
      <c r="R58" s="30">
        <f t="shared" si="17"/>
        <v>2.4505597234415092E-12</v>
      </c>
      <c r="S58" s="35">
        <f t="shared" si="7"/>
        <v>-1.7837440777328126</v>
      </c>
      <c r="T58" s="35">
        <f t="shared" si="8"/>
        <v>2.5066282746310002</v>
      </c>
      <c r="U58" s="35">
        <f t="shared" si="9"/>
        <v>3.1817429348468824</v>
      </c>
      <c r="V58" s="35">
        <f t="shared" si="10"/>
        <v>2</v>
      </c>
      <c r="W58" s="35">
        <f t="shared" si="11"/>
        <v>8.1283681622276671E-2</v>
      </c>
      <c r="X58" s="35">
        <f t="shared" si="13"/>
        <v>4.0830440796085665E-2</v>
      </c>
    </row>
    <row r="59" spans="11:24" x14ac:dyDescent="0.25">
      <c r="K59" s="11">
        <v>54</v>
      </c>
      <c r="L59" s="31">
        <f t="shared" si="14"/>
        <v>7.4986346653408473</v>
      </c>
      <c r="M59" s="31">
        <f t="shared" si="5"/>
        <v>386.77777777777794</v>
      </c>
      <c r="N59" s="31">
        <f t="shared" si="15"/>
        <v>17.898412698412649</v>
      </c>
      <c r="O59" s="32">
        <f t="shared" si="6"/>
        <v>5.4964461317365562E-11</v>
      </c>
      <c r="P59" s="34">
        <f t="shared" si="12"/>
        <v>6.1329168581414752E-11</v>
      </c>
      <c r="Q59" s="29">
        <f t="shared" si="16"/>
        <v>5.4964461317365562E-11</v>
      </c>
      <c r="R59" s="30">
        <f t="shared" si="17"/>
        <v>2.4468712507995535E-11</v>
      </c>
      <c r="S59" s="35">
        <f t="shared" si="7"/>
        <v>-1.6974338804231603</v>
      </c>
      <c r="T59" s="35">
        <f t="shared" si="8"/>
        <v>2.5066282746310002</v>
      </c>
      <c r="U59" s="35">
        <f t="shared" si="9"/>
        <v>2.8812817784084279</v>
      </c>
      <c r="V59" s="35">
        <f t="shared" si="10"/>
        <v>2</v>
      </c>
      <c r="W59" s="35">
        <f t="shared" si="11"/>
        <v>9.4459942578282149E-2</v>
      </c>
      <c r="X59" s="35">
        <f t="shared" si="13"/>
        <v>4.8983297077875625E-2</v>
      </c>
    </row>
    <row r="60" spans="11:24" x14ac:dyDescent="0.25">
      <c r="K60" s="11">
        <v>55</v>
      </c>
      <c r="L60" s="31">
        <f t="shared" si="14"/>
        <v>7.4986346653408473</v>
      </c>
      <c r="M60" s="31">
        <f t="shared" si="5"/>
        <v>348.44444444444463</v>
      </c>
      <c r="N60" s="31">
        <f t="shared" si="15"/>
        <v>17.898412698412649</v>
      </c>
      <c r="O60" s="32">
        <f t="shared" si="6"/>
        <v>4.6796978852977661E-10</v>
      </c>
      <c r="P60" s="34">
        <f t="shared" si="12"/>
        <v>5.2929895711119138E-10</v>
      </c>
      <c r="Q60" s="29">
        <f t="shared" si="16"/>
        <v>4.6796978852977826E-10</v>
      </c>
      <c r="R60" s="30">
        <f t="shared" si="17"/>
        <v>2.189880761300259E-10</v>
      </c>
      <c r="S60" s="35">
        <f t="shared" si="7"/>
        <v>-1.6111236831135083</v>
      </c>
      <c r="T60" s="35">
        <f t="shared" si="8"/>
        <v>2.5066282746310002</v>
      </c>
      <c r="U60" s="35">
        <f t="shared" si="9"/>
        <v>2.5957195222892362</v>
      </c>
      <c r="V60" s="35">
        <f t="shared" si="10"/>
        <v>2</v>
      </c>
      <c r="W60" s="35">
        <f t="shared" si="11"/>
        <v>0.10895740048856933</v>
      </c>
      <c r="X60" s="35">
        <f t="shared" si="13"/>
        <v>5.8387431812390825E-2</v>
      </c>
    </row>
    <row r="61" spans="11:24" x14ac:dyDescent="0.25">
      <c r="K61" s="11">
        <v>56</v>
      </c>
      <c r="L61" s="31">
        <f t="shared" si="14"/>
        <v>7.4986346653408473</v>
      </c>
      <c r="M61" s="31">
        <f t="shared" si="5"/>
        <v>312.11111111111126</v>
      </c>
      <c r="N61" s="31">
        <f t="shared" si="15"/>
        <v>17.898412698412649</v>
      </c>
      <c r="O61" s="32">
        <f t="shared" si="6"/>
        <v>3.5630739055956438E-9</v>
      </c>
      <c r="P61" s="34">
        <f t="shared" si="12"/>
        <v>4.0923728627068352E-9</v>
      </c>
      <c r="Q61" s="29">
        <f t="shared" si="16"/>
        <v>3.5630739055956562E-9</v>
      </c>
      <c r="R61" s="30">
        <f t="shared" si="17"/>
        <v>1.7570704794013058E-9</v>
      </c>
      <c r="S61" s="35">
        <f t="shared" si="7"/>
        <v>-1.524813485803856</v>
      </c>
      <c r="T61" s="35">
        <f t="shared" si="8"/>
        <v>2.5066282746310002</v>
      </c>
      <c r="U61" s="35">
        <f t="shared" si="9"/>
        <v>2.3250561664893064</v>
      </c>
      <c r="V61" s="35">
        <f t="shared" si="10"/>
        <v>2</v>
      </c>
      <c r="W61" s="35">
        <f t="shared" si="11"/>
        <v>0.12474712178887591</v>
      </c>
      <c r="X61" s="35">
        <f t="shared" si="13"/>
        <v>6.9154380507799929E-2</v>
      </c>
    </row>
    <row r="62" spans="11:24" x14ac:dyDescent="0.25">
      <c r="K62" s="11">
        <v>57</v>
      </c>
      <c r="L62" s="31">
        <f t="shared" si="14"/>
        <v>7.4986346653408473</v>
      </c>
      <c r="M62" s="31">
        <f t="shared" si="5"/>
        <v>277.77777777777794</v>
      </c>
      <c r="N62" s="31">
        <f t="shared" si="15"/>
        <v>17.898412698412649</v>
      </c>
      <c r="O62" s="32">
        <f t="shared" si="6"/>
        <v>2.426068272280406E-8</v>
      </c>
      <c r="P62" s="34">
        <f t="shared" si="12"/>
        <v>2.8353055585510896E-8</v>
      </c>
      <c r="Q62" s="29">
        <f t="shared" si="16"/>
        <v>2.4260682722804097E-8</v>
      </c>
      <c r="R62" s="30">
        <f t="shared" si="17"/>
        <v>1.2642327660512269E-8</v>
      </c>
      <c r="S62" s="35">
        <f t="shared" si="7"/>
        <v>-1.4385032884942037</v>
      </c>
      <c r="T62" s="35">
        <f t="shared" si="8"/>
        <v>2.5066282746310002</v>
      </c>
      <c r="U62" s="35">
        <f t="shared" si="9"/>
        <v>2.0692917110086384</v>
      </c>
      <c r="V62" s="35">
        <f t="shared" si="10"/>
        <v>2</v>
      </c>
      <c r="W62" s="35">
        <f t="shared" si="11"/>
        <v>0.1417650188771474</v>
      </c>
      <c r="X62" s="35">
        <f t="shared" si="13"/>
        <v>8.1390147258693105E-2</v>
      </c>
    </row>
    <row r="63" spans="11:24" x14ac:dyDescent="0.25">
      <c r="K63" s="11">
        <v>58</v>
      </c>
      <c r="L63" s="31">
        <f t="shared" si="14"/>
        <v>7.4986346653408473</v>
      </c>
      <c r="M63" s="31">
        <f t="shared" si="5"/>
        <v>245.4444444444446</v>
      </c>
      <c r="N63" s="31">
        <f t="shared" si="15"/>
        <v>17.898412698412649</v>
      </c>
      <c r="O63" s="32">
        <f t="shared" si="6"/>
        <v>1.4772444921006493E-7</v>
      </c>
      <c r="P63" s="34">
        <f t="shared" si="12"/>
        <v>1.7607750479557583E-7</v>
      </c>
      <c r="Q63" s="29">
        <f t="shared" si="16"/>
        <v>1.4772444921006522E-7</v>
      </c>
      <c r="R63" s="30">
        <f t="shared" si="17"/>
        <v>8.1594422731541029E-8</v>
      </c>
      <c r="S63" s="35">
        <f t="shared" si="7"/>
        <v>-1.3521930911845517</v>
      </c>
      <c r="T63" s="35">
        <f t="shared" si="8"/>
        <v>2.5066282746310002</v>
      </c>
      <c r="U63" s="35">
        <f t="shared" si="9"/>
        <v>1.8284261558472332</v>
      </c>
      <c r="V63" s="35">
        <f t="shared" si="10"/>
        <v>2</v>
      </c>
      <c r="W63" s="35">
        <f t="shared" si="11"/>
        <v>0.15990880241970454</v>
      </c>
      <c r="X63" s="35">
        <f t="shared" si="13"/>
        <v>9.5191907547087964E-2</v>
      </c>
    </row>
    <row r="64" spans="11:24" x14ac:dyDescent="0.25">
      <c r="K64" s="11">
        <v>59</v>
      </c>
      <c r="L64" s="31">
        <f t="shared" si="14"/>
        <v>7.4986346653408473</v>
      </c>
      <c r="M64" s="31">
        <f t="shared" si="5"/>
        <v>215.11111111111126</v>
      </c>
      <c r="N64" s="31">
        <f t="shared" si="15"/>
        <v>17.898412698412649</v>
      </c>
      <c r="O64" s="32">
        <f t="shared" si="6"/>
        <v>8.0440157836371879E-7</v>
      </c>
      <c r="P64" s="34">
        <f t="shared" si="12"/>
        <v>9.8047908315929451E-7</v>
      </c>
      <c r="Q64" s="29">
        <f t="shared" si="16"/>
        <v>8.0440157836371879E-7</v>
      </c>
      <c r="R64" s="30">
        <f t="shared" si="17"/>
        <v>4.7253709314001302E-7</v>
      </c>
      <c r="S64" s="35">
        <f t="shared" si="7"/>
        <v>-1.2658828938748994</v>
      </c>
      <c r="T64" s="35">
        <f t="shared" si="8"/>
        <v>2.5066282746310002</v>
      </c>
      <c r="U64" s="35">
        <f t="shared" si="9"/>
        <v>1.6024595010050897</v>
      </c>
      <c r="V64" s="35">
        <f t="shared" si="10"/>
        <v>2</v>
      </c>
      <c r="W64" s="35">
        <f t="shared" si="11"/>
        <v>0.17903601653166679</v>
      </c>
      <c r="X64" s="35">
        <f t="shared" si="13"/>
        <v>0.11064454145947029</v>
      </c>
    </row>
    <row r="65" spans="11:24" x14ac:dyDescent="0.25">
      <c r="K65" s="11">
        <v>60</v>
      </c>
      <c r="L65" s="31">
        <f t="shared" si="14"/>
        <v>7.4986346653408473</v>
      </c>
      <c r="M65" s="31">
        <f t="shared" si="5"/>
        <v>186.77777777777791</v>
      </c>
      <c r="N65" s="31">
        <f t="shared" si="15"/>
        <v>17.898412698412649</v>
      </c>
      <c r="O65" s="32">
        <f t="shared" si="6"/>
        <v>3.9170996705673232E-6</v>
      </c>
      <c r="P65" s="34">
        <f t="shared" si="12"/>
        <v>4.8975787537266177E-6</v>
      </c>
      <c r="Q65" s="29">
        <f t="shared" si="16"/>
        <v>3.9170996705673232E-6</v>
      </c>
      <c r="R65" s="30">
        <f t="shared" si="17"/>
        <v>2.4565406512891485E-6</v>
      </c>
      <c r="S65" s="35">
        <f t="shared" si="7"/>
        <v>-1.1795726965652471</v>
      </c>
      <c r="T65" s="35">
        <f t="shared" si="8"/>
        <v>2.5066282746310002</v>
      </c>
      <c r="U65" s="35">
        <f t="shared" si="9"/>
        <v>1.3913917464822085</v>
      </c>
      <c r="V65" s="35">
        <f t="shared" si="10"/>
        <v>2</v>
      </c>
      <c r="W65" s="35">
        <f t="shared" si="11"/>
        <v>0.19896339688127679</v>
      </c>
      <c r="X65" s="35">
        <f t="shared" si="13"/>
        <v>0.12781711150169195</v>
      </c>
    </row>
    <row r="66" spans="11:24" x14ac:dyDescent="0.25">
      <c r="K66" s="11">
        <v>61</v>
      </c>
      <c r="L66" s="31">
        <f t="shared" si="14"/>
        <v>7.4986346653408473</v>
      </c>
      <c r="M66" s="31">
        <f t="shared" si="5"/>
        <v>160.44444444444457</v>
      </c>
      <c r="N66" s="31">
        <f t="shared" si="15"/>
        <v>17.898412698412649</v>
      </c>
      <c r="O66" s="32">
        <f t="shared" si="6"/>
        <v>1.7057976197778449E-5</v>
      </c>
      <c r="P66" s="34">
        <f t="shared" si="12"/>
        <v>2.1955554951505067E-5</v>
      </c>
      <c r="Q66" s="29">
        <f t="shared" si="16"/>
        <v>1.7057976197778415E-5</v>
      </c>
      <c r="R66" s="30">
        <f t="shared" si="17"/>
        <v>1.1468977780880772E-5</v>
      </c>
      <c r="S66" s="35">
        <f t="shared" si="7"/>
        <v>-1.093262499255595</v>
      </c>
      <c r="T66" s="37">
        <f t="shared" si="8"/>
        <v>2.5066282746310002</v>
      </c>
      <c r="U66" s="37">
        <f t="shared" si="9"/>
        <v>1.1952228922785899</v>
      </c>
      <c r="V66" s="37">
        <f t="shared" si="10"/>
        <v>2</v>
      </c>
      <c r="W66" s="37">
        <f t="shared" si="11"/>
        <v>0.21946775060279242</v>
      </c>
      <c r="X66" s="35">
        <f t="shared" si="13"/>
        <v>0.14675941635932446</v>
      </c>
    </row>
    <row r="67" spans="11:24" x14ac:dyDescent="0.25">
      <c r="K67" s="11">
        <v>62</v>
      </c>
      <c r="L67" s="31">
        <f t="shared" si="14"/>
        <v>7.4986346653408473</v>
      </c>
      <c r="M67" s="31">
        <f t="shared" si="5"/>
        <v>136.11111111111123</v>
      </c>
      <c r="N67" s="31">
        <f t="shared" si="15"/>
        <v>17.898412698412649</v>
      </c>
      <c r="O67" s="32">
        <f t="shared" si="6"/>
        <v>6.642958806761584E-5</v>
      </c>
      <c r="P67" s="34">
        <f t="shared" si="12"/>
        <v>8.8385143019120908E-5</v>
      </c>
      <c r="Q67" s="29">
        <f t="shared" si="16"/>
        <v>6.6429588067615881E-5</v>
      </c>
      <c r="R67" s="30">
        <f t="shared" si="17"/>
        <v>4.8114326333191129E-5</v>
      </c>
      <c r="S67" s="35">
        <f t="shared" si="7"/>
        <v>-1.0069523019459428</v>
      </c>
      <c r="T67" s="35">
        <f t="shared" si="8"/>
        <v>2.5066282746310002</v>
      </c>
      <c r="U67" s="35">
        <f t="shared" si="9"/>
        <v>1.0139529383942332</v>
      </c>
      <c r="V67" s="35">
        <f t="shared" si="10"/>
        <v>2</v>
      </c>
      <c r="W67" s="35">
        <f t="shared" si="11"/>
        <v>0.24028849803653288</v>
      </c>
      <c r="X67" s="35">
        <f t="shared" si="13"/>
        <v>0.16749876403609762</v>
      </c>
    </row>
    <row r="68" spans="11:24" x14ac:dyDescent="0.25">
      <c r="K68" s="11">
        <v>63</v>
      </c>
      <c r="L68" s="31">
        <f t="shared" si="14"/>
        <v>7.4986346653408473</v>
      </c>
      <c r="M68" s="31">
        <f t="shared" si="5"/>
        <v>113.77777777777789</v>
      </c>
      <c r="N68" s="31">
        <f t="shared" si="15"/>
        <v>17.898412698412649</v>
      </c>
      <c r="O68" s="32">
        <f t="shared" si="6"/>
        <v>2.3134855338310904E-4</v>
      </c>
      <c r="P68" s="34">
        <f t="shared" si="12"/>
        <v>3.1973369640222993E-4</v>
      </c>
      <c r="Q68" s="29">
        <f t="shared" si="16"/>
        <v>2.313485533831092E-4</v>
      </c>
      <c r="R68" s="30">
        <f t="shared" si="17"/>
        <v>1.8149052347777423E-4</v>
      </c>
      <c r="S68" s="35">
        <f t="shared" si="7"/>
        <v>-0.92064210463629059</v>
      </c>
      <c r="T68" s="35">
        <f t="shared" si="8"/>
        <v>2.5066282746310002</v>
      </c>
      <c r="U68" s="35">
        <f t="shared" si="9"/>
        <v>0.84758188482913865</v>
      </c>
      <c r="V68" s="35">
        <f t="shared" si="10"/>
        <v>2</v>
      </c>
      <c r="W68" s="35">
        <f t="shared" si="11"/>
        <v>0.26113194170509185</v>
      </c>
      <c r="X68" s="35">
        <f t="shared" si="13"/>
        <v>0.19003711344851668</v>
      </c>
    </row>
    <row r="69" spans="11:24" x14ac:dyDescent="0.25">
      <c r="K69" s="11">
        <v>64</v>
      </c>
      <c r="L69" s="31">
        <f t="shared" ref="L69:L105" si="18">(SigmaCI/SQRT(COUNT(CIdata)))*(2*PI())^0.5</f>
        <v>7.4986346653408473</v>
      </c>
      <c r="M69" s="31">
        <f t="shared" si="5"/>
        <v>93.444444444444542</v>
      </c>
      <c r="N69" s="31">
        <f t="shared" ref="N69:N105" si="19">2*((SigmaCI/SQRT(COUNT(CIdata)))^2)</f>
        <v>17.898412698412649</v>
      </c>
      <c r="O69" s="32">
        <f t="shared" si="6"/>
        <v>7.2051527209671758E-4</v>
      </c>
      <c r="P69" s="34">
        <f t="shared" si="12"/>
        <v>1.0402489684989474E-3</v>
      </c>
      <c r="Q69" s="29">
        <f t="shared" ref="Q69:Q105" si="20">_xlfn.NORM.DIST(K69,MeanCI,(SigmaCI/SQRT(COUNT(CIdata))),FALSE)</f>
        <v>7.2051527209671758E-4</v>
      </c>
      <c r="R69" s="30">
        <f t="shared" ref="R69:R105" si="21">_xlfn.NORM.DIST(K69,MeanCI,(SigmaCI/SQRT(COUNT(CIdata))),TRUE)</f>
        <v>6.160271392675542E-4</v>
      </c>
      <c r="S69" s="35">
        <f t="shared" ref="S69:S105" si="22">(K69-MeanCI)/SigmaCI</f>
        <v>-0.83433190732663831</v>
      </c>
      <c r="T69" s="35">
        <f t="shared" si="8"/>
        <v>2.5066282746310002</v>
      </c>
      <c r="U69" s="35">
        <f t="shared" si="9"/>
        <v>0.69610973158330613</v>
      </c>
      <c r="V69" s="35">
        <f t="shared" si="10"/>
        <v>2</v>
      </c>
      <c r="W69" s="35">
        <f t="shared" si="11"/>
        <v>0.28167724099706959</v>
      </c>
      <c r="X69" s="35">
        <f t="shared" si="13"/>
        <v>0.21434873169661223</v>
      </c>
    </row>
    <row r="70" spans="11:24" x14ac:dyDescent="0.25">
      <c r="K70" s="11">
        <v>65</v>
      </c>
      <c r="L70" s="31">
        <f t="shared" si="18"/>
        <v>7.4986346653408473</v>
      </c>
      <c r="M70" s="31">
        <f t="shared" ref="M70:M105" si="23">(K70-MeanCI)^2</f>
        <v>75.1111111111112</v>
      </c>
      <c r="N70" s="31">
        <f t="shared" si="19"/>
        <v>17.898412698412649</v>
      </c>
      <c r="O70" s="32">
        <f t="shared" ref="O70:O105" si="24">(1/L70)*EXP(-M70/N70)</f>
        <v>2.0067384244535236E-3</v>
      </c>
      <c r="P70" s="34">
        <f t="shared" si="12"/>
        <v>3.046987392952471E-3</v>
      </c>
      <c r="Q70" s="29">
        <f t="shared" si="20"/>
        <v>2.0067384244535249E-3</v>
      </c>
      <c r="R70" s="30">
        <f t="shared" si="21"/>
        <v>1.8832947320465534E-3</v>
      </c>
      <c r="S70" s="35">
        <f t="shared" si="22"/>
        <v>-0.74802171001698614</v>
      </c>
      <c r="T70" s="35">
        <f t="shared" ref="T70:T105" si="25">1*(2*PI())^0.5</f>
        <v>2.5066282746310002</v>
      </c>
      <c r="U70" s="35">
        <f t="shared" ref="U70:U105" si="26">(S70-0)^2</f>
        <v>0.55953647865673606</v>
      </c>
      <c r="V70" s="35">
        <f t="shared" ref="V70:V105" si="27">2*1^2</f>
        <v>2</v>
      </c>
      <c r="W70" s="35">
        <f t="shared" ref="W70:W105" si="28">(1/T70)*EXP(-U70/V70)</f>
        <v>0.30158397651275826</v>
      </c>
      <c r="X70" s="35">
        <f t="shared" si="13"/>
        <v>0.2403785042148579</v>
      </c>
    </row>
    <row r="71" spans="11:24" x14ac:dyDescent="0.25">
      <c r="K71" s="11">
        <v>66</v>
      </c>
      <c r="L71" s="31">
        <f t="shared" si="18"/>
        <v>7.4986346653408473</v>
      </c>
      <c r="M71" s="31">
        <f t="shared" si="23"/>
        <v>58.77777777777785</v>
      </c>
      <c r="N71" s="31">
        <f t="shared" si="19"/>
        <v>17.898412698412649</v>
      </c>
      <c r="O71" s="32">
        <f t="shared" si="24"/>
        <v>4.9981526504961713E-3</v>
      </c>
      <c r="P71" s="34">
        <f t="shared" ref="P71:P105" si="29">O71*(K71-K70)+P70</f>
        <v>8.0451400434486432E-3</v>
      </c>
      <c r="Q71" s="29">
        <f t="shared" si="20"/>
        <v>4.9981526504961713E-3</v>
      </c>
      <c r="R71" s="30">
        <f t="shared" si="21"/>
        <v>5.1916269160140515E-3</v>
      </c>
      <c r="S71" s="35">
        <f t="shared" si="22"/>
        <v>-0.66171151270733397</v>
      </c>
      <c r="T71" s="35">
        <f t="shared" si="25"/>
        <v>2.5066282746310002</v>
      </c>
      <c r="U71" s="35">
        <f t="shared" si="26"/>
        <v>0.4378621260494282</v>
      </c>
      <c r="V71" s="35">
        <f t="shared" si="27"/>
        <v>2</v>
      </c>
      <c r="W71" s="35">
        <f t="shared" si="28"/>
        <v>0.32050109175050362</v>
      </c>
      <c r="X71" s="35">
        <f t="shared" ref="X71:X105" si="30">(W71)*(S71-S70)+X70</f>
        <v>0.2680410166818028</v>
      </c>
    </row>
    <row r="72" spans="11:24" x14ac:dyDescent="0.25">
      <c r="K72" s="38">
        <v>67</v>
      </c>
      <c r="L72" s="39">
        <f t="shared" si="18"/>
        <v>7.4986346653408473</v>
      </c>
      <c r="M72" s="39">
        <f t="shared" si="23"/>
        <v>44.444444444444507</v>
      </c>
      <c r="N72" s="39">
        <f t="shared" si="19"/>
        <v>17.898412698412649</v>
      </c>
      <c r="O72" s="40">
        <f t="shared" si="24"/>
        <v>1.1132672646476931E-2</v>
      </c>
      <c r="P72" s="41">
        <f t="shared" si="29"/>
        <v>1.9177812689925574E-2</v>
      </c>
      <c r="Q72" s="42">
        <f t="shared" si="20"/>
        <v>1.1132672646476931E-2</v>
      </c>
      <c r="R72" s="43">
        <f t="shared" si="21"/>
        <v>1.2922939175878428E-2</v>
      </c>
      <c r="S72" s="37">
        <f t="shared" si="22"/>
        <v>-0.5754013153976818</v>
      </c>
      <c r="T72" s="37">
        <f t="shared" si="25"/>
        <v>2.5066282746310002</v>
      </c>
      <c r="U72" s="37">
        <f t="shared" si="26"/>
        <v>0.33108667376138251</v>
      </c>
      <c r="V72" s="37">
        <f t="shared" si="27"/>
        <v>2</v>
      </c>
      <c r="W72" s="37">
        <f t="shared" si="28"/>
        <v>0.33807690828235015</v>
      </c>
      <c r="X72" s="37">
        <f t="shared" si="30"/>
        <v>0.29722050134148964</v>
      </c>
    </row>
    <row r="73" spans="11:24" x14ac:dyDescent="0.25">
      <c r="K73" s="38">
        <v>68</v>
      </c>
      <c r="L73" s="39">
        <f t="shared" si="18"/>
        <v>7.4986346653408473</v>
      </c>
      <c r="M73" s="39">
        <f t="shared" si="23"/>
        <v>32.111111111111164</v>
      </c>
      <c r="N73" s="39">
        <f t="shared" si="19"/>
        <v>17.898412698412649</v>
      </c>
      <c r="O73" s="40">
        <f t="shared" si="24"/>
        <v>2.2174842070059184E-2</v>
      </c>
      <c r="P73" s="41">
        <f t="shared" si="29"/>
        <v>4.1352654759984758E-2</v>
      </c>
      <c r="Q73" s="42">
        <f t="shared" si="20"/>
        <v>2.2174842070059191E-2</v>
      </c>
      <c r="R73" s="43">
        <f t="shared" si="21"/>
        <v>2.9096464064062522E-2</v>
      </c>
      <c r="S73" s="37">
        <f t="shared" si="22"/>
        <v>-0.48909111808802957</v>
      </c>
      <c r="T73" s="37">
        <f t="shared" si="25"/>
        <v>2.5066282746310002</v>
      </c>
      <c r="U73" s="37">
        <f t="shared" si="26"/>
        <v>0.2392101217925989</v>
      </c>
      <c r="V73" s="37">
        <f t="shared" si="27"/>
        <v>2</v>
      </c>
      <c r="W73" s="37">
        <f t="shared" si="28"/>
        <v>0.35396983048424202</v>
      </c>
      <c r="X73" s="37">
        <f t="shared" si="30"/>
        <v>0.32777170725224875</v>
      </c>
    </row>
    <row r="74" spans="11:24" x14ac:dyDescent="0.25">
      <c r="K74" s="11">
        <v>69</v>
      </c>
      <c r="L74" s="31">
        <f t="shared" si="18"/>
        <v>7.4986346653408473</v>
      </c>
      <c r="M74" s="31">
        <f t="shared" si="23"/>
        <v>21.777777777777821</v>
      </c>
      <c r="N74" s="31">
        <f t="shared" si="19"/>
        <v>17.898412698412649</v>
      </c>
      <c r="O74" s="32">
        <f t="shared" si="24"/>
        <v>3.9499609807223439E-2</v>
      </c>
      <c r="P74" s="34">
        <f t="shared" si="29"/>
        <v>8.0852264567208204E-2</v>
      </c>
      <c r="Q74" s="29">
        <f t="shared" si="20"/>
        <v>3.9499609807223432E-2</v>
      </c>
      <c r="R74" s="30">
        <f t="shared" si="21"/>
        <v>5.9384218205240751E-2</v>
      </c>
      <c r="S74" s="37">
        <f t="shared" si="22"/>
        <v>-0.40278092077837735</v>
      </c>
      <c r="T74" s="37">
        <f t="shared" si="25"/>
        <v>2.5066282746310002</v>
      </c>
      <c r="U74" s="37">
        <f t="shared" si="26"/>
        <v>0.16223247014307748</v>
      </c>
      <c r="V74" s="37">
        <f t="shared" si="27"/>
        <v>2</v>
      </c>
      <c r="W74" s="37">
        <f t="shared" si="28"/>
        <v>0.36785929360032465</v>
      </c>
      <c r="X74" s="37">
        <f t="shared" si="30"/>
        <v>0.35952171546508205</v>
      </c>
    </row>
    <row r="75" spans="11:24" x14ac:dyDescent="0.25">
      <c r="K75" s="11">
        <v>70</v>
      </c>
      <c r="L75" s="31">
        <f t="shared" si="18"/>
        <v>7.4986346653408473</v>
      </c>
      <c r="M75" s="31">
        <f t="shared" si="23"/>
        <v>13.444444444444478</v>
      </c>
      <c r="N75" s="31">
        <f t="shared" si="19"/>
        <v>17.898412698412649</v>
      </c>
      <c r="O75" s="32">
        <f t="shared" si="24"/>
        <v>6.2921091693304565E-2</v>
      </c>
      <c r="P75" s="34">
        <f t="shared" si="29"/>
        <v>0.14377335626051277</v>
      </c>
      <c r="Q75" s="29">
        <f t="shared" si="20"/>
        <v>6.2921091693304565E-2</v>
      </c>
      <c r="R75" s="30">
        <f t="shared" si="21"/>
        <v>0.11015846012960291</v>
      </c>
      <c r="S75" s="37">
        <f t="shared" si="22"/>
        <v>-0.31647072346872512</v>
      </c>
      <c r="T75" s="37">
        <f t="shared" si="25"/>
        <v>2.5066282746310002</v>
      </c>
      <c r="U75" s="37">
        <f t="shared" si="26"/>
        <v>0.10015371881281829</v>
      </c>
      <c r="V75" s="37">
        <f t="shared" si="27"/>
        <v>2</v>
      </c>
      <c r="W75" s="37">
        <f t="shared" si="28"/>
        <v>0.37945646987540133</v>
      </c>
      <c r="X75" s="37">
        <f t="shared" si="30"/>
        <v>0.39227267825045203</v>
      </c>
    </row>
    <row r="76" spans="11:24" x14ac:dyDescent="0.25">
      <c r="K76" s="11">
        <v>71</v>
      </c>
      <c r="L76" s="31">
        <f t="shared" si="18"/>
        <v>7.4986346653408473</v>
      </c>
      <c r="M76" s="31">
        <f t="shared" si="23"/>
        <v>7.1111111111111365</v>
      </c>
      <c r="N76" s="31">
        <f t="shared" si="19"/>
        <v>17.898412698412649</v>
      </c>
      <c r="O76" s="32">
        <f t="shared" si="24"/>
        <v>8.963360550651564E-2</v>
      </c>
      <c r="P76" s="34">
        <f t="shared" si="29"/>
        <v>0.23340696176702841</v>
      </c>
      <c r="Q76" s="29">
        <f t="shared" si="20"/>
        <v>8.9633605506515626E-2</v>
      </c>
      <c r="R76" s="30">
        <f t="shared" si="21"/>
        <v>0.18635519462944264</v>
      </c>
      <c r="S76" s="37">
        <f t="shared" si="22"/>
        <v>-0.23016052615907295</v>
      </c>
      <c r="T76" s="37">
        <f t="shared" si="25"/>
        <v>2.5066282746310002</v>
      </c>
      <c r="U76" s="37">
        <f t="shared" si="26"/>
        <v>5.2973867801821305E-2</v>
      </c>
      <c r="V76" s="37">
        <f t="shared" si="27"/>
        <v>2</v>
      </c>
      <c r="W76" s="37">
        <f t="shared" si="28"/>
        <v>0.38851423570456012</v>
      </c>
      <c r="X76" s="37">
        <f t="shared" si="30"/>
        <v>0.42580541859172133</v>
      </c>
    </row>
    <row r="77" spans="11:24" x14ac:dyDescent="0.25">
      <c r="K77" s="11">
        <v>72</v>
      </c>
      <c r="L77" s="31">
        <f t="shared" si="18"/>
        <v>7.4986346653408473</v>
      </c>
      <c r="M77" s="31">
        <f t="shared" si="23"/>
        <v>2.7777777777777937</v>
      </c>
      <c r="N77" s="31">
        <f t="shared" si="19"/>
        <v>17.898412698412649</v>
      </c>
      <c r="O77" s="32">
        <f t="shared" si="24"/>
        <v>0.1141869983947521</v>
      </c>
      <c r="P77" s="34">
        <f t="shared" si="29"/>
        <v>0.34759396016178051</v>
      </c>
      <c r="Q77" s="29">
        <f t="shared" si="20"/>
        <v>0.11418699839475209</v>
      </c>
      <c r="R77" s="30">
        <f t="shared" si="21"/>
        <v>0.28871933050486992</v>
      </c>
      <c r="S77" s="37">
        <f t="shared" si="22"/>
        <v>-0.14385032884942076</v>
      </c>
      <c r="T77" s="37">
        <f t="shared" si="25"/>
        <v>2.5066282746310002</v>
      </c>
      <c r="U77" s="37">
        <f t="shared" si="26"/>
        <v>2.0692917110086494E-2</v>
      </c>
      <c r="V77" s="37">
        <f t="shared" si="27"/>
        <v>2</v>
      </c>
      <c r="W77" s="37">
        <f t="shared" si="28"/>
        <v>0.39483592040497817</v>
      </c>
      <c r="X77" s="37">
        <f t="shared" si="30"/>
        <v>0.45988378478681313</v>
      </c>
    </row>
    <row r="78" spans="11:24" x14ac:dyDescent="0.25">
      <c r="K78" s="11">
        <v>73</v>
      </c>
      <c r="L78" s="31">
        <f t="shared" si="18"/>
        <v>7.4986346653408473</v>
      </c>
      <c r="M78" s="31">
        <f t="shared" si="23"/>
        <v>0.44444444444445075</v>
      </c>
      <c r="N78" s="31">
        <f t="shared" si="19"/>
        <v>17.898412698412649</v>
      </c>
      <c r="O78" s="32">
        <f t="shared" si="24"/>
        <v>0.13008691696697228</v>
      </c>
      <c r="P78" s="34">
        <f t="shared" si="29"/>
        <v>0.47768087712875279</v>
      </c>
      <c r="Q78" s="29">
        <f t="shared" si="20"/>
        <v>0.13008691696697228</v>
      </c>
      <c r="R78" s="30">
        <f t="shared" si="21"/>
        <v>0.41182535888540828</v>
      </c>
      <c r="S78" s="37">
        <f t="shared" si="22"/>
        <v>-5.7540131539768544E-2</v>
      </c>
      <c r="T78" s="37">
        <f t="shared" si="25"/>
        <v>2.5066282746310002</v>
      </c>
      <c r="U78" s="37">
        <f t="shared" si="26"/>
        <v>3.3108667376138667E-3</v>
      </c>
      <c r="V78" s="37">
        <f t="shared" si="27"/>
        <v>2</v>
      </c>
      <c r="W78" s="37">
        <f t="shared" si="28"/>
        <v>0.39828240437931833</v>
      </c>
      <c r="X78" s="37">
        <f t="shared" si="30"/>
        <v>0.49425961769375482</v>
      </c>
    </row>
    <row r="79" spans="11:24" x14ac:dyDescent="0.25">
      <c r="K79" s="11">
        <v>74</v>
      </c>
      <c r="L79" s="31">
        <f t="shared" si="18"/>
        <v>7.4986346653408473</v>
      </c>
      <c r="M79" s="31">
        <f t="shared" si="23"/>
        <v>0.11111111111110795</v>
      </c>
      <c r="N79" s="31">
        <f t="shared" si="19"/>
        <v>17.898412698412649</v>
      </c>
      <c r="O79" s="32">
        <f t="shared" si="24"/>
        <v>0.13253230731538163</v>
      </c>
      <c r="P79" s="34">
        <f t="shared" si="29"/>
        <v>0.61021318444413442</v>
      </c>
      <c r="Q79" s="29">
        <f t="shared" si="20"/>
        <v>0.1325323073153816</v>
      </c>
      <c r="R79" s="30">
        <f t="shared" si="21"/>
        <v>0.5443607225807654</v>
      </c>
      <c r="S79" s="37">
        <f t="shared" si="22"/>
        <v>2.8770065769883658E-2</v>
      </c>
      <c r="T79" s="37">
        <f t="shared" si="25"/>
        <v>2.5066282746310002</v>
      </c>
      <c r="U79" s="37">
        <f t="shared" si="26"/>
        <v>8.2771668440343132E-4</v>
      </c>
      <c r="V79" s="37">
        <f t="shared" si="27"/>
        <v>2</v>
      </c>
      <c r="W79" s="37">
        <f t="shared" si="28"/>
        <v>0.39877720897108199</v>
      </c>
      <c r="X79" s="37">
        <f t="shared" si="30"/>
        <v>0.52867815728264134</v>
      </c>
    </row>
    <row r="80" spans="11:24" x14ac:dyDescent="0.25">
      <c r="K80" s="11">
        <v>75</v>
      </c>
      <c r="L80" s="31">
        <f t="shared" si="18"/>
        <v>7.4986346653408473</v>
      </c>
      <c r="M80" s="31">
        <f t="shared" si="23"/>
        <v>1.7777777777777652</v>
      </c>
      <c r="N80" s="31">
        <f t="shared" si="19"/>
        <v>17.898412698412649</v>
      </c>
      <c r="O80" s="32">
        <f t="shared" si="24"/>
        <v>0.12074831252717598</v>
      </c>
      <c r="P80" s="34">
        <f t="shared" si="29"/>
        <v>0.73096149697131041</v>
      </c>
      <c r="Q80" s="29">
        <f t="shared" si="20"/>
        <v>0.12074831252717597</v>
      </c>
      <c r="R80" s="30">
        <f t="shared" si="21"/>
        <v>0.6720944417819702</v>
      </c>
      <c r="S80" s="37">
        <f t="shared" si="22"/>
        <v>0.11508026307953587</v>
      </c>
      <c r="T80" s="37">
        <f t="shared" si="25"/>
        <v>2.5066282746310002</v>
      </c>
      <c r="U80" s="37">
        <f t="shared" si="26"/>
        <v>1.3243466950455186E-2</v>
      </c>
      <c r="V80" s="37">
        <f t="shared" si="27"/>
        <v>2</v>
      </c>
      <c r="W80" s="37">
        <f t="shared" si="28"/>
        <v>0.39630931795708929</v>
      </c>
      <c r="X80" s="37">
        <f t="shared" si="30"/>
        <v>0.56288369271117145</v>
      </c>
    </row>
    <row r="81" spans="11:24" x14ac:dyDescent="0.25">
      <c r="K81" s="11">
        <v>76</v>
      </c>
      <c r="L81" s="31">
        <f t="shared" si="18"/>
        <v>7.4986346653408473</v>
      </c>
      <c r="M81" s="31">
        <f t="shared" si="23"/>
        <v>5.4444444444444224</v>
      </c>
      <c r="N81" s="31">
        <f t="shared" si="19"/>
        <v>17.898412698412649</v>
      </c>
      <c r="O81" s="32">
        <f t="shared" si="24"/>
        <v>9.8381073011696532E-2</v>
      </c>
      <c r="P81" s="34">
        <f t="shared" si="29"/>
        <v>0.82934256998300693</v>
      </c>
      <c r="Q81" s="29">
        <f t="shared" si="20"/>
        <v>9.8381073011696518E-2</v>
      </c>
      <c r="R81" s="30">
        <f t="shared" si="21"/>
        <v>0.78229923521204592</v>
      </c>
      <c r="S81" s="37">
        <f t="shared" si="22"/>
        <v>0.20139046038918806</v>
      </c>
      <c r="T81" s="37">
        <f t="shared" si="25"/>
        <v>2.5066282746310002</v>
      </c>
      <c r="U81" s="37">
        <f t="shared" si="26"/>
        <v>4.0558117535769128E-2</v>
      </c>
      <c r="V81" s="37">
        <f t="shared" si="27"/>
        <v>2</v>
      </c>
      <c r="W81" s="37">
        <f t="shared" si="28"/>
        <v>0.39093358530765809</v>
      </c>
      <c r="X81" s="37">
        <f t="shared" si="30"/>
        <v>0.59662524759404512</v>
      </c>
    </row>
    <row r="82" spans="11:24" x14ac:dyDescent="0.25">
      <c r="K82" s="11">
        <v>77</v>
      </c>
      <c r="L82" s="31">
        <f t="shared" si="18"/>
        <v>7.4986346653408473</v>
      </c>
      <c r="M82" s="31">
        <f t="shared" si="23"/>
        <v>11.111111111111079</v>
      </c>
      <c r="N82" s="31">
        <f t="shared" si="19"/>
        <v>17.898412698412649</v>
      </c>
      <c r="O82" s="32">
        <f t="shared" si="24"/>
        <v>7.1682511543751812E-2</v>
      </c>
      <c r="P82" s="34">
        <f t="shared" si="29"/>
        <v>0.90102508152675875</v>
      </c>
      <c r="Q82" s="29">
        <f t="shared" si="20"/>
        <v>7.1682511543751826E-2</v>
      </c>
      <c r="R82" s="30">
        <f t="shared" si="21"/>
        <v>0.86741613821179298</v>
      </c>
      <c r="S82" s="37">
        <f t="shared" si="22"/>
        <v>0.28770065769884029</v>
      </c>
      <c r="T82" s="37">
        <f t="shared" si="25"/>
        <v>2.5066282746310002</v>
      </c>
      <c r="U82" s="37">
        <f t="shared" si="26"/>
        <v>8.2771668440345267E-2</v>
      </c>
      <c r="V82" s="37">
        <f t="shared" si="27"/>
        <v>2</v>
      </c>
      <c r="W82" s="37">
        <f t="shared" si="28"/>
        <v>0.38276870813640834</v>
      </c>
      <c r="X82" s="37">
        <f t="shared" si="30"/>
        <v>0.62966209031725917</v>
      </c>
    </row>
    <row r="83" spans="11:24" x14ac:dyDescent="0.25">
      <c r="K83" s="11">
        <v>78</v>
      </c>
      <c r="L83" s="31">
        <f t="shared" si="18"/>
        <v>7.4986346653408473</v>
      </c>
      <c r="M83" s="31">
        <f t="shared" si="23"/>
        <v>18.777777777777736</v>
      </c>
      <c r="N83" s="31">
        <f t="shared" si="19"/>
        <v>17.898412698412649</v>
      </c>
      <c r="O83" s="32">
        <f t="shared" si="24"/>
        <v>4.6707437916431969E-2</v>
      </c>
      <c r="P83" s="34">
        <f t="shared" si="29"/>
        <v>0.9477325194431907</v>
      </c>
      <c r="Q83" s="29">
        <f t="shared" si="20"/>
        <v>4.6707437916431949E-2</v>
      </c>
      <c r="R83" s="30">
        <f t="shared" si="21"/>
        <v>0.92626665059009761</v>
      </c>
      <c r="S83" s="37">
        <f t="shared" si="22"/>
        <v>0.37401085500849246</v>
      </c>
      <c r="T83" s="37">
        <f t="shared" si="25"/>
        <v>2.5066282746310002</v>
      </c>
      <c r="U83" s="37">
        <f t="shared" si="26"/>
        <v>0.13988411966418357</v>
      </c>
      <c r="V83" s="37">
        <f t="shared" si="27"/>
        <v>2</v>
      </c>
      <c r="W83" s="37">
        <f t="shared" si="28"/>
        <v>0.37199286945040866</v>
      </c>
      <c r="X83" s="37">
        <f t="shared" si="30"/>
        <v>0.66176886827730763</v>
      </c>
    </row>
    <row r="84" spans="11:24" x14ac:dyDescent="0.25">
      <c r="K84" s="38">
        <v>79</v>
      </c>
      <c r="L84" s="39">
        <f t="shared" si="18"/>
        <v>7.4986346653408473</v>
      </c>
      <c r="M84" s="39">
        <f t="shared" si="23"/>
        <v>28.444444444444393</v>
      </c>
      <c r="N84" s="39">
        <f t="shared" si="19"/>
        <v>17.898412698412649</v>
      </c>
      <c r="O84" s="40">
        <f t="shared" si="24"/>
        <v>2.7216360612350266E-2</v>
      </c>
      <c r="P84" s="41">
        <f t="shared" si="29"/>
        <v>0.97494888005554092</v>
      </c>
      <c r="Q84" s="42">
        <f t="shared" si="20"/>
        <v>2.721636061235027E-2</v>
      </c>
      <c r="R84" s="43">
        <f t="shared" si="21"/>
        <v>0.96269185105964739</v>
      </c>
      <c r="S84" s="37">
        <f t="shared" si="22"/>
        <v>0.46032105231814469</v>
      </c>
      <c r="T84" s="37">
        <f t="shared" si="25"/>
        <v>2.5066282746310002</v>
      </c>
      <c r="U84" s="37">
        <f t="shared" si="26"/>
        <v>0.21189547120728411</v>
      </c>
      <c r="V84" s="37">
        <f t="shared" si="27"/>
        <v>2</v>
      </c>
      <c r="W84" s="37">
        <f t="shared" si="28"/>
        <v>0.35883727407610005</v>
      </c>
      <c r="X84" s="37">
        <f t="shared" si="30"/>
        <v>0.6927401842048736</v>
      </c>
    </row>
    <row r="85" spans="11:24" x14ac:dyDescent="0.25">
      <c r="K85" s="38">
        <v>80</v>
      </c>
      <c r="L85" s="39">
        <f t="shared" si="18"/>
        <v>7.4986346653408473</v>
      </c>
      <c r="M85" s="39">
        <f t="shared" si="23"/>
        <v>40.11111111111105</v>
      </c>
      <c r="N85" s="39">
        <f t="shared" si="19"/>
        <v>17.898412698412649</v>
      </c>
      <c r="O85" s="40">
        <f t="shared" si="24"/>
        <v>1.4182253033658943E-2</v>
      </c>
      <c r="P85" s="41">
        <f t="shared" si="29"/>
        <v>0.98913113308919987</v>
      </c>
      <c r="Q85" s="42">
        <f t="shared" si="20"/>
        <v>1.4182253033658948E-2</v>
      </c>
      <c r="R85" s="43">
        <f t="shared" si="21"/>
        <v>0.98287405298039465</v>
      </c>
      <c r="S85" s="37">
        <f t="shared" si="22"/>
        <v>0.54663124962779686</v>
      </c>
      <c r="T85" s="37">
        <f t="shared" si="25"/>
        <v>2.5066282746310002</v>
      </c>
      <c r="U85" s="37">
        <f t="shared" si="26"/>
        <v>0.29880572306964676</v>
      </c>
      <c r="V85" s="37">
        <f t="shared" si="27"/>
        <v>2</v>
      </c>
      <c r="W85" s="37">
        <f t="shared" si="28"/>
        <v>0.34357790521436077</v>
      </c>
      <c r="X85" s="37">
        <f t="shared" si="30"/>
        <v>0.72239446099516202</v>
      </c>
    </row>
    <row r="86" spans="11:24" x14ac:dyDescent="0.25">
      <c r="K86" s="11">
        <v>81</v>
      </c>
      <c r="L86" s="31">
        <f t="shared" si="18"/>
        <v>7.4986346653408473</v>
      </c>
      <c r="M86" s="31">
        <f t="shared" si="23"/>
        <v>53.777777777777708</v>
      </c>
      <c r="N86" s="31">
        <f t="shared" si="19"/>
        <v>17.898412698412649</v>
      </c>
      <c r="O86" s="32">
        <f t="shared" si="24"/>
        <v>6.6089365457119211E-3</v>
      </c>
      <c r="P86" s="34">
        <f t="shared" si="29"/>
        <v>0.9957400696349118</v>
      </c>
      <c r="Q86" s="29">
        <f t="shared" si="20"/>
        <v>6.6089365457119185E-3</v>
      </c>
      <c r="R86" s="30">
        <f t="shared" si="21"/>
        <v>0.99288435414918952</v>
      </c>
      <c r="S86" s="35">
        <f t="shared" si="22"/>
        <v>0.63294144693744903</v>
      </c>
      <c r="T86" s="35">
        <f t="shared" si="25"/>
        <v>2.5066282746310002</v>
      </c>
      <c r="U86" s="35">
        <f t="shared" si="26"/>
        <v>0.4006148752512716</v>
      </c>
      <c r="V86" s="35">
        <f t="shared" si="27"/>
        <v>2</v>
      </c>
      <c r="W86" s="35">
        <f t="shared" si="28"/>
        <v>0.32652591188380209</v>
      </c>
      <c r="X86" s="35">
        <f t="shared" si="30"/>
        <v>0.7505769768765671</v>
      </c>
    </row>
    <row r="87" spans="11:24" x14ac:dyDescent="0.25">
      <c r="K87" s="11">
        <v>82</v>
      </c>
      <c r="L87" s="31">
        <f t="shared" si="18"/>
        <v>7.4986346653408473</v>
      </c>
      <c r="M87" s="31">
        <f t="shared" si="23"/>
        <v>69.444444444444372</v>
      </c>
      <c r="N87" s="31">
        <f t="shared" si="19"/>
        <v>17.898412698412649</v>
      </c>
      <c r="O87" s="32">
        <f t="shared" si="24"/>
        <v>2.7541596297311829E-3</v>
      </c>
      <c r="P87" s="34">
        <f t="shared" si="29"/>
        <v>0.99849422926464293</v>
      </c>
      <c r="Q87" s="29">
        <f t="shared" si="20"/>
        <v>2.7541596297311842E-3</v>
      </c>
      <c r="R87" s="30">
        <f t="shared" si="21"/>
        <v>0.99732897116014774</v>
      </c>
      <c r="S87" s="35">
        <f t="shared" si="22"/>
        <v>0.71925164424710131</v>
      </c>
      <c r="T87" s="35">
        <f t="shared" si="25"/>
        <v>2.5066282746310002</v>
      </c>
      <c r="U87" s="35">
        <f t="shared" si="26"/>
        <v>0.51732292775215882</v>
      </c>
      <c r="V87" s="35">
        <f t="shared" si="27"/>
        <v>2</v>
      </c>
      <c r="W87" s="35">
        <f t="shared" si="28"/>
        <v>0.30801709414411454</v>
      </c>
      <c r="X87" s="35">
        <f t="shared" si="30"/>
        <v>0.77716199304689138</v>
      </c>
    </row>
    <row r="88" spans="11:24" x14ac:dyDescent="0.25">
      <c r="K88" s="11">
        <v>83</v>
      </c>
      <c r="L88" s="31">
        <f t="shared" si="18"/>
        <v>7.4986346653408473</v>
      </c>
      <c r="M88" s="31">
        <f t="shared" si="23"/>
        <v>87.111111111111029</v>
      </c>
      <c r="N88" s="31">
        <f t="shared" si="19"/>
        <v>17.898412698412649</v>
      </c>
      <c r="O88" s="32">
        <f t="shared" si="24"/>
        <v>1.0264027518042853E-3</v>
      </c>
      <c r="P88" s="34">
        <f t="shared" si="29"/>
        <v>0.99952063201644725</v>
      </c>
      <c r="Q88" s="29">
        <f t="shared" si="20"/>
        <v>1.0264027518042853E-3</v>
      </c>
      <c r="R88" s="30">
        <f t="shared" si="21"/>
        <v>0.99909552251042566</v>
      </c>
      <c r="S88" s="35">
        <f t="shared" si="22"/>
        <v>0.80556184155675348</v>
      </c>
      <c r="T88" s="35">
        <f t="shared" si="25"/>
        <v>2.5066282746310002</v>
      </c>
      <c r="U88" s="35">
        <f t="shared" si="26"/>
        <v>0.64892988057230805</v>
      </c>
      <c r="V88" s="35">
        <f t="shared" si="27"/>
        <v>2</v>
      </c>
      <c r="W88" s="35">
        <f t="shared" si="28"/>
        <v>0.28840098058488794</v>
      </c>
      <c r="X88" s="35">
        <f t="shared" si="30"/>
        <v>0.80205393858547025</v>
      </c>
    </row>
    <row r="89" spans="11:24" x14ac:dyDescent="0.25">
      <c r="K89" s="11">
        <v>84</v>
      </c>
      <c r="L89" s="31">
        <f t="shared" si="18"/>
        <v>7.4986346653408473</v>
      </c>
      <c r="M89" s="31">
        <f t="shared" si="23"/>
        <v>106.77777777777769</v>
      </c>
      <c r="N89" s="31">
        <f t="shared" si="19"/>
        <v>17.898412698412649</v>
      </c>
      <c r="O89" s="32">
        <f t="shared" si="24"/>
        <v>3.4207212128391592E-4</v>
      </c>
      <c r="P89" s="34">
        <f t="shared" si="29"/>
        <v>0.99986270413773115</v>
      </c>
      <c r="Q89" s="29">
        <f t="shared" si="20"/>
        <v>3.4207212128391625E-4</v>
      </c>
      <c r="R89" s="30">
        <f t="shared" si="21"/>
        <v>0.99972404173314844</v>
      </c>
      <c r="S89" s="35">
        <f t="shared" si="22"/>
        <v>0.89187203886640565</v>
      </c>
      <c r="T89" s="35">
        <f t="shared" si="25"/>
        <v>2.5066282746310002</v>
      </c>
      <c r="U89" s="35">
        <f t="shared" si="26"/>
        <v>0.79543573371171938</v>
      </c>
      <c r="V89" s="35">
        <f t="shared" si="27"/>
        <v>2</v>
      </c>
      <c r="W89" s="35">
        <f t="shared" si="28"/>
        <v>0.26802999045199111</v>
      </c>
      <c r="X89" s="35">
        <f t="shared" si="30"/>
        <v>0.82518765994628573</v>
      </c>
    </row>
    <row r="90" spans="11:24" x14ac:dyDescent="0.25">
      <c r="K90" s="11">
        <v>85</v>
      </c>
      <c r="L90" s="31">
        <f t="shared" si="18"/>
        <v>7.4986346653408473</v>
      </c>
      <c r="M90" s="31">
        <f t="shared" si="23"/>
        <v>128.44444444444434</v>
      </c>
      <c r="N90" s="31">
        <f t="shared" si="19"/>
        <v>17.898412698412649</v>
      </c>
      <c r="O90" s="32">
        <f t="shared" si="24"/>
        <v>1.0195035150554392E-4</v>
      </c>
      <c r="P90" s="34">
        <f t="shared" si="29"/>
        <v>0.99996465448923666</v>
      </c>
      <c r="Q90" s="29">
        <f t="shared" si="20"/>
        <v>1.0195035150554391E-4</v>
      </c>
      <c r="R90" s="30">
        <f t="shared" si="21"/>
        <v>0.99992421517456753</v>
      </c>
      <c r="S90" s="35">
        <f t="shared" si="22"/>
        <v>0.97818223617605793</v>
      </c>
      <c r="T90" s="35">
        <f t="shared" si="25"/>
        <v>2.5066282746310002</v>
      </c>
      <c r="U90" s="35">
        <f t="shared" si="26"/>
        <v>0.95684048717039316</v>
      </c>
      <c r="V90" s="35">
        <f t="shared" si="27"/>
        <v>2</v>
      </c>
      <c r="W90" s="35">
        <f t="shared" si="28"/>
        <v>0.24724914246170271</v>
      </c>
      <c r="X90" s="35">
        <f t="shared" si="30"/>
        <v>0.84652778221679759</v>
      </c>
    </row>
    <row r="91" spans="11:24" x14ac:dyDescent="0.25">
      <c r="K91" s="11">
        <v>86</v>
      </c>
      <c r="L91" s="31">
        <f t="shared" si="18"/>
        <v>7.4986346653408473</v>
      </c>
      <c r="M91" s="31">
        <f t="shared" si="23"/>
        <v>152.111111111111</v>
      </c>
      <c r="N91" s="31">
        <f t="shared" si="19"/>
        <v>17.898412698412649</v>
      </c>
      <c r="O91" s="32">
        <f t="shared" si="24"/>
        <v>2.7172584480729661E-5</v>
      </c>
      <c r="P91" s="34">
        <f t="shared" si="29"/>
        <v>0.99999182707371737</v>
      </c>
      <c r="Q91" s="29">
        <f t="shared" si="20"/>
        <v>2.7172584480729749E-5</v>
      </c>
      <c r="R91" s="30">
        <f t="shared" si="21"/>
        <v>0.99998128213488424</v>
      </c>
      <c r="S91" s="35">
        <f t="shared" si="22"/>
        <v>1.06449243348571</v>
      </c>
      <c r="T91" s="35">
        <f t="shared" si="25"/>
        <v>2.5066282746310002</v>
      </c>
      <c r="U91" s="35">
        <f t="shared" si="26"/>
        <v>1.1331441409483287</v>
      </c>
      <c r="V91" s="35">
        <f t="shared" si="27"/>
        <v>2</v>
      </c>
      <c r="W91" s="35">
        <f t="shared" si="28"/>
        <v>0.22638671726943474</v>
      </c>
      <c r="X91" s="35">
        <f t="shared" si="30"/>
        <v>0.86606726445260696</v>
      </c>
    </row>
    <row r="92" spans="11:24" x14ac:dyDescent="0.25">
      <c r="K92" s="11">
        <v>87</v>
      </c>
      <c r="L92" s="31">
        <f t="shared" si="18"/>
        <v>7.4986346653408473</v>
      </c>
      <c r="M92" s="31">
        <f t="shared" si="23"/>
        <v>177.77777777777766</v>
      </c>
      <c r="N92" s="31">
        <f t="shared" si="19"/>
        <v>17.898412698412649</v>
      </c>
      <c r="O92" s="32">
        <f t="shared" si="24"/>
        <v>6.4765592264756243E-6</v>
      </c>
      <c r="P92" s="34">
        <f t="shared" si="29"/>
        <v>0.99999830363294384</v>
      </c>
      <c r="Q92" s="29">
        <f t="shared" si="20"/>
        <v>6.4765592264756125E-6</v>
      </c>
      <c r="R92" s="30">
        <f t="shared" si="21"/>
        <v>0.9999958450337364</v>
      </c>
      <c r="S92" s="35">
        <f t="shared" si="22"/>
        <v>1.1508026307953623</v>
      </c>
      <c r="T92" s="35">
        <f t="shared" si="25"/>
        <v>2.5066282746310002</v>
      </c>
      <c r="U92" s="35">
        <f t="shared" si="26"/>
        <v>1.3243466950455269</v>
      </c>
      <c r="V92" s="35">
        <f t="shared" si="27"/>
        <v>2</v>
      </c>
      <c r="W92" s="35">
        <f t="shared" si="28"/>
        <v>0.20574620573700078</v>
      </c>
      <c r="X92" s="35">
        <f t="shared" si="30"/>
        <v>0.88382526006547979</v>
      </c>
    </row>
    <row r="93" spans="11:24" x14ac:dyDescent="0.25">
      <c r="K93" s="11">
        <v>88</v>
      </c>
      <c r="L93" s="31">
        <f t="shared" si="18"/>
        <v>7.4986346653408473</v>
      </c>
      <c r="M93" s="31">
        <f t="shared" si="23"/>
        <v>205.44444444444431</v>
      </c>
      <c r="N93" s="31">
        <f t="shared" si="19"/>
        <v>17.898412698412649</v>
      </c>
      <c r="O93" s="32">
        <f t="shared" si="24"/>
        <v>1.3804761524307044E-6</v>
      </c>
      <c r="P93" s="34">
        <f t="shared" si="29"/>
        <v>0.99999968410909623</v>
      </c>
      <c r="Q93" s="29">
        <f t="shared" si="20"/>
        <v>1.3804761524307042E-6</v>
      </c>
      <c r="R93" s="30">
        <f t="shared" si="21"/>
        <v>0.99999917155105877</v>
      </c>
      <c r="S93" s="35">
        <f t="shared" si="22"/>
        <v>1.2371128281050146</v>
      </c>
      <c r="T93" s="35">
        <f t="shared" si="25"/>
        <v>2.5066282746310002</v>
      </c>
      <c r="U93" s="35">
        <f t="shared" si="26"/>
        <v>1.5304481494619873</v>
      </c>
      <c r="V93" s="35">
        <f t="shared" si="27"/>
        <v>2</v>
      </c>
      <c r="W93" s="35">
        <f t="shared" si="28"/>
        <v>0.18559978668899776</v>
      </c>
      <c r="X93" s="35">
        <f t="shared" si="30"/>
        <v>0.89984441427523654</v>
      </c>
    </row>
    <row r="94" spans="11:24" x14ac:dyDescent="0.25">
      <c r="K94" s="11">
        <v>89</v>
      </c>
      <c r="L94" s="31">
        <f t="shared" si="18"/>
        <v>7.4986346653408473</v>
      </c>
      <c r="M94" s="31">
        <f t="shared" si="23"/>
        <v>235.11111111111097</v>
      </c>
      <c r="N94" s="31">
        <f t="shared" si="19"/>
        <v>17.898412698412649</v>
      </c>
      <c r="O94" s="32">
        <f t="shared" si="24"/>
        <v>2.631386543520523E-7</v>
      </c>
      <c r="P94" s="34">
        <f t="shared" si="29"/>
        <v>0.99999994724775054</v>
      </c>
      <c r="Q94" s="29">
        <f t="shared" si="20"/>
        <v>2.6313865435205225E-7</v>
      </c>
      <c r="R94" s="30">
        <f t="shared" si="21"/>
        <v>0.99999985170048333</v>
      </c>
      <c r="S94" s="35">
        <f t="shared" si="22"/>
        <v>1.3234230254146666</v>
      </c>
      <c r="T94" s="35">
        <f t="shared" si="25"/>
        <v>2.5066282746310002</v>
      </c>
      <c r="U94" s="35">
        <f t="shared" si="26"/>
        <v>1.7514485041977093</v>
      </c>
      <c r="V94" s="35">
        <f t="shared" si="27"/>
        <v>2</v>
      </c>
      <c r="W94" s="35">
        <f t="shared" si="28"/>
        <v>0.1661834824118017</v>
      </c>
      <c r="X94" s="35">
        <f t="shared" si="30"/>
        <v>0.9141877434318042</v>
      </c>
    </row>
    <row r="95" spans="11:24" x14ac:dyDescent="0.25">
      <c r="K95" s="11">
        <v>90</v>
      </c>
      <c r="L95" s="31">
        <f t="shared" si="18"/>
        <v>7.4986346653408473</v>
      </c>
      <c r="M95" s="31">
        <f t="shared" si="23"/>
        <v>266.7777777777776</v>
      </c>
      <c r="N95" s="31">
        <f t="shared" si="19"/>
        <v>17.898412698412649</v>
      </c>
      <c r="O95" s="32">
        <f t="shared" si="24"/>
        <v>4.485507258401815E-8</v>
      </c>
      <c r="P95" s="34">
        <f t="shared" si="29"/>
        <v>0.99999999210282309</v>
      </c>
      <c r="Q95" s="29">
        <f t="shared" si="20"/>
        <v>4.485507258401807E-8</v>
      </c>
      <c r="R95" s="30">
        <f t="shared" si="21"/>
        <v>0.99999997617627467</v>
      </c>
      <c r="S95" s="35">
        <f t="shared" si="22"/>
        <v>1.4097332227243189</v>
      </c>
      <c r="T95" s="35">
        <f t="shared" si="25"/>
        <v>2.5066282746310002</v>
      </c>
      <c r="U95" s="35">
        <f t="shared" si="26"/>
        <v>1.987347759252694</v>
      </c>
      <c r="V95" s="35">
        <f t="shared" si="27"/>
        <v>2</v>
      </c>
      <c r="W95" s="35">
        <f t="shared" si="28"/>
        <v>0.14769404435593245</v>
      </c>
      <c r="X95" s="35">
        <f t="shared" si="30"/>
        <v>0.92693524554162532</v>
      </c>
    </row>
    <row r="96" spans="11:24" x14ac:dyDescent="0.25">
      <c r="K96" s="11">
        <v>91</v>
      </c>
      <c r="L96" s="31">
        <f t="shared" si="18"/>
        <v>7.4986346653408473</v>
      </c>
      <c r="M96" s="31">
        <f t="shared" si="23"/>
        <v>300.44444444444429</v>
      </c>
      <c r="N96" s="31">
        <f t="shared" si="19"/>
        <v>17.898412698412649</v>
      </c>
      <c r="O96" s="32">
        <f t="shared" si="24"/>
        <v>6.837693846880231E-9</v>
      </c>
      <c r="P96" s="34">
        <f t="shared" si="29"/>
        <v>0.99999999894051694</v>
      </c>
      <c r="Q96" s="29">
        <f t="shared" si="20"/>
        <v>6.8376938468802302E-9</v>
      </c>
      <c r="R96" s="30">
        <f t="shared" si="21"/>
        <v>0.99999999656662231</v>
      </c>
      <c r="S96" s="35">
        <f t="shared" si="22"/>
        <v>1.4960434200339712</v>
      </c>
      <c r="T96" s="35">
        <f t="shared" si="25"/>
        <v>2.5066282746310002</v>
      </c>
      <c r="U96" s="35">
        <f t="shared" si="26"/>
        <v>2.2381459146269411</v>
      </c>
      <c r="V96" s="35">
        <f t="shared" si="27"/>
        <v>2</v>
      </c>
      <c r="W96" s="35">
        <f t="shared" si="28"/>
        <v>0.1302875314512178</v>
      </c>
      <c r="X96" s="35">
        <f t="shared" si="30"/>
        <v>0.93818038808816751</v>
      </c>
    </row>
    <row r="97" spans="11:24" x14ac:dyDescent="0.25">
      <c r="K97" s="11">
        <v>92</v>
      </c>
      <c r="L97" s="31">
        <f t="shared" si="18"/>
        <v>7.4986346653408473</v>
      </c>
      <c r="M97" s="31">
        <f t="shared" si="23"/>
        <v>336.11111111111092</v>
      </c>
      <c r="N97" s="31">
        <f t="shared" si="19"/>
        <v>17.898412698412649</v>
      </c>
      <c r="O97" s="32">
        <f t="shared" si="24"/>
        <v>9.3213520991214702E-10</v>
      </c>
      <c r="P97" s="34">
        <f t="shared" si="29"/>
        <v>0.9999999998726522</v>
      </c>
      <c r="Q97" s="29">
        <f t="shared" si="20"/>
        <v>9.3213520991214702E-10</v>
      </c>
      <c r="R97" s="30">
        <f t="shared" si="21"/>
        <v>0.99999999955624552</v>
      </c>
      <c r="S97" s="35">
        <f t="shared" si="22"/>
        <v>1.5823536173436232</v>
      </c>
      <c r="T97" s="35">
        <f t="shared" si="25"/>
        <v>2.5066282746310002</v>
      </c>
      <c r="U97" s="35">
        <f t="shared" si="26"/>
        <v>2.5038429703204494</v>
      </c>
      <c r="V97" s="35">
        <f t="shared" si="27"/>
        <v>2</v>
      </c>
      <c r="W97" s="35">
        <f t="shared" si="28"/>
        <v>0.11407946427601694</v>
      </c>
      <c r="X97" s="35">
        <f t="shared" si="30"/>
        <v>0.94802660915880987</v>
      </c>
    </row>
    <row r="98" spans="11:24" x14ac:dyDescent="0.25">
      <c r="K98" s="11">
        <v>93</v>
      </c>
      <c r="L98" s="31">
        <f t="shared" si="18"/>
        <v>7.4986346653408473</v>
      </c>
      <c r="M98" s="31">
        <f t="shared" si="23"/>
        <v>373.7777777777776</v>
      </c>
      <c r="N98" s="31">
        <f t="shared" si="19"/>
        <v>17.898412698412649</v>
      </c>
      <c r="O98" s="32">
        <f t="shared" si="24"/>
        <v>1.1363689222651361E-10</v>
      </c>
      <c r="P98" s="34">
        <f t="shared" si="29"/>
        <v>0.99999999998628908</v>
      </c>
      <c r="Q98" s="29">
        <f t="shared" si="20"/>
        <v>1.1363689222651401E-10</v>
      </c>
      <c r="R98" s="30">
        <f t="shared" si="21"/>
        <v>0.99999999994857691</v>
      </c>
      <c r="S98" s="35">
        <f t="shared" si="22"/>
        <v>1.6686638146532755</v>
      </c>
      <c r="T98" s="35">
        <f t="shared" si="25"/>
        <v>2.5066282746310002</v>
      </c>
      <c r="U98" s="35">
        <f t="shared" si="26"/>
        <v>2.784438926333221</v>
      </c>
      <c r="V98" s="35">
        <f t="shared" si="27"/>
        <v>2</v>
      </c>
      <c r="W98" s="35">
        <f t="shared" si="28"/>
        <v>9.9146373917314193E-2</v>
      </c>
      <c r="X98" s="35">
        <f t="shared" si="30"/>
        <v>0.95658395225414983</v>
      </c>
    </row>
    <row r="99" spans="11:24" x14ac:dyDescent="0.25">
      <c r="K99" s="11">
        <v>94</v>
      </c>
      <c r="L99" s="31">
        <f t="shared" si="18"/>
        <v>7.4986346653408473</v>
      </c>
      <c r="M99" s="31">
        <f t="shared" si="23"/>
        <v>413.44444444444423</v>
      </c>
      <c r="N99" s="31">
        <f t="shared" si="19"/>
        <v>17.898412698412649</v>
      </c>
      <c r="O99" s="32">
        <f t="shared" si="24"/>
        <v>1.2388848910334444E-11</v>
      </c>
      <c r="P99" s="34">
        <f t="shared" si="29"/>
        <v>0.99999999999867795</v>
      </c>
      <c r="Q99" s="29">
        <f t="shared" si="20"/>
        <v>1.2388848910334486E-11</v>
      </c>
      <c r="R99" s="30">
        <f t="shared" si="21"/>
        <v>0.99999999999465849</v>
      </c>
      <c r="S99" s="35">
        <f t="shared" si="22"/>
        <v>1.7549740119629278</v>
      </c>
      <c r="T99" s="35">
        <f t="shared" si="25"/>
        <v>2.5066282746310002</v>
      </c>
      <c r="U99" s="35">
        <f t="shared" si="26"/>
        <v>3.0799337826652544</v>
      </c>
      <c r="V99" s="35">
        <f t="shared" si="27"/>
        <v>2</v>
      </c>
      <c r="W99" s="35">
        <f t="shared" si="28"/>
        <v>8.552851716659822E-2</v>
      </c>
      <c r="X99" s="35">
        <f t="shared" si="30"/>
        <v>0.96396593544640086</v>
      </c>
    </row>
    <row r="100" spans="11:24" x14ac:dyDescent="0.25">
      <c r="K100" s="11">
        <v>95</v>
      </c>
      <c r="L100" s="31">
        <f t="shared" si="18"/>
        <v>7.4986346653408473</v>
      </c>
      <c r="M100" s="31">
        <f t="shared" si="23"/>
        <v>455.11111111111092</v>
      </c>
      <c r="N100" s="31">
        <f t="shared" si="19"/>
        <v>17.898412698412649</v>
      </c>
      <c r="O100" s="32">
        <f t="shared" si="24"/>
        <v>1.2078520437906055E-12</v>
      </c>
      <c r="P100" s="34">
        <f t="shared" si="29"/>
        <v>0.99999999999988576</v>
      </c>
      <c r="Q100" s="29">
        <f t="shared" si="20"/>
        <v>1.2078520437906055E-12</v>
      </c>
      <c r="R100" s="30">
        <f t="shared" si="21"/>
        <v>0.99999999999950273</v>
      </c>
      <c r="S100" s="35">
        <f t="shared" si="22"/>
        <v>1.8412842092725799</v>
      </c>
      <c r="T100" s="35">
        <f t="shared" si="25"/>
        <v>2.5066282746310002</v>
      </c>
      <c r="U100" s="35">
        <f t="shared" si="26"/>
        <v>3.3903275393165497</v>
      </c>
      <c r="V100" s="35">
        <f t="shared" si="27"/>
        <v>2</v>
      </c>
      <c r="W100" s="35">
        <f t="shared" si="28"/>
        <v>7.3233500700745455E-2</v>
      </c>
      <c r="X100" s="35">
        <f t="shared" si="30"/>
        <v>0.97028673334155879</v>
      </c>
    </row>
    <row r="101" spans="11:24" x14ac:dyDescent="0.25">
      <c r="K101" s="11">
        <v>96</v>
      </c>
      <c r="L101" s="31">
        <f t="shared" si="18"/>
        <v>7.4986346653408473</v>
      </c>
      <c r="M101" s="31">
        <f t="shared" si="23"/>
        <v>498.77777777777754</v>
      </c>
      <c r="N101" s="31">
        <f t="shared" si="19"/>
        <v>17.898412698412649</v>
      </c>
      <c r="O101" s="32">
        <f t="shared" si="24"/>
        <v>1.0530953474312833E-13</v>
      </c>
      <c r="P101" s="34">
        <f t="shared" si="29"/>
        <v>0.99999999999999112</v>
      </c>
      <c r="Q101" s="29">
        <f t="shared" si="20"/>
        <v>1.0530953474312833E-13</v>
      </c>
      <c r="R101" s="30">
        <f t="shared" si="21"/>
        <v>0.99999999999995848</v>
      </c>
      <c r="S101" s="35">
        <f t="shared" si="22"/>
        <v>1.9275944065822321</v>
      </c>
      <c r="T101" s="35">
        <f t="shared" si="25"/>
        <v>2.5066282746310002</v>
      </c>
      <c r="U101" s="35">
        <f t="shared" si="26"/>
        <v>3.7156201962871078</v>
      </c>
      <c r="V101" s="35">
        <f t="shared" si="27"/>
        <v>2</v>
      </c>
      <c r="W101" s="35">
        <f t="shared" si="28"/>
        <v>6.2240545708009631E-2</v>
      </c>
      <c r="X101" s="35">
        <f t="shared" si="30"/>
        <v>0.97565872712227752</v>
      </c>
    </row>
    <row r="102" spans="11:24" x14ac:dyDescent="0.25">
      <c r="K102" s="11">
        <v>97</v>
      </c>
      <c r="L102" s="31">
        <f t="shared" si="18"/>
        <v>7.4986346653408473</v>
      </c>
      <c r="M102" s="31">
        <f t="shared" si="23"/>
        <v>544.44444444444423</v>
      </c>
      <c r="N102" s="31">
        <f t="shared" si="19"/>
        <v>17.898412698412649</v>
      </c>
      <c r="O102" s="32">
        <f t="shared" si="24"/>
        <v>8.2109389515089744E-15</v>
      </c>
      <c r="P102" s="34">
        <f t="shared" si="29"/>
        <v>0.99999999999999933</v>
      </c>
      <c r="Q102" s="29">
        <f t="shared" si="20"/>
        <v>8.2109389515089728E-15</v>
      </c>
      <c r="R102" s="30">
        <f t="shared" si="21"/>
        <v>0.99999999999999689</v>
      </c>
      <c r="S102" s="35">
        <f t="shared" si="22"/>
        <v>2.0139046038918842</v>
      </c>
      <c r="T102" s="35">
        <f t="shared" si="25"/>
        <v>2.5066282746310002</v>
      </c>
      <c r="U102" s="35">
        <f t="shared" si="26"/>
        <v>4.0558117535769274</v>
      </c>
      <c r="V102" s="35">
        <f t="shared" si="27"/>
        <v>2</v>
      </c>
      <c r="W102" s="35">
        <f t="shared" si="28"/>
        <v>5.2505129468618593E-2</v>
      </c>
      <c r="X102" s="35">
        <f t="shared" si="30"/>
        <v>0.98019045520648285</v>
      </c>
    </row>
    <row r="103" spans="11:24" x14ac:dyDescent="0.25">
      <c r="K103" s="11">
        <v>98</v>
      </c>
      <c r="L103" s="31">
        <f t="shared" si="18"/>
        <v>7.4986346653408473</v>
      </c>
      <c r="M103" s="31">
        <f t="shared" si="23"/>
        <v>592.11111111111086</v>
      </c>
      <c r="N103" s="31">
        <f t="shared" si="19"/>
        <v>17.898412698412649</v>
      </c>
      <c r="O103" s="32">
        <f t="shared" si="24"/>
        <v>5.7251797404585119E-16</v>
      </c>
      <c r="P103" s="34">
        <f t="shared" si="29"/>
        <v>0.99999999999999989</v>
      </c>
      <c r="Q103" s="29">
        <f t="shared" si="20"/>
        <v>5.7251797404585523E-16</v>
      </c>
      <c r="R103" s="30">
        <f t="shared" si="21"/>
        <v>0.99999999999999978</v>
      </c>
      <c r="S103" s="35">
        <f t="shared" si="22"/>
        <v>2.1002148012015365</v>
      </c>
      <c r="T103" s="35">
        <f t="shared" si="25"/>
        <v>2.5066282746310002</v>
      </c>
      <c r="U103" s="35">
        <f t="shared" si="26"/>
        <v>4.4109022111860092</v>
      </c>
      <c r="V103" s="35">
        <f t="shared" si="27"/>
        <v>2</v>
      </c>
      <c r="W103" s="35">
        <f t="shared" si="28"/>
        <v>4.396375920885566E-2</v>
      </c>
      <c r="X103" s="35">
        <f t="shared" si="30"/>
        <v>0.98398497593827328</v>
      </c>
    </row>
    <row r="104" spans="11:24" x14ac:dyDescent="0.25">
      <c r="K104" s="11">
        <v>99</v>
      </c>
      <c r="L104" s="31">
        <f t="shared" si="18"/>
        <v>7.4986346653408473</v>
      </c>
      <c r="M104" s="31">
        <f t="shared" si="23"/>
        <v>641.77777777777749</v>
      </c>
      <c r="N104" s="31">
        <f t="shared" si="19"/>
        <v>17.898412698412649</v>
      </c>
      <c r="O104" s="32">
        <f t="shared" si="24"/>
        <v>3.5699045301969285E-17</v>
      </c>
      <c r="P104" s="34">
        <f t="shared" si="29"/>
        <v>0.99999999999999989</v>
      </c>
      <c r="Q104" s="29">
        <f t="shared" si="20"/>
        <v>3.5699045301969285E-17</v>
      </c>
      <c r="R104" s="30">
        <f t="shared" si="21"/>
        <v>1</v>
      </c>
      <c r="S104" s="35">
        <f t="shared" si="22"/>
        <v>2.1865249985111888</v>
      </c>
      <c r="T104" s="35">
        <f t="shared" si="25"/>
        <v>2.5066282746310002</v>
      </c>
      <c r="U104" s="35">
        <f t="shared" si="26"/>
        <v>4.7808915691143543</v>
      </c>
      <c r="V104" s="35">
        <f t="shared" si="27"/>
        <v>2</v>
      </c>
      <c r="W104" s="35">
        <f t="shared" si="28"/>
        <v>3.653866303574111E-2</v>
      </c>
      <c r="X104" s="35">
        <f t="shared" si="30"/>
        <v>0.98713863515431899</v>
      </c>
    </row>
    <row r="105" spans="11:24" x14ac:dyDescent="0.25">
      <c r="K105" s="11">
        <v>100</v>
      </c>
      <c r="L105" s="31">
        <f t="shared" si="18"/>
        <v>7.4986346653408473</v>
      </c>
      <c r="M105" s="31">
        <f t="shared" si="23"/>
        <v>693.44444444444423</v>
      </c>
      <c r="N105" s="31">
        <f t="shared" si="19"/>
        <v>17.898412698412649</v>
      </c>
      <c r="O105" s="32">
        <f t="shared" si="24"/>
        <v>1.9906515741269631E-18</v>
      </c>
      <c r="P105" s="34">
        <f t="shared" si="29"/>
        <v>0.99999999999999989</v>
      </c>
      <c r="Q105" s="29">
        <f t="shared" si="20"/>
        <v>1.9906515741269488E-18</v>
      </c>
      <c r="R105" s="30">
        <f t="shared" si="21"/>
        <v>1</v>
      </c>
      <c r="S105" s="35">
        <f t="shared" si="22"/>
        <v>2.272835195820841</v>
      </c>
      <c r="T105" s="35">
        <f t="shared" si="25"/>
        <v>2.5066282746310002</v>
      </c>
      <c r="U105" s="35">
        <f t="shared" si="26"/>
        <v>5.1657798273619608</v>
      </c>
      <c r="V105" s="35">
        <f t="shared" si="27"/>
        <v>2</v>
      </c>
      <c r="W105" s="35">
        <f t="shared" si="28"/>
        <v>3.014221955811168E-2</v>
      </c>
      <c r="X105" s="35">
        <f t="shared" si="30"/>
        <v>0.98974021607173046</v>
      </c>
    </row>
  </sheetData>
  <mergeCells count="3">
    <mergeCell ref="L3:P3"/>
    <mergeCell ref="S3:W3"/>
    <mergeCell ref="Q3:R3"/>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01"/>
  <sheetViews>
    <sheetView workbookViewId="0">
      <selection activeCell="E11" sqref="E11"/>
    </sheetView>
  </sheetViews>
  <sheetFormatPr defaultRowHeight="15" x14ac:dyDescent="0.25"/>
  <cols>
    <col min="2" max="2" width="11.28515625" bestFit="1" customWidth="1"/>
    <col min="3" max="3" width="3.42578125" bestFit="1" customWidth="1"/>
    <col min="6" max="6" width="18.28515625" bestFit="1" customWidth="1"/>
    <col min="7" max="7" width="13" bestFit="1" customWidth="1"/>
    <col min="8" max="9" width="12.7109375" bestFit="1" customWidth="1"/>
  </cols>
  <sheetData>
    <row r="1" spans="1:9" x14ac:dyDescent="0.25">
      <c r="A1" t="s">
        <v>144</v>
      </c>
      <c r="G1" s="45"/>
    </row>
    <row r="2" spans="1:9" x14ac:dyDescent="0.25">
      <c r="A2" t="s">
        <v>35</v>
      </c>
      <c r="B2">
        <f>1.38*10^-23</f>
        <v>1.3800000000000001E-23</v>
      </c>
      <c r="C2" t="s">
        <v>31</v>
      </c>
      <c r="D2" t="s">
        <v>30</v>
      </c>
      <c r="G2" s="18" t="s">
        <v>23</v>
      </c>
      <c r="H2" s="7" t="s">
        <v>43</v>
      </c>
      <c r="I2" s="13" t="s">
        <v>44</v>
      </c>
    </row>
    <row r="3" spans="1:9" x14ac:dyDescent="0.25">
      <c r="A3" t="s">
        <v>45</v>
      </c>
      <c r="B3">
        <f>0.001</f>
        <v>1E-3</v>
      </c>
      <c r="C3" t="s">
        <v>31</v>
      </c>
      <c r="D3" t="s">
        <v>39</v>
      </c>
      <c r="F3" t="s">
        <v>47</v>
      </c>
      <c r="G3" s="50">
        <v>0</v>
      </c>
      <c r="H3" s="20">
        <v>0</v>
      </c>
      <c r="I3" s="21">
        <v>0</v>
      </c>
    </row>
    <row r="4" spans="1:9" x14ac:dyDescent="0.25">
      <c r="A4" t="s">
        <v>34</v>
      </c>
      <c r="B4">
        <v>298</v>
      </c>
      <c r="C4" t="s">
        <v>31</v>
      </c>
      <c r="D4" t="s">
        <v>32</v>
      </c>
      <c r="G4" s="23">
        <f t="shared" ref="G4:G67" ca="1" si="0">_xlfn.NORM.INV(RAND(),0,sig)+G3</f>
        <v>1.7563711084215964E-10</v>
      </c>
      <c r="H4" s="24">
        <f t="shared" ref="H4:H67" ca="1" si="1">_xlfn.NORM.INV(RAND(),0,sig)+H3</f>
        <v>6.0652314247133091E-11</v>
      </c>
      <c r="I4" s="25">
        <f t="shared" ref="I4:I67" ca="1" si="2">_xlfn.NORM.INV(RAND(),0,sig)+I3</f>
        <v>2.2597960248932448E-10</v>
      </c>
    </row>
    <row r="5" spans="1:9" x14ac:dyDescent="0.25">
      <c r="A5" t="s">
        <v>36</v>
      </c>
      <c r="B5">
        <f>1*10^-6</f>
        <v>9.9999999999999995E-7</v>
      </c>
      <c r="C5" t="s">
        <v>31</v>
      </c>
      <c r="D5" t="s">
        <v>33</v>
      </c>
      <c r="G5" s="23">
        <f t="shared" ca="1" si="0"/>
        <v>-2.2077662939427137E-10</v>
      </c>
      <c r="H5" s="24">
        <f t="shared" ca="1" si="1"/>
        <v>-6.4107145037846161E-11</v>
      </c>
      <c r="I5" s="25">
        <f t="shared" ca="1" si="2"/>
        <v>-6.906179154637447E-10</v>
      </c>
    </row>
    <row r="6" spans="1:9" x14ac:dyDescent="0.25">
      <c r="A6" t="s">
        <v>37</v>
      </c>
      <c r="B6">
        <f>(kb*Temp)/(6*PI()*eta*rad)</f>
        <v>2.1816959599037016E-13</v>
      </c>
      <c r="C6" t="s">
        <v>31</v>
      </c>
      <c r="D6" t="s">
        <v>38</v>
      </c>
      <c r="G6" s="23">
        <f t="shared" ca="1" si="0"/>
        <v>-1.6136014048058749E-11</v>
      </c>
      <c r="H6" s="24">
        <f t="shared" ca="1" si="1"/>
        <v>1.2177017531243825E-9</v>
      </c>
      <c r="I6" s="25">
        <f t="shared" ca="1" si="2"/>
        <v>-1.6940213233640947E-9</v>
      </c>
    </row>
    <row r="7" spans="1:9" x14ac:dyDescent="0.25">
      <c r="A7" s="45" t="s">
        <v>40</v>
      </c>
      <c r="B7">
        <f>1*10^-6</f>
        <v>9.9999999999999995E-7</v>
      </c>
      <c r="C7" t="s">
        <v>31</v>
      </c>
      <c r="D7" t="s">
        <v>41</v>
      </c>
      <c r="G7" s="23">
        <f t="shared" ca="1" si="0"/>
        <v>4.518534500901993E-10</v>
      </c>
      <c r="H7" s="24">
        <f t="shared" ca="1" si="1"/>
        <v>1.5740280548559249E-9</v>
      </c>
      <c r="I7" s="25">
        <f t="shared" ca="1" si="2"/>
        <v>-2.0197855241139989E-9</v>
      </c>
    </row>
    <row r="8" spans="1:9" x14ac:dyDescent="0.25">
      <c r="A8" t="s">
        <v>42</v>
      </c>
      <c r="B8">
        <f>SQRT(2*diff*tstep)</f>
        <v>6.6055975655555976E-10</v>
      </c>
      <c r="G8" s="23">
        <f t="shared" ca="1" si="0"/>
        <v>5.3442517737940622E-10</v>
      </c>
      <c r="H8" s="24">
        <f t="shared" ca="1" si="1"/>
        <v>1.7660434781627994E-9</v>
      </c>
      <c r="I8" s="25">
        <f t="shared" ca="1" si="2"/>
        <v>-1.0182378882505433E-9</v>
      </c>
    </row>
    <row r="9" spans="1:9" x14ac:dyDescent="0.25">
      <c r="G9" s="23">
        <f t="shared" ca="1" si="0"/>
        <v>5.6525480002597364E-10</v>
      </c>
      <c r="H9" s="24">
        <f t="shared" ca="1" si="1"/>
        <v>1.7016452372777384E-9</v>
      </c>
      <c r="I9" s="25">
        <f t="shared" ca="1" si="2"/>
        <v>-1.1991764871448538E-9</v>
      </c>
    </row>
    <row r="10" spans="1:9" x14ac:dyDescent="0.25">
      <c r="G10" s="23">
        <f t="shared" ca="1" si="0"/>
        <v>1.1309493661210738E-9</v>
      </c>
      <c r="H10" s="24">
        <f t="shared" ca="1" si="1"/>
        <v>2.1757385554843246E-9</v>
      </c>
      <c r="I10" s="25">
        <f t="shared" ca="1" si="2"/>
        <v>-1.6605374592988608E-9</v>
      </c>
    </row>
    <row r="11" spans="1:9" x14ac:dyDescent="0.25">
      <c r="A11" t="s">
        <v>46</v>
      </c>
      <c r="B11">
        <f ca="1">COUNT(G3:G1000)*tstep</f>
        <v>9.9799999999999997E-4</v>
      </c>
      <c r="C11" t="s">
        <v>31</v>
      </c>
      <c r="D11" t="s">
        <v>41</v>
      </c>
      <c r="G11" s="23">
        <f t="shared" ca="1" si="0"/>
        <v>9.8271096114334595E-10</v>
      </c>
      <c r="H11" s="24">
        <f t="shared" ca="1" si="1"/>
        <v>2.0371798585354291E-9</v>
      </c>
      <c r="I11" s="25">
        <f t="shared" ca="1" si="2"/>
        <v>-2.7159676349868912E-9</v>
      </c>
    </row>
    <row r="12" spans="1:9" x14ac:dyDescent="0.25">
      <c r="G12" s="23">
        <f t="shared" ca="1" si="0"/>
        <v>1.5633712263500222E-9</v>
      </c>
      <c r="H12" s="24">
        <f t="shared" ca="1" si="1"/>
        <v>3.2701187285915023E-9</v>
      </c>
      <c r="I12" s="25">
        <f t="shared" ca="1" si="2"/>
        <v>-2.569129413775892E-9</v>
      </c>
    </row>
    <row r="13" spans="1:9" x14ac:dyDescent="0.25">
      <c r="G13" s="23">
        <f t="shared" ca="1" si="0"/>
        <v>1.3201949178116506E-9</v>
      </c>
      <c r="H13" s="24">
        <f t="shared" ca="1" si="1"/>
        <v>2.4198302012421792E-9</v>
      </c>
      <c r="I13" s="25">
        <f t="shared" ca="1" si="2"/>
        <v>-3.0182549645570837E-9</v>
      </c>
    </row>
    <row r="14" spans="1:9" x14ac:dyDescent="0.25">
      <c r="G14" s="23">
        <f t="shared" ca="1" si="0"/>
        <v>8.4454968736746338E-10</v>
      </c>
      <c r="H14" s="24">
        <f t="shared" ca="1" si="1"/>
        <v>3.4027761667922707E-9</v>
      </c>
      <c r="I14" s="25">
        <f t="shared" ca="1" si="2"/>
        <v>-3.4865206711829799E-9</v>
      </c>
    </row>
    <row r="15" spans="1:9" x14ac:dyDescent="0.25">
      <c r="G15" s="23">
        <f t="shared" ca="1" si="0"/>
        <v>2.071104238065578E-9</v>
      </c>
      <c r="H15" s="24">
        <f t="shared" ca="1" si="1"/>
        <v>2.7718229614737927E-9</v>
      </c>
      <c r="I15" s="25">
        <f t="shared" ca="1" si="2"/>
        <v>-3.7744591581735788E-9</v>
      </c>
    </row>
    <row r="16" spans="1:9" x14ac:dyDescent="0.25">
      <c r="G16" s="23">
        <f t="shared" ca="1" si="0"/>
        <v>2.3245813391274605E-9</v>
      </c>
      <c r="H16" s="24">
        <f t="shared" ca="1" si="1"/>
        <v>1.5790747695497995E-9</v>
      </c>
      <c r="I16" s="25">
        <f t="shared" ca="1" si="2"/>
        <v>-4.0125186259920395E-9</v>
      </c>
    </row>
    <row r="17" spans="7:9" x14ac:dyDescent="0.25">
      <c r="G17" s="23">
        <f t="shared" ca="1" si="0"/>
        <v>2.8543384355946114E-9</v>
      </c>
      <c r="H17" s="24">
        <f t="shared" ca="1" si="1"/>
        <v>1.5590952567882191E-9</v>
      </c>
      <c r="I17" s="25">
        <f t="shared" ca="1" si="2"/>
        <v>-3.4378888623982405E-9</v>
      </c>
    </row>
    <row r="18" spans="7:9" x14ac:dyDescent="0.25">
      <c r="G18" s="23">
        <f t="shared" ca="1" si="0"/>
        <v>2.0082175909193237E-9</v>
      </c>
      <c r="H18" s="24">
        <f t="shared" ca="1" si="1"/>
        <v>2.2075069085830111E-9</v>
      </c>
      <c r="I18" s="25">
        <f t="shared" ca="1" si="2"/>
        <v>-2.1921399996914189E-9</v>
      </c>
    </row>
    <row r="19" spans="7:9" x14ac:dyDescent="0.25">
      <c r="G19" s="23">
        <f t="shared" ca="1" si="0"/>
        <v>1.9738045014948867E-9</v>
      </c>
      <c r="H19" s="24">
        <f t="shared" ca="1" si="1"/>
        <v>1.9380844257816081E-9</v>
      </c>
      <c r="I19" s="25">
        <f t="shared" ca="1" si="2"/>
        <v>-2.3634536658068893E-9</v>
      </c>
    </row>
    <row r="20" spans="7:9" x14ac:dyDescent="0.25">
      <c r="G20" s="23">
        <f t="shared" ca="1" si="0"/>
        <v>2.0171383059617523E-9</v>
      </c>
      <c r="H20" s="24">
        <f t="shared" ca="1" si="1"/>
        <v>1.8166708381553483E-9</v>
      </c>
      <c r="I20" s="25">
        <f t="shared" ca="1" si="2"/>
        <v>-3.0924739904540721E-9</v>
      </c>
    </row>
    <row r="21" spans="7:9" x14ac:dyDescent="0.25">
      <c r="G21" s="23">
        <f t="shared" ca="1" si="0"/>
        <v>1.0256940578689291E-9</v>
      </c>
      <c r="H21" s="24">
        <f t="shared" ca="1" si="1"/>
        <v>1.494406171270449E-9</v>
      </c>
      <c r="I21" s="25">
        <f t="shared" ca="1" si="2"/>
        <v>-2.7823304747340792E-9</v>
      </c>
    </row>
    <row r="22" spans="7:9" x14ac:dyDescent="0.25">
      <c r="G22" s="23">
        <f t="shared" ca="1" si="0"/>
        <v>9.7360451825832314E-10</v>
      </c>
      <c r="H22" s="24">
        <f t="shared" ca="1" si="1"/>
        <v>7.4271419412701952E-10</v>
      </c>
      <c r="I22" s="25">
        <f t="shared" ca="1" si="2"/>
        <v>-2.6041387651509818E-9</v>
      </c>
    </row>
    <row r="23" spans="7:9" x14ac:dyDescent="0.25">
      <c r="G23" s="23">
        <f t="shared" ca="1" si="0"/>
        <v>9.0164895168384997E-10</v>
      </c>
      <c r="H23" s="24">
        <f t="shared" ca="1" si="1"/>
        <v>1.4275729356194245E-9</v>
      </c>
      <c r="I23" s="25">
        <f t="shared" ca="1" si="2"/>
        <v>-2.2473127210658275E-9</v>
      </c>
    </row>
    <row r="24" spans="7:9" x14ac:dyDescent="0.25">
      <c r="G24" s="23">
        <f t="shared" ca="1" si="0"/>
        <v>3.5120231018307982E-10</v>
      </c>
      <c r="H24" s="24">
        <f t="shared" ca="1" si="1"/>
        <v>2.0884909740224305E-9</v>
      </c>
      <c r="I24" s="25">
        <f t="shared" ca="1" si="2"/>
        <v>-2.1489799019936216E-9</v>
      </c>
    </row>
    <row r="25" spans="7:9" x14ac:dyDescent="0.25">
      <c r="G25" s="23">
        <f t="shared" ca="1" si="0"/>
        <v>-7.2057145606408751E-10</v>
      </c>
      <c r="H25" s="24">
        <f t="shared" ca="1" si="1"/>
        <v>2.5924201930218023E-9</v>
      </c>
      <c r="I25" s="25">
        <f t="shared" ca="1" si="2"/>
        <v>-2.3919946785936237E-9</v>
      </c>
    </row>
    <row r="26" spans="7:9" x14ac:dyDescent="0.25">
      <c r="G26" s="23">
        <f t="shared" ca="1" si="0"/>
        <v>-7.5357278390129923E-10</v>
      </c>
      <c r="H26" s="24">
        <f t="shared" ca="1" si="1"/>
        <v>8.8021108871501721E-10</v>
      </c>
      <c r="I26" s="25">
        <f t="shared" ca="1" si="2"/>
        <v>-2.4711095532809213E-9</v>
      </c>
    </row>
    <row r="27" spans="7:9" x14ac:dyDescent="0.25">
      <c r="G27" s="23">
        <f t="shared" ca="1" si="0"/>
        <v>-1.9579795798007865E-9</v>
      </c>
      <c r="H27" s="24">
        <f t="shared" ca="1" si="1"/>
        <v>8.8565514794145881E-10</v>
      </c>
      <c r="I27" s="25">
        <f t="shared" ca="1" si="2"/>
        <v>-3.9136984239548761E-9</v>
      </c>
    </row>
    <row r="28" spans="7:9" x14ac:dyDescent="0.25">
      <c r="G28" s="23">
        <f t="shared" ca="1" si="0"/>
        <v>-1.432450179682657E-9</v>
      </c>
      <c r="H28" s="24">
        <f t="shared" ca="1" si="1"/>
        <v>-5.7018180368002268E-10</v>
      </c>
      <c r="I28" s="25">
        <f t="shared" ca="1" si="2"/>
        <v>-2.3494058019053737E-9</v>
      </c>
    </row>
    <row r="29" spans="7:9" x14ac:dyDescent="0.25">
      <c r="G29" s="23">
        <f t="shared" ca="1" si="0"/>
        <v>-1.6551419778108703E-9</v>
      </c>
      <c r="H29" s="24">
        <f t="shared" ca="1" si="1"/>
        <v>-9.6559732610466376E-10</v>
      </c>
      <c r="I29" s="25">
        <f t="shared" ca="1" si="2"/>
        <v>-1.9913886347711951E-9</v>
      </c>
    </row>
    <row r="30" spans="7:9" x14ac:dyDescent="0.25">
      <c r="G30" s="23">
        <f t="shared" ca="1" si="0"/>
        <v>-2.3418207023356018E-9</v>
      </c>
      <c r="H30" s="24">
        <f t="shared" ca="1" si="1"/>
        <v>-2.9955162062592027E-10</v>
      </c>
      <c r="I30" s="25">
        <f t="shared" ca="1" si="2"/>
        <v>-3.8316750532207384E-9</v>
      </c>
    </row>
    <row r="31" spans="7:9" x14ac:dyDescent="0.25">
      <c r="G31" s="23">
        <f t="shared" ca="1" si="0"/>
        <v>-3.8235115070032335E-9</v>
      </c>
      <c r="H31" s="24">
        <f t="shared" ca="1" si="1"/>
        <v>-1.3608515569792711E-9</v>
      </c>
      <c r="I31" s="25">
        <f t="shared" ca="1" si="2"/>
        <v>-4.1925708585645094E-9</v>
      </c>
    </row>
    <row r="32" spans="7:9" x14ac:dyDescent="0.25">
      <c r="G32" s="23">
        <f t="shared" ca="1" si="0"/>
        <v>-4.177767159134015E-9</v>
      </c>
      <c r="H32" s="24">
        <f t="shared" ca="1" si="1"/>
        <v>-9.2208594842656229E-10</v>
      </c>
      <c r="I32" s="25">
        <f t="shared" ca="1" si="2"/>
        <v>-4.482959882639618E-9</v>
      </c>
    </row>
    <row r="33" spans="7:9" x14ac:dyDescent="0.25">
      <c r="G33" s="23">
        <f t="shared" ca="1" si="0"/>
        <v>-4.8294051924461237E-9</v>
      </c>
      <c r="H33" s="24">
        <f t="shared" ca="1" si="1"/>
        <v>-3.4107344009769444E-10</v>
      </c>
      <c r="I33" s="25">
        <f t="shared" ca="1" si="2"/>
        <v>-5.0842420595505558E-9</v>
      </c>
    </row>
    <row r="34" spans="7:9" x14ac:dyDescent="0.25">
      <c r="G34" s="23">
        <f t="shared" ca="1" si="0"/>
        <v>-4.9529803164440148E-9</v>
      </c>
      <c r="H34" s="24">
        <f t="shared" ca="1" si="1"/>
        <v>-1.3450767736132667E-9</v>
      </c>
      <c r="I34" s="25">
        <f t="shared" ca="1" si="2"/>
        <v>-4.5555448524640363E-9</v>
      </c>
    </row>
    <row r="35" spans="7:9" x14ac:dyDescent="0.25">
      <c r="G35" s="23">
        <f t="shared" ca="1" si="0"/>
        <v>-5.993553991738876E-9</v>
      </c>
      <c r="H35" s="24">
        <f t="shared" ca="1" si="1"/>
        <v>-1.0816651567564617E-9</v>
      </c>
      <c r="I35" s="25">
        <f t="shared" ca="1" si="2"/>
        <v>-4.6968800752836105E-9</v>
      </c>
    </row>
    <row r="36" spans="7:9" x14ac:dyDescent="0.25">
      <c r="G36" s="23">
        <f t="shared" ca="1" si="0"/>
        <v>-6.6636262731467131E-9</v>
      </c>
      <c r="H36" s="24">
        <f t="shared" ca="1" si="1"/>
        <v>-4.8667241370877359E-10</v>
      </c>
      <c r="I36" s="25">
        <f t="shared" ca="1" si="2"/>
        <v>-4.8175069206026393E-9</v>
      </c>
    </row>
    <row r="37" spans="7:9" x14ac:dyDescent="0.25">
      <c r="G37" s="23">
        <f t="shared" ca="1" si="0"/>
        <v>-6.8334153558349708E-9</v>
      </c>
      <c r="H37" s="24">
        <f t="shared" ca="1" si="1"/>
        <v>-2.0144298566284256E-10</v>
      </c>
      <c r="I37" s="25">
        <f t="shared" ca="1" si="2"/>
        <v>-4.3098649273113335E-9</v>
      </c>
    </row>
    <row r="38" spans="7:9" x14ac:dyDescent="0.25">
      <c r="G38" s="23">
        <f t="shared" ca="1" si="0"/>
        <v>-6.4954920674680694E-9</v>
      </c>
      <c r="H38" s="24">
        <f t="shared" ca="1" si="1"/>
        <v>-5.1935760455534114E-10</v>
      </c>
      <c r="I38" s="25">
        <f t="shared" ca="1" si="2"/>
        <v>-5.2912363166134396E-9</v>
      </c>
    </row>
    <row r="39" spans="7:9" x14ac:dyDescent="0.25">
      <c r="G39" s="23">
        <f t="shared" ca="1" si="0"/>
        <v>-6.183403532785868E-9</v>
      </c>
      <c r="H39" s="24">
        <f t="shared" ca="1" si="1"/>
        <v>-5.8573599564992029E-10</v>
      </c>
      <c r="I39" s="25">
        <f t="shared" ca="1" si="2"/>
        <v>-5.3144288815927001E-9</v>
      </c>
    </row>
    <row r="40" spans="7:9" x14ac:dyDescent="0.25">
      <c r="G40" s="23">
        <f t="shared" ca="1" si="0"/>
        <v>-6.4532259208939817E-9</v>
      </c>
      <c r="H40" s="24">
        <f t="shared" ca="1" si="1"/>
        <v>5.829638660256239E-10</v>
      </c>
      <c r="I40" s="25">
        <f t="shared" ca="1" si="2"/>
        <v>-6.0726340798199297E-9</v>
      </c>
    </row>
    <row r="41" spans="7:9" x14ac:dyDescent="0.25">
      <c r="G41" s="23">
        <f t="shared" ca="1" si="0"/>
        <v>-7.6498274423907584E-9</v>
      </c>
      <c r="H41" s="24">
        <f t="shared" ca="1" si="1"/>
        <v>9.9968220671592394E-10</v>
      </c>
      <c r="I41" s="25">
        <f t="shared" ca="1" si="2"/>
        <v>-6.3204889447910824E-9</v>
      </c>
    </row>
    <row r="42" spans="7:9" x14ac:dyDescent="0.25">
      <c r="G42" s="23">
        <f t="shared" ca="1" si="0"/>
        <v>-7.3049275024427578E-9</v>
      </c>
      <c r="H42" s="24">
        <f t="shared" ca="1" si="1"/>
        <v>1.0026951334007778E-9</v>
      </c>
      <c r="I42" s="25">
        <f t="shared" ca="1" si="2"/>
        <v>-6.9010214373114517E-9</v>
      </c>
    </row>
    <row r="43" spans="7:9" x14ac:dyDescent="0.25">
      <c r="G43" s="23">
        <f t="shared" ca="1" si="0"/>
        <v>-7.0660102742087147E-9</v>
      </c>
      <c r="H43" s="24">
        <f t="shared" ca="1" si="1"/>
        <v>7.9265905532192593E-10</v>
      </c>
      <c r="I43" s="25">
        <f t="shared" ca="1" si="2"/>
        <v>-7.0106678183484714E-9</v>
      </c>
    </row>
    <row r="44" spans="7:9" x14ac:dyDescent="0.25">
      <c r="G44" s="23">
        <f t="shared" ca="1" si="0"/>
        <v>-6.3841897458770783E-9</v>
      </c>
      <c r="H44" s="24">
        <f t="shared" ca="1" si="1"/>
        <v>-2.5972163395429663E-11</v>
      </c>
      <c r="I44" s="25">
        <f t="shared" ca="1" si="2"/>
        <v>-7.2656104282282632E-9</v>
      </c>
    </row>
    <row r="45" spans="7:9" x14ac:dyDescent="0.25">
      <c r="G45" s="23">
        <f t="shared" ca="1" si="0"/>
        <v>-6.4617326761031444E-9</v>
      </c>
      <c r="H45" s="24">
        <f t="shared" ca="1" si="1"/>
        <v>-6.1165409165646999E-10</v>
      </c>
      <c r="I45" s="25">
        <f t="shared" ca="1" si="2"/>
        <v>-7.1606151399817668E-9</v>
      </c>
    </row>
    <row r="46" spans="7:9" x14ac:dyDescent="0.25">
      <c r="G46" s="23">
        <f t="shared" ca="1" si="0"/>
        <v>-6.2680372818440049E-9</v>
      </c>
      <c r="H46" s="24">
        <f t="shared" ca="1" si="1"/>
        <v>-4.4897911769902238E-10</v>
      </c>
      <c r="I46" s="25">
        <f t="shared" ca="1" si="2"/>
        <v>-6.2468481010784152E-9</v>
      </c>
    </row>
    <row r="47" spans="7:9" x14ac:dyDescent="0.25">
      <c r="G47" s="23">
        <f t="shared" ca="1" si="0"/>
        <v>-6.1330194120691539E-9</v>
      </c>
      <c r="H47" s="24">
        <f t="shared" ca="1" si="1"/>
        <v>-8.404245326108252E-10</v>
      </c>
      <c r="I47" s="25">
        <f t="shared" ca="1" si="2"/>
        <v>-6.3340484943058479E-9</v>
      </c>
    </row>
    <row r="48" spans="7:9" x14ac:dyDescent="0.25">
      <c r="G48" s="23">
        <f t="shared" ca="1" si="0"/>
        <v>-5.9464890098082059E-9</v>
      </c>
      <c r="H48" s="24">
        <f t="shared" ca="1" si="1"/>
        <v>-6.556750337872562E-10</v>
      </c>
      <c r="I48" s="25">
        <f t="shared" ca="1" si="2"/>
        <v>-5.7899035602492342E-9</v>
      </c>
    </row>
    <row r="49" spans="7:9" x14ac:dyDescent="0.25">
      <c r="G49" s="23">
        <f t="shared" ca="1" si="0"/>
        <v>-5.5631820535437402E-9</v>
      </c>
      <c r="H49" s="24">
        <f t="shared" ca="1" si="1"/>
        <v>-1.0542866839241971E-9</v>
      </c>
      <c r="I49" s="25">
        <f t="shared" ca="1" si="2"/>
        <v>-6.0529859814472713E-9</v>
      </c>
    </row>
    <row r="50" spans="7:9" x14ac:dyDescent="0.25">
      <c r="G50" s="23">
        <f t="shared" ca="1" si="0"/>
        <v>-6.0771994426314531E-9</v>
      </c>
      <c r="H50" s="24">
        <f t="shared" ca="1" si="1"/>
        <v>-9.6086468709149538E-10</v>
      </c>
      <c r="I50" s="25">
        <f t="shared" ca="1" si="2"/>
        <v>-5.8874022804868442E-9</v>
      </c>
    </row>
    <row r="51" spans="7:9" x14ac:dyDescent="0.25">
      <c r="G51" s="23">
        <f t="shared" ca="1" si="0"/>
        <v>-5.8403377174646437E-9</v>
      </c>
      <c r="H51" s="24">
        <f t="shared" ca="1" si="1"/>
        <v>-1.5059238491370933E-9</v>
      </c>
      <c r="I51" s="25">
        <f t="shared" ca="1" si="2"/>
        <v>-5.7340291869625562E-9</v>
      </c>
    </row>
    <row r="52" spans="7:9" x14ac:dyDescent="0.25">
      <c r="G52" s="23">
        <f t="shared" ca="1" si="0"/>
        <v>-4.9315849807353945E-9</v>
      </c>
      <c r="H52" s="24">
        <f t="shared" ca="1" si="1"/>
        <v>-1.530679858526284E-9</v>
      </c>
      <c r="I52" s="25">
        <f t="shared" ca="1" si="2"/>
        <v>-4.6008835438243765E-9</v>
      </c>
    </row>
    <row r="53" spans="7:9" x14ac:dyDescent="0.25">
      <c r="G53" s="23">
        <f t="shared" ca="1" si="0"/>
        <v>-4.0167896814785158E-9</v>
      </c>
      <c r="H53" s="24">
        <f t="shared" ca="1" si="1"/>
        <v>-4.5023779578951669E-10</v>
      </c>
      <c r="I53" s="25">
        <f t="shared" ca="1" si="2"/>
        <v>-4.7061075608832762E-9</v>
      </c>
    </row>
    <row r="54" spans="7:9" x14ac:dyDescent="0.25">
      <c r="G54" s="23">
        <f t="shared" ca="1" si="0"/>
        <v>-4.210474614485807E-9</v>
      </c>
      <c r="H54" s="24">
        <f t="shared" ca="1" si="1"/>
        <v>-8.0699104470484347E-10</v>
      </c>
      <c r="I54" s="25">
        <f t="shared" ca="1" si="2"/>
        <v>-4.055914161685511E-9</v>
      </c>
    </row>
    <row r="55" spans="7:9" x14ac:dyDescent="0.25">
      <c r="G55" s="23">
        <f t="shared" ca="1" si="0"/>
        <v>-4.2443690256515267E-9</v>
      </c>
      <c r="H55" s="24">
        <f t="shared" ca="1" si="1"/>
        <v>-5.8508436036521667E-10</v>
      </c>
      <c r="I55" s="25">
        <f t="shared" ca="1" si="2"/>
        <v>-4.4391673830087909E-9</v>
      </c>
    </row>
    <row r="56" spans="7:9" x14ac:dyDescent="0.25">
      <c r="G56" s="23">
        <f t="shared" ca="1" si="0"/>
        <v>-3.5369230222861722E-9</v>
      </c>
      <c r="H56" s="24">
        <f t="shared" ca="1" si="1"/>
        <v>-4.5150094115563759E-10</v>
      </c>
      <c r="I56" s="25">
        <f t="shared" ca="1" si="2"/>
        <v>-4.2525943006482191E-9</v>
      </c>
    </row>
    <row r="57" spans="7:9" x14ac:dyDescent="0.25">
      <c r="G57" s="23">
        <f t="shared" ca="1" si="0"/>
        <v>-3.295621498835574E-9</v>
      </c>
      <c r="H57" s="24">
        <f t="shared" ca="1" si="1"/>
        <v>-6.7379892409953321E-10</v>
      </c>
      <c r="I57" s="25">
        <f t="shared" ca="1" si="2"/>
        <v>-4.3331897741550502E-9</v>
      </c>
    </row>
    <row r="58" spans="7:9" x14ac:dyDescent="0.25">
      <c r="G58" s="23">
        <f t="shared" ca="1" si="0"/>
        <v>-3.2614014400131598E-9</v>
      </c>
      <c r="H58" s="24">
        <f t="shared" ca="1" si="1"/>
        <v>-7.2014912293058298E-10</v>
      </c>
      <c r="I58" s="25">
        <f t="shared" ca="1" si="2"/>
        <v>-4.5019038366657827E-9</v>
      </c>
    </row>
    <row r="59" spans="7:9" x14ac:dyDescent="0.25">
      <c r="G59" s="23">
        <f t="shared" ca="1" si="0"/>
        <v>-2.9530291559998742E-9</v>
      </c>
      <c r="H59" s="24">
        <f t="shared" ca="1" si="1"/>
        <v>-1.8007233947742664E-10</v>
      </c>
      <c r="I59" s="25">
        <f t="shared" ca="1" si="2"/>
        <v>-3.7932927853881336E-9</v>
      </c>
    </row>
    <row r="60" spans="7:9" x14ac:dyDescent="0.25">
      <c r="G60" s="23">
        <f t="shared" ca="1" si="0"/>
        <v>-3.0210866443621364E-9</v>
      </c>
      <c r="H60" s="24">
        <f t="shared" ca="1" si="1"/>
        <v>5.9783092076904869E-10</v>
      </c>
      <c r="I60" s="25">
        <f t="shared" ca="1" si="2"/>
        <v>-3.4111585913168916E-9</v>
      </c>
    </row>
    <row r="61" spans="7:9" x14ac:dyDescent="0.25">
      <c r="G61" s="23">
        <f t="shared" ca="1" si="0"/>
        <v>-2.8186919982273115E-9</v>
      </c>
      <c r="H61" s="24">
        <f t="shared" ca="1" si="1"/>
        <v>4.4195745091175063E-10</v>
      </c>
      <c r="I61" s="25">
        <f t="shared" ca="1" si="2"/>
        <v>-3.7763684638010471E-9</v>
      </c>
    </row>
    <row r="62" spans="7:9" x14ac:dyDescent="0.25">
      <c r="G62" s="23">
        <f t="shared" ca="1" si="0"/>
        <v>-3.6453277118315898E-9</v>
      </c>
      <c r="H62" s="24">
        <f t="shared" ca="1" si="1"/>
        <v>1.3863039345130279E-9</v>
      </c>
      <c r="I62" s="25">
        <f t="shared" ca="1" si="2"/>
        <v>-4.1847203949235307E-9</v>
      </c>
    </row>
    <row r="63" spans="7:9" x14ac:dyDescent="0.25">
      <c r="G63" s="23">
        <f t="shared" ca="1" si="0"/>
        <v>-3.8817357656423202E-9</v>
      </c>
      <c r="H63" s="24">
        <f t="shared" ca="1" si="1"/>
        <v>1.2615185719035852E-9</v>
      </c>
      <c r="I63" s="25">
        <f t="shared" ca="1" si="2"/>
        <v>-4.2904674783119952E-9</v>
      </c>
    </row>
    <row r="64" spans="7:9" x14ac:dyDescent="0.25">
      <c r="G64" s="23">
        <f t="shared" ca="1" si="0"/>
        <v>-4.016651782960696E-9</v>
      </c>
      <c r="H64" s="24">
        <f t="shared" ca="1" si="1"/>
        <v>5.5177257313071E-10</v>
      </c>
      <c r="I64" s="25">
        <f t="shared" ca="1" si="2"/>
        <v>-4.2704417159758219E-9</v>
      </c>
    </row>
    <row r="65" spans="7:9" x14ac:dyDescent="0.25">
      <c r="G65" s="23">
        <f t="shared" ca="1" si="0"/>
        <v>-3.9094303427406136E-9</v>
      </c>
      <c r="H65" s="24">
        <f t="shared" ca="1" si="1"/>
        <v>8.7934876808829965E-10</v>
      </c>
      <c r="I65" s="25">
        <f t="shared" ca="1" si="2"/>
        <v>-4.736992091084068E-9</v>
      </c>
    </row>
    <row r="66" spans="7:9" x14ac:dyDescent="0.25">
      <c r="G66" s="23">
        <f t="shared" ca="1" si="0"/>
        <v>-3.1623020360120193E-9</v>
      </c>
      <c r="H66" s="24">
        <f t="shared" ca="1" si="1"/>
        <v>9.6778052108716077E-10</v>
      </c>
      <c r="I66" s="25">
        <f t="shared" ca="1" si="2"/>
        <v>-4.8514202715317809E-9</v>
      </c>
    </row>
    <row r="67" spans="7:9" x14ac:dyDescent="0.25">
      <c r="G67" s="23">
        <f t="shared" ca="1" si="0"/>
        <v>-2.5733007912668538E-9</v>
      </c>
      <c r="H67" s="24">
        <f t="shared" ca="1" si="1"/>
        <v>5.9560015141388921E-10</v>
      </c>
      <c r="I67" s="25">
        <f t="shared" ca="1" si="2"/>
        <v>-3.8298236037428411E-9</v>
      </c>
    </row>
    <row r="68" spans="7:9" x14ac:dyDescent="0.25">
      <c r="G68" s="23">
        <f t="shared" ref="G68:G131" ca="1" si="3">_xlfn.NORM.INV(RAND(),0,sig)+G67</f>
        <v>-3.0431627725727428E-9</v>
      </c>
      <c r="H68" s="24">
        <f t="shared" ref="H68:H131" ca="1" si="4">_xlfn.NORM.INV(RAND(),0,sig)+H67</f>
        <v>1.5998260699824521E-9</v>
      </c>
      <c r="I68" s="25">
        <f t="shared" ref="I68:I131" ca="1" si="5">_xlfn.NORM.INV(RAND(),0,sig)+I67</f>
        <v>-4.0946159000601456E-9</v>
      </c>
    </row>
    <row r="69" spans="7:9" x14ac:dyDescent="0.25">
      <c r="G69" s="23">
        <f t="shared" ca="1" si="3"/>
        <v>-2.0971723579357665E-9</v>
      </c>
      <c r="H69" s="24">
        <f t="shared" ca="1" si="4"/>
        <v>1.5539003640296806E-9</v>
      </c>
      <c r="I69" s="25">
        <f t="shared" ca="1" si="5"/>
        <v>-4.3353643896688375E-9</v>
      </c>
    </row>
    <row r="70" spans="7:9" x14ac:dyDescent="0.25">
      <c r="G70" s="23">
        <f t="shared" ca="1" si="3"/>
        <v>-2.2433866013753964E-9</v>
      </c>
      <c r="H70" s="24">
        <f t="shared" ca="1" si="4"/>
        <v>6.8659850863051778E-10</v>
      </c>
      <c r="I70" s="25">
        <f t="shared" ca="1" si="5"/>
        <v>-3.8976402487766072E-9</v>
      </c>
    </row>
    <row r="71" spans="7:9" x14ac:dyDescent="0.25">
      <c r="G71" s="23">
        <f t="shared" ca="1" si="3"/>
        <v>-3.741700528189844E-9</v>
      </c>
      <c r="H71" s="24">
        <f t="shared" ca="1" si="4"/>
        <v>-5.9207764622233724E-10</v>
      </c>
      <c r="I71" s="25">
        <f t="shared" ca="1" si="5"/>
        <v>-4.5815077911107378E-9</v>
      </c>
    </row>
    <row r="72" spans="7:9" x14ac:dyDescent="0.25">
      <c r="G72" s="23">
        <f t="shared" ca="1" si="3"/>
        <v>-3.6206082468210666E-9</v>
      </c>
      <c r="H72" s="24">
        <f t="shared" ca="1" si="4"/>
        <v>-5.372931212310119E-10</v>
      </c>
      <c r="I72" s="25">
        <f t="shared" ca="1" si="5"/>
        <v>-3.8823287105141275E-9</v>
      </c>
    </row>
    <row r="73" spans="7:9" x14ac:dyDescent="0.25">
      <c r="G73" s="23">
        <f t="shared" ca="1" si="3"/>
        <v>-3.5660754817065984E-9</v>
      </c>
      <c r="H73" s="24">
        <f t="shared" ca="1" si="4"/>
        <v>-8.6339527627614331E-10</v>
      </c>
      <c r="I73" s="25">
        <f t="shared" ca="1" si="5"/>
        <v>-4.9031521684950776E-9</v>
      </c>
    </row>
    <row r="74" spans="7:9" x14ac:dyDescent="0.25">
      <c r="G74" s="23">
        <f t="shared" ca="1" si="3"/>
        <v>-4.2381373497621537E-9</v>
      </c>
      <c r="H74" s="24">
        <f t="shared" ca="1" si="4"/>
        <v>-1.5328605257036501E-9</v>
      </c>
      <c r="I74" s="25">
        <f t="shared" ca="1" si="5"/>
        <v>-5.399868598761746E-9</v>
      </c>
    </row>
    <row r="75" spans="7:9" x14ac:dyDescent="0.25">
      <c r="G75" s="23">
        <f t="shared" ca="1" si="3"/>
        <v>-4.005487502951172E-9</v>
      </c>
      <c r="H75" s="24">
        <f t="shared" ca="1" si="4"/>
        <v>-7.3014714819883017E-10</v>
      </c>
      <c r="I75" s="25">
        <f t="shared" ca="1" si="5"/>
        <v>-5.3190328240117744E-9</v>
      </c>
    </row>
    <row r="76" spans="7:9" x14ac:dyDescent="0.25">
      <c r="G76" s="23">
        <f t="shared" ca="1" si="3"/>
        <v>-3.3376151518649238E-9</v>
      </c>
      <c r="H76" s="24">
        <f t="shared" ca="1" si="4"/>
        <v>-1.0662672440302167E-9</v>
      </c>
      <c r="I76" s="25">
        <f t="shared" ca="1" si="5"/>
        <v>-5.5866400705743485E-9</v>
      </c>
    </row>
    <row r="77" spans="7:9" x14ac:dyDescent="0.25">
      <c r="G77" s="23">
        <f t="shared" ca="1" si="3"/>
        <v>-2.9667162881660757E-9</v>
      </c>
      <c r="H77" s="24">
        <f t="shared" ca="1" si="4"/>
        <v>-1.9074392200781161E-9</v>
      </c>
      <c r="I77" s="25">
        <f t="shared" ca="1" si="5"/>
        <v>-5.5701479404626369E-9</v>
      </c>
    </row>
    <row r="78" spans="7:9" x14ac:dyDescent="0.25">
      <c r="G78" s="23">
        <f t="shared" ca="1" si="3"/>
        <v>-2.7106357160486174E-9</v>
      </c>
      <c r="H78" s="24">
        <f t="shared" ca="1" si="4"/>
        <v>-1.6497328734455654E-9</v>
      </c>
      <c r="I78" s="25">
        <f t="shared" ca="1" si="5"/>
        <v>-4.607235288014794E-9</v>
      </c>
    </row>
    <row r="79" spans="7:9" x14ac:dyDescent="0.25">
      <c r="G79" s="23">
        <f t="shared" ca="1" si="3"/>
        <v>-3.6885020483370846E-9</v>
      </c>
      <c r="H79" s="24">
        <f t="shared" ca="1" si="4"/>
        <v>-1.4273096912054017E-9</v>
      </c>
      <c r="I79" s="25">
        <f t="shared" ca="1" si="5"/>
        <v>-3.3228002963724476E-9</v>
      </c>
    </row>
    <row r="80" spans="7:9" x14ac:dyDescent="0.25">
      <c r="G80" s="23">
        <f t="shared" ca="1" si="3"/>
        <v>-4.989172559085227E-9</v>
      </c>
      <c r="H80" s="24">
        <f t="shared" ca="1" si="4"/>
        <v>-6.6498484660779115E-10</v>
      </c>
      <c r="I80" s="25">
        <f t="shared" ca="1" si="5"/>
        <v>-3.5133670144338812E-9</v>
      </c>
    </row>
    <row r="81" spans="7:9" x14ac:dyDescent="0.25">
      <c r="G81" s="23">
        <f t="shared" ca="1" si="3"/>
        <v>-4.3418731212873609E-9</v>
      </c>
      <c r="H81" s="24">
        <f t="shared" ca="1" si="4"/>
        <v>-1.0115094497544291E-9</v>
      </c>
      <c r="I81" s="25">
        <f t="shared" ca="1" si="5"/>
        <v>-3.3276535349417767E-9</v>
      </c>
    </row>
    <row r="82" spans="7:9" x14ac:dyDescent="0.25">
      <c r="G82" s="23">
        <f t="shared" ca="1" si="3"/>
        <v>-5.3032160050306161E-9</v>
      </c>
      <c r="H82" s="24">
        <f t="shared" ca="1" si="4"/>
        <v>-1.1042302797762057E-9</v>
      </c>
      <c r="I82" s="25">
        <f t="shared" ca="1" si="5"/>
        <v>-3.2977051384240845E-9</v>
      </c>
    </row>
    <row r="83" spans="7:9" x14ac:dyDescent="0.25">
      <c r="G83" s="23">
        <f t="shared" ca="1" si="3"/>
        <v>-5.2848445882174284E-9</v>
      </c>
      <c r="H83" s="24">
        <f t="shared" ca="1" si="4"/>
        <v>-1.6524061751292032E-9</v>
      </c>
      <c r="I83" s="25">
        <f t="shared" ca="1" si="5"/>
        <v>-2.7412655694577218E-9</v>
      </c>
    </row>
    <row r="84" spans="7:9" x14ac:dyDescent="0.25">
      <c r="G84" s="23">
        <f t="shared" ca="1" si="3"/>
        <v>-5.7782357250700605E-9</v>
      </c>
      <c r="H84" s="24">
        <f t="shared" ca="1" si="4"/>
        <v>-2.3268552448005769E-9</v>
      </c>
      <c r="I84" s="25">
        <f t="shared" ca="1" si="5"/>
        <v>-2.4335544584160887E-9</v>
      </c>
    </row>
    <row r="85" spans="7:9" x14ac:dyDescent="0.25">
      <c r="G85" s="23">
        <f t="shared" ca="1" si="3"/>
        <v>-6.7982281942188966E-9</v>
      </c>
      <c r="H85" s="24">
        <f t="shared" ca="1" si="4"/>
        <v>-1.9617130960103321E-9</v>
      </c>
      <c r="I85" s="25">
        <f t="shared" ca="1" si="5"/>
        <v>-2.9901977278125021E-9</v>
      </c>
    </row>
    <row r="86" spans="7:9" x14ac:dyDescent="0.25">
      <c r="G86" s="23">
        <f t="shared" ca="1" si="3"/>
        <v>-7.019636282795104E-9</v>
      </c>
      <c r="H86" s="24">
        <f t="shared" ca="1" si="4"/>
        <v>-1.6335352316622039E-9</v>
      </c>
      <c r="I86" s="25">
        <f t="shared" ca="1" si="5"/>
        <v>-2.9519661778073547E-9</v>
      </c>
    </row>
    <row r="87" spans="7:9" x14ac:dyDescent="0.25">
      <c r="G87" s="23">
        <f t="shared" ca="1" si="3"/>
        <v>-6.9766159076816924E-9</v>
      </c>
      <c r="H87" s="24">
        <f t="shared" ca="1" si="4"/>
        <v>-1.8312124178303511E-9</v>
      </c>
      <c r="I87" s="25">
        <f t="shared" ca="1" si="5"/>
        <v>-3.8428766310439052E-9</v>
      </c>
    </row>
    <row r="88" spans="7:9" x14ac:dyDescent="0.25">
      <c r="G88" s="23">
        <f t="shared" ca="1" si="3"/>
        <v>-6.1629454163141162E-9</v>
      </c>
      <c r="H88" s="24">
        <f t="shared" ca="1" si="4"/>
        <v>-2.1492429364095222E-9</v>
      </c>
      <c r="I88" s="25">
        <f t="shared" ca="1" si="5"/>
        <v>-2.7639160029734625E-9</v>
      </c>
    </row>
    <row r="89" spans="7:9" x14ac:dyDescent="0.25">
      <c r="G89" s="23">
        <f t="shared" ca="1" si="3"/>
        <v>-6.148904863955214E-9</v>
      </c>
      <c r="H89" s="24">
        <f t="shared" ca="1" si="4"/>
        <v>-2.6438953179036032E-9</v>
      </c>
      <c r="I89" s="25">
        <f t="shared" ca="1" si="5"/>
        <v>-3.1685523310184054E-9</v>
      </c>
    </row>
    <row r="90" spans="7:9" x14ac:dyDescent="0.25">
      <c r="G90" s="23">
        <f t="shared" ca="1" si="3"/>
        <v>-5.1566688069878578E-9</v>
      </c>
      <c r="H90" s="24">
        <f t="shared" ca="1" si="4"/>
        <v>-3.607435479314143E-9</v>
      </c>
      <c r="I90" s="25">
        <f t="shared" ca="1" si="5"/>
        <v>-2.8681322774479674E-9</v>
      </c>
    </row>
    <row r="91" spans="7:9" x14ac:dyDescent="0.25">
      <c r="G91" s="23">
        <f t="shared" ca="1" si="3"/>
        <v>-4.1491927379779396E-9</v>
      </c>
      <c r="H91" s="24">
        <f t="shared" ca="1" si="4"/>
        <v>-3.9438369865691434E-9</v>
      </c>
      <c r="I91" s="25">
        <f t="shared" ca="1" si="5"/>
        <v>-2.8429094681547031E-9</v>
      </c>
    </row>
    <row r="92" spans="7:9" x14ac:dyDescent="0.25">
      <c r="G92" s="23">
        <f t="shared" ca="1" si="3"/>
        <v>-4.3048741648484163E-9</v>
      </c>
      <c r="H92" s="24">
        <f t="shared" ca="1" si="4"/>
        <v>-3.9277235614114835E-9</v>
      </c>
      <c r="I92" s="25">
        <f t="shared" ca="1" si="5"/>
        <v>-3.0983096282730731E-9</v>
      </c>
    </row>
    <row r="93" spans="7:9" x14ac:dyDescent="0.25">
      <c r="G93" s="23">
        <f t="shared" ca="1" si="3"/>
        <v>-3.7941388806463249E-9</v>
      </c>
      <c r="H93" s="24">
        <f t="shared" ca="1" si="4"/>
        <v>-4.9577191967153728E-9</v>
      </c>
      <c r="I93" s="25">
        <f t="shared" ca="1" si="5"/>
        <v>-2.4475706620879367E-9</v>
      </c>
    </row>
    <row r="94" spans="7:9" x14ac:dyDescent="0.25">
      <c r="G94" s="23">
        <f t="shared" ca="1" si="3"/>
        <v>-3.7413179744719943E-9</v>
      </c>
      <c r="H94" s="24">
        <f t="shared" ca="1" si="4"/>
        <v>-5.0641963240147981E-9</v>
      </c>
      <c r="I94" s="25">
        <f t="shared" ca="1" si="5"/>
        <v>-1.5567417028419191E-9</v>
      </c>
    </row>
    <row r="95" spans="7:9" x14ac:dyDescent="0.25">
      <c r="G95" s="23">
        <f t="shared" ca="1" si="3"/>
        <v>-4.2182221246820717E-9</v>
      </c>
      <c r="H95" s="24">
        <f t="shared" ca="1" si="4"/>
        <v>-5.3596551709334827E-9</v>
      </c>
      <c r="I95" s="25">
        <f t="shared" ca="1" si="5"/>
        <v>-2.4799574862635705E-9</v>
      </c>
    </row>
    <row r="96" spans="7:9" x14ac:dyDescent="0.25">
      <c r="G96" s="23">
        <f t="shared" ca="1" si="3"/>
        <v>-4.5958094441518818E-9</v>
      </c>
      <c r="H96" s="24">
        <f t="shared" ca="1" si="4"/>
        <v>-4.7428039784078218E-9</v>
      </c>
      <c r="I96" s="25">
        <f t="shared" ca="1" si="5"/>
        <v>-2.2720393977542751E-9</v>
      </c>
    </row>
    <row r="97" spans="7:9" x14ac:dyDescent="0.25">
      <c r="G97" s="23">
        <f t="shared" ca="1" si="3"/>
        <v>-4.332858243994166E-9</v>
      </c>
      <c r="H97" s="24">
        <f t="shared" ca="1" si="4"/>
        <v>-4.6902242030411887E-9</v>
      </c>
      <c r="I97" s="25">
        <f t="shared" ca="1" si="5"/>
        <v>-2.1173356141315386E-9</v>
      </c>
    </row>
    <row r="98" spans="7:9" x14ac:dyDescent="0.25">
      <c r="G98" s="23">
        <f t="shared" ca="1" si="3"/>
        <v>-5.2184168785009072E-9</v>
      </c>
      <c r="H98" s="24">
        <f t="shared" ca="1" si="4"/>
        <v>-4.7750350283832297E-9</v>
      </c>
      <c r="I98" s="25">
        <f t="shared" ca="1" si="5"/>
        <v>-2.9823837524215577E-9</v>
      </c>
    </row>
    <row r="99" spans="7:9" x14ac:dyDescent="0.25">
      <c r="G99" s="23">
        <f t="shared" ca="1" si="3"/>
        <v>-4.0278215223719292E-9</v>
      </c>
      <c r="H99" s="24">
        <f t="shared" ca="1" si="4"/>
        <v>-4.8095727471551538E-9</v>
      </c>
      <c r="I99" s="25">
        <f t="shared" ca="1" si="5"/>
        <v>-4.0850325136932234E-9</v>
      </c>
    </row>
    <row r="100" spans="7:9" x14ac:dyDescent="0.25">
      <c r="G100" s="23">
        <f t="shared" ca="1" si="3"/>
        <v>-4.0891314104142452E-9</v>
      </c>
      <c r="H100" s="24">
        <f t="shared" ca="1" si="4"/>
        <v>-5.0545050103422307E-9</v>
      </c>
      <c r="I100" s="25">
        <f t="shared" ca="1" si="5"/>
        <v>-4.6383201257335403E-9</v>
      </c>
    </row>
    <row r="101" spans="7:9" x14ac:dyDescent="0.25">
      <c r="G101" s="23">
        <f t="shared" ca="1" si="3"/>
        <v>-5.0447391144838649E-9</v>
      </c>
      <c r="H101" s="24">
        <f t="shared" ca="1" si="4"/>
        <v>-4.3715712261339368E-9</v>
      </c>
      <c r="I101" s="25">
        <f t="shared" ca="1" si="5"/>
        <v>-5.5125145628349151E-9</v>
      </c>
    </row>
    <row r="102" spans="7:9" x14ac:dyDescent="0.25">
      <c r="G102" s="23">
        <f t="shared" ca="1" si="3"/>
        <v>-4.6829397816297144E-9</v>
      </c>
      <c r="H102" s="24">
        <f t="shared" ca="1" si="4"/>
        <v>-4.5411289137360079E-9</v>
      </c>
      <c r="I102" s="25">
        <f t="shared" ca="1" si="5"/>
        <v>-4.8242951611990474E-9</v>
      </c>
    </row>
    <row r="103" spans="7:9" x14ac:dyDescent="0.25">
      <c r="G103" s="23">
        <f t="shared" ca="1" si="3"/>
        <v>-4.2987960076504161E-9</v>
      </c>
      <c r="H103" s="24">
        <f t="shared" ca="1" si="4"/>
        <v>-4.6349836964748395E-9</v>
      </c>
      <c r="I103" s="25">
        <f t="shared" ca="1" si="5"/>
        <v>-5.2463301408611536E-9</v>
      </c>
    </row>
    <row r="104" spans="7:9" x14ac:dyDescent="0.25">
      <c r="G104" s="23">
        <f t="shared" ca="1" si="3"/>
        <v>-4.7254165455750467E-9</v>
      </c>
      <c r="H104" s="24">
        <f t="shared" ca="1" si="4"/>
        <v>-4.2571093074444392E-9</v>
      </c>
      <c r="I104" s="25">
        <f t="shared" ca="1" si="5"/>
        <v>-5.5184815946296174E-9</v>
      </c>
    </row>
    <row r="105" spans="7:9" x14ac:dyDescent="0.25">
      <c r="G105" s="23">
        <f t="shared" ca="1" si="3"/>
        <v>-4.1435584170470257E-9</v>
      </c>
      <c r="H105" s="24">
        <f t="shared" ca="1" si="4"/>
        <v>-5.4165095141326767E-9</v>
      </c>
      <c r="I105" s="25">
        <f t="shared" ca="1" si="5"/>
        <v>-5.3248618631897865E-9</v>
      </c>
    </row>
    <row r="106" spans="7:9" x14ac:dyDescent="0.25">
      <c r="G106" s="23">
        <f t="shared" ca="1" si="3"/>
        <v>-3.9311634052608271E-9</v>
      </c>
      <c r="H106" s="24">
        <f t="shared" ca="1" si="4"/>
        <v>-5.9528402038466231E-9</v>
      </c>
      <c r="I106" s="25">
        <f t="shared" ca="1" si="5"/>
        <v>-4.4864213650130261E-9</v>
      </c>
    </row>
    <row r="107" spans="7:9" x14ac:dyDescent="0.25">
      <c r="G107" s="23">
        <f t="shared" ca="1" si="3"/>
        <v>-3.4039289472474274E-9</v>
      </c>
      <c r="H107" s="24">
        <f t="shared" ca="1" si="4"/>
        <v>-5.1059452456652008E-9</v>
      </c>
      <c r="I107" s="25">
        <f t="shared" ca="1" si="5"/>
        <v>-3.1554394416876573E-9</v>
      </c>
    </row>
    <row r="108" spans="7:9" x14ac:dyDescent="0.25">
      <c r="G108" s="23">
        <f t="shared" ca="1" si="3"/>
        <v>-4.1321002377089323E-9</v>
      </c>
      <c r="H108" s="24">
        <f t="shared" ca="1" si="4"/>
        <v>-4.4113663787468514E-9</v>
      </c>
      <c r="I108" s="25">
        <f t="shared" ca="1" si="5"/>
        <v>-2.3007661382314005E-9</v>
      </c>
    </row>
    <row r="109" spans="7:9" x14ac:dyDescent="0.25">
      <c r="G109" s="23">
        <f t="shared" ca="1" si="3"/>
        <v>-3.6233239557004013E-9</v>
      </c>
      <c r="H109" s="24">
        <f t="shared" ca="1" si="4"/>
        <v>-3.4696015689529604E-9</v>
      </c>
      <c r="I109" s="25">
        <f t="shared" ca="1" si="5"/>
        <v>-1.8534446001894835E-9</v>
      </c>
    </row>
    <row r="110" spans="7:9" x14ac:dyDescent="0.25">
      <c r="G110" s="23">
        <f t="shared" ca="1" si="3"/>
        <v>-2.9000351362601908E-9</v>
      </c>
      <c r="H110" s="24">
        <f t="shared" ca="1" si="4"/>
        <v>-3.6725125613148954E-9</v>
      </c>
      <c r="I110" s="25">
        <f t="shared" ca="1" si="5"/>
        <v>-2.261412759928191E-9</v>
      </c>
    </row>
    <row r="111" spans="7:9" x14ac:dyDescent="0.25">
      <c r="G111" s="23">
        <f t="shared" ca="1" si="3"/>
        <v>-2.298298995161636E-9</v>
      </c>
      <c r="H111" s="24">
        <f t="shared" ca="1" si="4"/>
        <v>-3.1023303588583716E-9</v>
      </c>
      <c r="I111" s="25">
        <f t="shared" ca="1" si="5"/>
        <v>-2.2487744347760283E-9</v>
      </c>
    </row>
    <row r="112" spans="7:9" x14ac:dyDescent="0.25">
      <c r="G112" s="23">
        <f t="shared" ca="1" si="3"/>
        <v>-2.4321632941616925E-9</v>
      </c>
      <c r="H112" s="24">
        <f t="shared" ca="1" si="4"/>
        <v>-3.7018389755014065E-9</v>
      </c>
      <c r="I112" s="25">
        <f t="shared" ca="1" si="5"/>
        <v>-2.1562973745388374E-9</v>
      </c>
    </row>
    <row r="113" spans="7:9" x14ac:dyDescent="0.25">
      <c r="G113" s="23">
        <f t="shared" ca="1" si="3"/>
        <v>-2.7882850954462464E-9</v>
      </c>
      <c r="H113" s="24">
        <f t="shared" ca="1" si="4"/>
        <v>-4.7032579430253524E-9</v>
      </c>
      <c r="I113" s="25">
        <f t="shared" ca="1" si="5"/>
        <v>-2.1536375115910301E-9</v>
      </c>
    </row>
    <row r="114" spans="7:9" x14ac:dyDescent="0.25">
      <c r="G114" s="23">
        <f t="shared" ca="1" si="3"/>
        <v>-3.3480854771110646E-9</v>
      </c>
      <c r="H114" s="24">
        <f t="shared" ca="1" si="4"/>
        <v>-4.0397041102246605E-9</v>
      </c>
      <c r="I114" s="25">
        <f t="shared" ca="1" si="5"/>
        <v>-1.365110660695238E-9</v>
      </c>
    </row>
    <row r="115" spans="7:9" x14ac:dyDescent="0.25">
      <c r="G115" s="23">
        <f t="shared" ca="1" si="3"/>
        <v>-4.0185581974385758E-9</v>
      </c>
      <c r="H115" s="24">
        <f t="shared" ca="1" si="4"/>
        <v>-2.6173380137656517E-9</v>
      </c>
      <c r="I115" s="25">
        <f t="shared" ca="1" si="5"/>
        <v>-2.1355111484488409E-9</v>
      </c>
    </row>
    <row r="116" spans="7:9" x14ac:dyDescent="0.25">
      <c r="G116" s="23">
        <f t="shared" ca="1" si="3"/>
        <v>-3.3563591001939055E-9</v>
      </c>
      <c r="H116" s="24">
        <f t="shared" ca="1" si="4"/>
        <v>-2.1691266554858901E-9</v>
      </c>
      <c r="I116" s="25">
        <f t="shared" ca="1" si="5"/>
        <v>-3.1753261411982412E-9</v>
      </c>
    </row>
    <row r="117" spans="7:9" x14ac:dyDescent="0.25">
      <c r="G117" s="23">
        <f t="shared" ca="1" si="3"/>
        <v>-3.4945330425765367E-9</v>
      </c>
      <c r="H117" s="24">
        <f t="shared" ca="1" si="4"/>
        <v>-2.3287541891611252E-9</v>
      </c>
      <c r="I117" s="25">
        <f t="shared" ca="1" si="5"/>
        <v>-4.1880191390921822E-9</v>
      </c>
    </row>
    <row r="118" spans="7:9" x14ac:dyDescent="0.25">
      <c r="G118" s="23">
        <f t="shared" ca="1" si="3"/>
        <v>-3.190364269992224E-9</v>
      </c>
      <c r="H118" s="24">
        <f t="shared" ca="1" si="4"/>
        <v>-2.320996714862667E-9</v>
      </c>
      <c r="I118" s="25">
        <f t="shared" ca="1" si="5"/>
        <v>-5.4328545059975149E-9</v>
      </c>
    </row>
    <row r="119" spans="7:9" x14ac:dyDescent="0.25">
      <c r="G119" s="23">
        <f t="shared" ca="1" si="3"/>
        <v>-3.0828935418304936E-9</v>
      </c>
      <c r="H119" s="24">
        <f t="shared" ca="1" si="4"/>
        <v>-1.9857004827867958E-9</v>
      </c>
      <c r="I119" s="25">
        <f t="shared" ca="1" si="5"/>
        <v>-5.5809110398283646E-9</v>
      </c>
    </row>
    <row r="120" spans="7:9" x14ac:dyDescent="0.25">
      <c r="G120" s="23">
        <f t="shared" ca="1" si="3"/>
        <v>-3.0655012241754988E-9</v>
      </c>
      <c r="H120" s="24">
        <f t="shared" ca="1" si="4"/>
        <v>-1.6929654350759032E-9</v>
      </c>
      <c r="I120" s="25">
        <f t="shared" ca="1" si="5"/>
        <v>-5.8193468820068121E-9</v>
      </c>
    </row>
    <row r="121" spans="7:9" x14ac:dyDescent="0.25">
      <c r="G121" s="23">
        <f t="shared" ca="1" si="3"/>
        <v>-2.4642994426328715E-9</v>
      </c>
      <c r="H121" s="24">
        <f t="shared" ca="1" si="4"/>
        <v>-1.2749776356762603E-9</v>
      </c>
      <c r="I121" s="25">
        <f t="shared" ca="1" si="5"/>
        <v>-5.4017313715285746E-9</v>
      </c>
    </row>
    <row r="122" spans="7:9" x14ac:dyDescent="0.25">
      <c r="G122" s="23">
        <f t="shared" ca="1" si="3"/>
        <v>-1.4704874002232986E-9</v>
      </c>
      <c r="H122" s="24">
        <f t="shared" ca="1" si="4"/>
        <v>-1.5925501507496104E-9</v>
      </c>
      <c r="I122" s="25">
        <f t="shared" ca="1" si="5"/>
        <v>-5.6353026391276755E-9</v>
      </c>
    </row>
    <row r="123" spans="7:9" x14ac:dyDescent="0.25">
      <c r="G123" s="23">
        <f t="shared" ca="1" si="3"/>
        <v>-4.9620309268611654E-10</v>
      </c>
      <c r="H123" s="24">
        <f t="shared" ca="1" si="4"/>
        <v>-1.6681017420095877E-9</v>
      </c>
      <c r="I123" s="25">
        <f t="shared" ca="1" si="5"/>
        <v>-5.4994110689001386E-9</v>
      </c>
    </row>
    <row r="124" spans="7:9" x14ac:dyDescent="0.25">
      <c r="G124" s="23">
        <f t="shared" ca="1" si="3"/>
        <v>-7.5730239685677912E-10</v>
      </c>
      <c r="H124" s="24">
        <f t="shared" ca="1" si="4"/>
        <v>-9.929615567080149E-10</v>
      </c>
      <c r="I124" s="25">
        <f t="shared" ca="1" si="5"/>
        <v>-5.693757910160186E-9</v>
      </c>
    </row>
    <row r="125" spans="7:9" x14ac:dyDescent="0.25">
      <c r="G125" s="23">
        <f t="shared" ca="1" si="3"/>
        <v>-4.9007480374048036E-10</v>
      </c>
      <c r="H125" s="24">
        <f t="shared" ca="1" si="4"/>
        <v>-7.3978273381947946E-10</v>
      </c>
      <c r="I125" s="25">
        <f t="shared" ca="1" si="5"/>
        <v>-5.2366985305510613E-9</v>
      </c>
    </row>
    <row r="126" spans="7:9" x14ac:dyDescent="0.25">
      <c r="G126" s="23">
        <f t="shared" ca="1" si="3"/>
        <v>1.7162821128461547E-10</v>
      </c>
      <c r="H126" s="24">
        <f t="shared" ca="1" si="4"/>
        <v>-8.4971306280194708E-10</v>
      </c>
      <c r="I126" s="25">
        <f t="shared" ca="1" si="5"/>
        <v>-4.022348603071668E-9</v>
      </c>
    </row>
    <row r="127" spans="7:9" x14ac:dyDescent="0.25">
      <c r="G127" s="23">
        <f t="shared" ca="1" si="3"/>
        <v>3.8930485998949504E-10</v>
      </c>
      <c r="H127" s="24">
        <f t="shared" ca="1" si="4"/>
        <v>-1.2315278138474773E-9</v>
      </c>
      <c r="I127" s="25">
        <f t="shared" ca="1" si="5"/>
        <v>-4.5993646314888187E-9</v>
      </c>
    </row>
    <row r="128" spans="7:9" x14ac:dyDescent="0.25">
      <c r="G128" s="23">
        <f t="shared" ca="1" si="3"/>
        <v>5.4204977627798705E-11</v>
      </c>
      <c r="H128" s="24">
        <f t="shared" ca="1" si="4"/>
        <v>-1.003264302281907E-9</v>
      </c>
      <c r="I128" s="25">
        <f t="shared" ca="1" si="5"/>
        <v>-4.4557616650029747E-9</v>
      </c>
    </row>
    <row r="129" spans="7:9" x14ac:dyDescent="0.25">
      <c r="G129" s="23">
        <f t="shared" ca="1" si="3"/>
        <v>-1.0508283060335522E-9</v>
      </c>
      <c r="H129" s="24">
        <f t="shared" ca="1" si="4"/>
        <v>-1.2985780188672933E-9</v>
      </c>
      <c r="I129" s="25">
        <f t="shared" ca="1" si="5"/>
        <v>-4.9844749284865909E-9</v>
      </c>
    </row>
    <row r="130" spans="7:9" x14ac:dyDescent="0.25">
      <c r="G130" s="23">
        <f t="shared" ca="1" si="3"/>
        <v>-7.3012458461852396E-10</v>
      </c>
      <c r="H130" s="24">
        <f t="shared" ca="1" si="4"/>
        <v>-6.110444888828738E-10</v>
      </c>
      <c r="I130" s="25">
        <f t="shared" ca="1" si="5"/>
        <v>-4.0812140765821313E-9</v>
      </c>
    </row>
    <row r="131" spans="7:9" x14ac:dyDescent="0.25">
      <c r="G131" s="23">
        <f t="shared" ca="1" si="3"/>
        <v>-1.8206529489412564E-10</v>
      </c>
      <c r="H131" s="24">
        <f t="shared" ca="1" si="4"/>
        <v>-7.9016730032622767E-10</v>
      </c>
      <c r="I131" s="25">
        <f t="shared" ca="1" si="5"/>
        <v>-3.8180658326186293E-9</v>
      </c>
    </row>
    <row r="132" spans="7:9" x14ac:dyDescent="0.25">
      <c r="G132" s="23">
        <f t="shared" ref="G132:G195" ca="1" si="6">_xlfn.NORM.INV(RAND(),0,sig)+G131</f>
        <v>4.2951101925223089E-10</v>
      </c>
      <c r="H132" s="24">
        <f t="shared" ref="H132:H195" ca="1" si="7">_xlfn.NORM.INV(RAND(),0,sig)+H131</f>
        <v>-1.4054953275860937E-11</v>
      </c>
      <c r="I132" s="25">
        <f t="shared" ref="I132:I195" ca="1" si="8">_xlfn.NORM.INV(RAND(),0,sig)+I131</f>
        <v>-3.0115054200056483E-9</v>
      </c>
    </row>
    <row r="133" spans="7:9" x14ac:dyDescent="0.25">
      <c r="G133" s="23">
        <f t="shared" ca="1" si="6"/>
        <v>1.3591929475272098E-9</v>
      </c>
      <c r="H133" s="24">
        <f t="shared" ca="1" si="7"/>
        <v>2.1520902800015402E-10</v>
      </c>
      <c r="I133" s="25">
        <f t="shared" ca="1" si="8"/>
        <v>-3.9975616652280565E-9</v>
      </c>
    </row>
    <row r="134" spans="7:9" x14ac:dyDescent="0.25">
      <c r="G134" s="23">
        <f t="shared" ca="1" si="6"/>
        <v>1.9086231642502372E-9</v>
      </c>
      <c r="H134" s="24">
        <f t="shared" ca="1" si="7"/>
        <v>8.4507657841756503E-12</v>
      </c>
      <c r="I134" s="25">
        <f t="shared" ca="1" si="8"/>
        <v>-2.9957245880863479E-9</v>
      </c>
    </row>
    <row r="135" spans="7:9" x14ac:dyDescent="0.25">
      <c r="G135" s="23">
        <f t="shared" ca="1" si="6"/>
        <v>9.8603249157992436E-10</v>
      </c>
      <c r="H135" s="24">
        <f t="shared" ca="1" si="7"/>
        <v>5.9597270910321817E-10</v>
      </c>
      <c r="I135" s="25">
        <f t="shared" ca="1" si="8"/>
        <v>-2.7550958910584084E-9</v>
      </c>
    </row>
    <row r="136" spans="7:9" x14ac:dyDescent="0.25">
      <c r="G136" s="23">
        <f t="shared" ca="1" si="6"/>
        <v>9.2401204394288769E-10</v>
      </c>
      <c r="H136" s="24">
        <f t="shared" ca="1" si="7"/>
        <v>4.5345387630379465E-10</v>
      </c>
      <c r="I136" s="25">
        <f t="shared" ca="1" si="8"/>
        <v>-2.3938155778829492E-9</v>
      </c>
    </row>
    <row r="137" spans="7:9" x14ac:dyDescent="0.25">
      <c r="G137" s="23">
        <f t="shared" ca="1" si="6"/>
        <v>5.321667583589393E-10</v>
      </c>
      <c r="H137" s="24">
        <f t="shared" ca="1" si="7"/>
        <v>1.7200658302319048E-10</v>
      </c>
      <c r="I137" s="25">
        <f t="shared" ca="1" si="8"/>
        <v>-2.2716819709735399E-9</v>
      </c>
    </row>
    <row r="138" spans="7:9" x14ac:dyDescent="0.25">
      <c r="G138" s="23">
        <f t="shared" ca="1" si="6"/>
        <v>2.0486812479117403E-9</v>
      </c>
      <c r="H138" s="24">
        <f t="shared" ca="1" si="7"/>
        <v>7.5060055158154601E-10</v>
      </c>
      <c r="I138" s="25">
        <f t="shared" ca="1" si="8"/>
        <v>-2.72637676100505E-9</v>
      </c>
    </row>
    <row r="139" spans="7:9" x14ac:dyDescent="0.25">
      <c r="G139" s="23">
        <f t="shared" ca="1" si="6"/>
        <v>2.1663916233132047E-9</v>
      </c>
      <c r="H139" s="24">
        <f t="shared" ca="1" si="7"/>
        <v>1.0880742823019675E-9</v>
      </c>
      <c r="I139" s="25">
        <f t="shared" ca="1" si="8"/>
        <v>-1.6776705144669551E-9</v>
      </c>
    </row>
    <row r="140" spans="7:9" x14ac:dyDescent="0.25">
      <c r="G140" s="23">
        <f t="shared" ca="1" si="6"/>
        <v>2.3546668046612925E-9</v>
      </c>
      <c r="H140" s="24">
        <f t="shared" ca="1" si="7"/>
        <v>1.5385393234461432E-9</v>
      </c>
      <c r="I140" s="25">
        <f t="shared" ca="1" si="8"/>
        <v>-1.2369294920868094E-9</v>
      </c>
    </row>
    <row r="141" spans="7:9" x14ac:dyDescent="0.25">
      <c r="G141" s="23">
        <f t="shared" ca="1" si="6"/>
        <v>2.9087209183775314E-9</v>
      </c>
      <c r="H141" s="24">
        <f t="shared" ca="1" si="7"/>
        <v>2.4036781657520396E-9</v>
      </c>
      <c r="I141" s="25">
        <f t="shared" ca="1" si="8"/>
        <v>-1.060533741770066E-9</v>
      </c>
    </row>
    <row r="142" spans="7:9" x14ac:dyDescent="0.25">
      <c r="G142" s="23">
        <f t="shared" ca="1" si="6"/>
        <v>3.6772537998600012E-9</v>
      </c>
      <c r="H142" s="24">
        <f t="shared" ca="1" si="7"/>
        <v>2.806197038363724E-9</v>
      </c>
      <c r="I142" s="25">
        <f t="shared" ca="1" si="8"/>
        <v>-1.1880110683312677E-9</v>
      </c>
    </row>
    <row r="143" spans="7:9" x14ac:dyDescent="0.25">
      <c r="G143" s="23">
        <f t="shared" ca="1" si="6"/>
        <v>3.3127523690070191E-9</v>
      </c>
      <c r="H143" s="24">
        <f t="shared" ca="1" si="7"/>
        <v>3.0450427461543316E-9</v>
      </c>
      <c r="I143" s="25">
        <f t="shared" ca="1" si="8"/>
        <v>-2.1384816812867724E-9</v>
      </c>
    </row>
    <row r="144" spans="7:9" x14ac:dyDescent="0.25">
      <c r="G144" s="23">
        <f t="shared" ca="1" si="6"/>
        <v>3.4767019873359678E-9</v>
      </c>
      <c r="H144" s="24">
        <f t="shared" ca="1" si="7"/>
        <v>2.2812936470889302E-9</v>
      </c>
      <c r="I144" s="25">
        <f t="shared" ca="1" si="8"/>
        <v>-2.7017855208370459E-9</v>
      </c>
    </row>
    <row r="145" spans="7:9" x14ac:dyDescent="0.25">
      <c r="G145" s="23">
        <f t="shared" ca="1" si="6"/>
        <v>2.7703636370108236E-9</v>
      </c>
      <c r="H145" s="24">
        <f t="shared" ca="1" si="7"/>
        <v>9.8356823575656073E-11</v>
      </c>
      <c r="I145" s="25">
        <f t="shared" ca="1" si="8"/>
        <v>-1.9155494796232426E-9</v>
      </c>
    </row>
    <row r="146" spans="7:9" x14ac:dyDescent="0.25">
      <c r="G146" s="23">
        <f t="shared" ca="1" si="6"/>
        <v>3.9959082054033592E-9</v>
      </c>
      <c r="H146" s="24">
        <f t="shared" ca="1" si="7"/>
        <v>-2.7042394927251652E-10</v>
      </c>
      <c r="I146" s="25">
        <f t="shared" ca="1" si="8"/>
        <v>-1.3754500070820799E-9</v>
      </c>
    </row>
    <row r="147" spans="7:9" x14ac:dyDescent="0.25">
      <c r="G147" s="23">
        <f t="shared" ca="1" si="6"/>
        <v>5.8753352363613532E-9</v>
      </c>
      <c r="H147" s="24">
        <f t="shared" ca="1" si="7"/>
        <v>-6.5960925797131408E-10</v>
      </c>
      <c r="I147" s="25">
        <f t="shared" ca="1" si="8"/>
        <v>-2.4137290465359039E-9</v>
      </c>
    </row>
    <row r="148" spans="7:9" x14ac:dyDescent="0.25">
      <c r="G148" s="23">
        <f t="shared" ca="1" si="6"/>
        <v>6.1791152787048512E-9</v>
      </c>
      <c r="H148" s="24">
        <f t="shared" ca="1" si="7"/>
        <v>-1.8505030709986266E-9</v>
      </c>
      <c r="I148" s="25">
        <f t="shared" ca="1" si="8"/>
        <v>-1.8034013107919055E-9</v>
      </c>
    </row>
    <row r="149" spans="7:9" x14ac:dyDescent="0.25">
      <c r="G149" s="23">
        <f t="shared" ca="1" si="6"/>
        <v>5.6882555690956487E-9</v>
      </c>
      <c r="H149" s="24">
        <f t="shared" ca="1" si="7"/>
        <v>-2.1095238680653069E-9</v>
      </c>
      <c r="I149" s="25">
        <f t="shared" ca="1" si="8"/>
        <v>-2.6474569775514743E-9</v>
      </c>
    </row>
    <row r="150" spans="7:9" x14ac:dyDescent="0.25">
      <c r="G150" s="23">
        <f t="shared" ca="1" si="6"/>
        <v>5.7476967581837938E-9</v>
      </c>
      <c r="H150" s="24">
        <f t="shared" ca="1" si="7"/>
        <v>-1.7606209913516482E-9</v>
      </c>
      <c r="I150" s="25">
        <f t="shared" ca="1" si="8"/>
        <v>-1.7345437001003635E-9</v>
      </c>
    </row>
    <row r="151" spans="7:9" x14ac:dyDescent="0.25">
      <c r="G151" s="23">
        <f t="shared" ca="1" si="6"/>
        <v>5.8106605610728275E-9</v>
      </c>
      <c r="H151" s="24">
        <f t="shared" ca="1" si="7"/>
        <v>-2.7381712953031273E-9</v>
      </c>
      <c r="I151" s="25">
        <f t="shared" ca="1" si="8"/>
        <v>-1.5108186434981022E-9</v>
      </c>
    </row>
    <row r="152" spans="7:9" x14ac:dyDescent="0.25">
      <c r="G152" s="23">
        <f t="shared" ca="1" si="6"/>
        <v>6.494224762650173E-9</v>
      </c>
      <c r="H152" s="24">
        <f t="shared" ca="1" si="7"/>
        <v>-3.5854630583263602E-9</v>
      </c>
      <c r="I152" s="25">
        <f t="shared" ca="1" si="8"/>
        <v>-1.6084223070225955E-9</v>
      </c>
    </row>
    <row r="153" spans="7:9" x14ac:dyDescent="0.25">
      <c r="G153" s="23">
        <f t="shared" ca="1" si="6"/>
        <v>6.2374837544108705E-9</v>
      </c>
      <c r="H153" s="24">
        <f t="shared" ca="1" si="7"/>
        <v>-2.8534989483326473E-9</v>
      </c>
      <c r="I153" s="25">
        <f t="shared" ca="1" si="8"/>
        <v>-1.7004331627049578E-9</v>
      </c>
    </row>
    <row r="154" spans="7:9" x14ac:dyDescent="0.25">
      <c r="G154" s="23">
        <f t="shared" ca="1" si="6"/>
        <v>6.325187851289318E-9</v>
      </c>
      <c r="H154" s="24">
        <f t="shared" ca="1" si="7"/>
        <v>-2.3457068932495742E-9</v>
      </c>
      <c r="I154" s="25">
        <f t="shared" ca="1" si="8"/>
        <v>-1.8037101022400289E-9</v>
      </c>
    </row>
    <row r="155" spans="7:9" x14ac:dyDescent="0.25">
      <c r="G155" s="23">
        <f t="shared" ca="1" si="6"/>
        <v>6.6567854944548872E-9</v>
      </c>
      <c r="H155" s="24">
        <f t="shared" ca="1" si="7"/>
        <v>-2.0439900482573589E-9</v>
      </c>
      <c r="I155" s="25">
        <f t="shared" ca="1" si="8"/>
        <v>-1.7226452212276835E-9</v>
      </c>
    </row>
    <row r="156" spans="7:9" x14ac:dyDescent="0.25">
      <c r="G156" s="23">
        <f t="shared" ca="1" si="6"/>
        <v>7.4873899078748551E-9</v>
      </c>
      <c r="H156" s="24">
        <f t="shared" ca="1" si="7"/>
        <v>-2.0048708652035248E-9</v>
      </c>
      <c r="I156" s="25">
        <f t="shared" ca="1" si="8"/>
        <v>-3.0887493332531419E-9</v>
      </c>
    </row>
    <row r="157" spans="7:9" x14ac:dyDescent="0.25">
      <c r="G157" s="23">
        <f t="shared" ca="1" si="6"/>
        <v>8.0604810937269255E-9</v>
      </c>
      <c r="H157" s="24">
        <f t="shared" ca="1" si="7"/>
        <v>-1.9202483327432155E-9</v>
      </c>
      <c r="I157" s="25">
        <f t="shared" ca="1" si="8"/>
        <v>-3.4014798359969002E-9</v>
      </c>
    </row>
    <row r="158" spans="7:9" x14ac:dyDescent="0.25">
      <c r="G158" s="23">
        <f t="shared" ca="1" si="6"/>
        <v>8.1302264571379922E-9</v>
      </c>
      <c r="H158" s="24">
        <f t="shared" ca="1" si="7"/>
        <v>-1.3874432525178411E-9</v>
      </c>
      <c r="I158" s="25">
        <f t="shared" ca="1" si="8"/>
        <v>-2.7433860850110791E-9</v>
      </c>
    </row>
    <row r="159" spans="7:9" x14ac:dyDescent="0.25">
      <c r="G159" s="23">
        <f t="shared" ca="1" si="6"/>
        <v>7.761718438136573E-9</v>
      </c>
      <c r="H159" s="24">
        <f t="shared" ca="1" si="7"/>
        <v>-2.1327986429220507E-9</v>
      </c>
      <c r="I159" s="25">
        <f t="shared" ca="1" si="8"/>
        <v>-2.2521363473665656E-9</v>
      </c>
    </row>
    <row r="160" spans="7:9" x14ac:dyDescent="0.25">
      <c r="G160" s="23">
        <f t="shared" ca="1" si="6"/>
        <v>8.8037219191855474E-9</v>
      </c>
      <c r="H160" s="24">
        <f t="shared" ca="1" si="7"/>
        <v>-2.325852712461867E-9</v>
      </c>
      <c r="I160" s="25">
        <f t="shared" ca="1" si="8"/>
        <v>-1.6432697396033433E-9</v>
      </c>
    </row>
    <row r="161" spans="7:9" x14ac:dyDescent="0.25">
      <c r="G161" s="23">
        <f t="shared" ca="1" si="6"/>
        <v>8.5584044666387516E-9</v>
      </c>
      <c r="H161" s="24">
        <f t="shared" ca="1" si="7"/>
        <v>-1.2897178616222794E-9</v>
      </c>
      <c r="I161" s="25">
        <f t="shared" ca="1" si="8"/>
        <v>-1.8063693215010868E-9</v>
      </c>
    </row>
    <row r="162" spans="7:9" x14ac:dyDescent="0.25">
      <c r="G162" s="23">
        <f t="shared" ca="1" si="6"/>
        <v>9.259999505215481E-9</v>
      </c>
      <c r="H162" s="24">
        <f t="shared" ca="1" si="7"/>
        <v>-1.2129999338994876E-9</v>
      </c>
      <c r="I162" s="25">
        <f t="shared" ca="1" si="8"/>
        <v>-1.9709409419436084E-9</v>
      </c>
    </row>
    <row r="163" spans="7:9" x14ac:dyDescent="0.25">
      <c r="G163" s="23">
        <f t="shared" ca="1" si="6"/>
        <v>9.0371500981486325E-9</v>
      </c>
      <c r="H163" s="24">
        <f t="shared" ca="1" si="7"/>
        <v>-7.9601376524815495E-10</v>
      </c>
      <c r="I163" s="25">
        <f t="shared" ca="1" si="8"/>
        <v>-2.7256551230712054E-9</v>
      </c>
    </row>
    <row r="164" spans="7:9" x14ac:dyDescent="0.25">
      <c r="G164" s="23">
        <f t="shared" ca="1" si="6"/>
        <v>8.6686429339423771E-9</v>
      </c>
      <c r="H164" s="24">
        <f t="shared" ca="1" si="7"/>
        <v>2.1092600503605608E-10</v>
      </c>
      <c r="I164" s="25">
        <f t="shared" ca="1" si="8"/>
        <v>-2.6420938574190506E-9</v>
      </c>
    </row>
    <row r="165" spans="7:9" x14ac:dyDescent="0.25">
      <c r="G165" s="23">
        <f t="shared" ca="1" si="6"/>
        <v>1.0092379524973771E-8</v>
      </c>
      <c r="H165" s="24">
        <f t="shared" ca="1" si="7"/>
        <v>1.6569461635059213E-9</v>
      </c>
      <c r="I165" s="25">
        <f t="shared" ca="1" si="8"/>
        <v>-2.5541973844548598E-9</v>
      </c>
    </row>
    <row r="166" spans="7:9" x14ac:dyDescent="0.25">
      <c r="G166" s="23">
        <f t="shared" ca="1" si="6"/>
        <v>1.0502240281890511E-8</v>
      </c>
      <c r="H166" s="24">
        <f t="shared" ca="1" si="7"/>
        <v>2.3251817063427268E-9</v>
      </c>
      <c r="I166" s="25">
        <f t="shared" ca="1" si="8"/>
        <v>-2.1470675232710248E-9</v>
      </c>
    </row>
    <row r="167" spans="7:9" x14ac:dyDescent="0.25">
      <c r="G167" s="23">
        <f t="shared" ca="1" si="6"/>
        <v>1.0609269744487366E-8</v>
      </c>
      <c r="H167" s="24">
        <f t="shared" ca="1" si="7"/>
        <v>2.8149893580404849E-9</v>
      </c>
      <c r="I167" s="25">
        <f t="shared" ca="1" si="8"/>
        <v>-2.7200734326448028E-9</v>
      </c>
    </row>
    <row r="168" spans="7:9" x14ac:dyDescent="0.25">
      <c r="G168" s="23">
        <f t="shared" ca="1" si="6"/>
        <v>9.7646715049516665E-9</v>
      </c>
      <c r="H168" s="24">
        <f t="shared" ca="1" si="7"/>
        <v>2.7413713133800551E-9</v>
      </c>
      <c r="I168" s="25">
        <f t="shared" ca="1" si="8"/>
        <v>-2.4752795840521133E-9</v>
      </c>
    </row>
    <row r="169" spans="7:9" x14ac:dyDescent="0.25">
      <c r="G169" s="23">
        <f t="shared" ca="1" si="6"/>
        <v>9.474113273344969E-9</v>
      </c>
      <c r="H169" s="24">
        <f t="shared" ca="1" si="7"/>
        <v>4.6363882917192006E-9</v>
      </c>
      <c r="I169" s="25">
        <f t="shared" ca="1" si="8"/>
        <v>-3.3182296692535299E-9</v>
      </c>
    </row>
    <row r="170" spans="7:9" x14ac:dyDescent="0.25">
      <c r="G170" s="23">
        <f t="shared" ca="1" si="6"/>
        <v>9.2032591428456194E-9</v>
      </c>
      <c r="H170" s="24">
        <f t="shared" ca="1" si="7"/>
        <v>4.3704340655522129E-9</v>
      </c>
      <c r="I170" s="25">
        <f t="shared" ca="1" si="8"/>
        <v>-3.4684810823676418E-9</v>
      </c>
    </row>
    <row r="171" spans="7:9" x14ac:dyDescent="0.25">
      <c r="G171" s="23">
        <f t="shared" ca="1" si="6"/>
        <v>8.7735779676277234E-9</v>
      </c>
      <c r="H171" s="24">
        <f t="shared" ca="1" si="7"/>
        <v>4.7667843654216415E-9</v>
      </c>
      <c r="I171" s="25">
        <f t="shared" ca="1" si="8"/>
        <v>-1.5304629301713556E-9</v>
      </c>
    </row>
    <row r="172" spans="7:9" x14ac:dyDescent="0.25">
      <c r="G172" s="23">
        <f t="shared" ca="1" si="6"/>
        <v>8.7463217656713621E-9</v>
      </c>
      <c r="H172" s="24">
        <f t="shared" ca="1" si="7"/>
        <v>4.9518824341314846E-9</v>
      </c>
      <c r="I172" s="25">
        <f t="shared" ca="1" si="8"/>
        <v>-1.8612727814920764E-9</v>
      </c>
    </row>
    <row r="173" spans="7:9" x14ac:dyDescent="0.25">
      <c r="G173" s="23">
        <f t="shared" ca="1" si="6"/>
        <v>7.5000331248618E-9</v>
      </c>
      <c r="H173" s="24">
        <f t="shared" ca="1" si="7"/>
        <v>5.5427171442845852E-9</v>
      </c>
      <c r="I173" s="25">
        <f t="shared" ca="1" si="8"/>
        <v>-2.3042629336384897E-9</v>
      </c>
    </row>
    <row r="174" spans="7:9" x14ac:dyDescent="0.25">
      <c r="G174" s="23">
        <f t="shared" ca="1" si="6"/>
        <v>7.3212493881566058E-9</v>
      </c>
      <c r="H174" s="24">
        <f t="shared" ca="1" si="7"/>
        <v>4.5401563297337754E-9</v>
      </c>
      <c r="I174" s="25">
        <f t="shared" ca="1" si="8"/>
        <v>-2.3262636640520559E-9</v>
      </c>
    </row>
    <row r="175" spans="7:9" x14ac:dyDescent="0.25">
      <c r="G175" s="23">
        <f t="shared" ca="1" si="6"/>
        <v>7.585602649928716E-9</v>
      </c>
      <c r="H175" s="24">
        <f t="shared" ca="1" si="7"/>
        <v>4.8984087954821222E-9</v>
      </c>
      <c r="I175" s="25">
        <f t="shared" ca="1" si="8"/>
        <v>-2.7469387411217208E-9</v>
      </c>
    </row>
    <row r="176" spans="7:9" x14ac:dyDescent="0.25">
      <c r="G176" s="23">
        <f t="shared" ca="1" si="6"/>
        <v>7.9479828609732487E-9</v>
      </c>
      <c r="H176" s="24">
        <f t="shared" ca="1" si="7"/>
        <v>5.270187230332811E-9</v>
      </c>
      <c r="I176" s="25">
        <f t="shared" ca="1" si="8"/>
        <v>-3.1832526962055544E-9</v>
      </c>
    </row>
    <row r="177" spans="7:9" x14ac:dyDescent="0.25">
      <c r="G177" s="23">
        <f t="shared" ca="1" si="6"/>
        <v>8.1901995951458543E-9</v>
      </c>
      <c r="H177" s="24">
        <f t="shared" ca="1" si="7"/>
        <v>5.6988608872847738E-9</v>
      </c>
      <c r="I177" s="25">
        <f t="shared" ca="1" si="8"/>
        <v>-3.0283888874631263E-9</v>
      </c>
    </row>
    <row r="178" spans="7:9" x14ac:dyDescent="0.25">
      <c r="G178" s="23">
        <f t="shared" ca="1" si="6"/>
        <v>9.178208559180827E-9</v>
      </c>
      <c r="H178" s="24">
        <f t="shared" ca="1" si="7"/>
        <v>5.6989657563165167E-9</v>
      </c>
      <c r="I178" s="25">
        <f t="shared" ca="1" si="8"/>
        <v>-1.8270983399213505E-9</v>
      </c>
    </row>
    <row r="179" spans="7:9" x14ac:dyDescent="0.25">
      <c r="G179" s="23">
        <f t="shared" ca="1" si="6"/>
        <v>8.4441676681686854E-9</v>
      </c>
      <c r="H179" s="24">
        <f t="shared" ca="1" si="7"/>
        <v>5.9923149834910949E-9</v>
      </c>
      <c r="I179" s="25">
        <f t="shared" ca="1" si="8"/>
        <v>-2.0804510897583982E-10</v>
      </c>
    </row>
    <row r="180" spans="7:9" x14ac:dyDescent="0.25">
      <c r="G180" s="23">
        <f t="shared" ca="1" si="6"/>
        <v>7.993674905976409E-9</v>
      </c>
      <c r="H180" s="24">
        <f t="shared" ca="1" si="7"/>
        <v>5.3082678750947346E-9</v>
      </c>
      <c r="I180" s="25">
        <f t="shared" ca="1" si="8"/>
        <v>4.5296392278743896E-10</v>
      </c>
    </row>
    <row r="181" spans="7:9" x14ac:dyDescent="0.25">
      <c r="G181" s="23">
        <f t="shared" ca="1" si="6"/>
        <v>8.3767734252658117E-9</v>
      </c>
      <c r="H181" s="24">
        <f t="shared" ca="1" si="7"/>
        <v>5.7381974830655283E-9</v>
      </c>
      <c r="I181" s="25">
        <f t="shared" ca="1" si="8"/>
        <v>-2.4963415775700383E-10</v>
      </c>
    </row>
    <row r="182" spans="7:9" x14ac:dyDescent="0.25">
      <c r="G182" s="23">
        <f t="shared" ca="1" si="6"/>
        <v>7.339297060843083E-9</v>
      </c>
      <c r="H182" s="24">
        <f t="shared" ca="1" si="7"/>
        <v>6.1077066822179991E-9</v>
      </c>
      <c r="I182" s="25">
        <f t="shared" ca="1" si="8"/>
        <v>-6.7952797122957413E-11</v>
      </c>
    </row>
    <row r="183" spans="7:9" x14ac:dyDescent="0.25">
      <c r="G183" s="23">
        <f t="shared" ca="1" si="6"/>
        <v>6.5254273058437252E-9</v>
      </c>
      <c r="H183" s="24">
        <f t="shared" ca="1" si="7"/>
        <v>7.2208663894425964E-9</v>
      </c>
      <c r="I183" s="25">
        <f t="shared" ca="1" si="8"/>
        <v>-4.3675455310831734E-10</v>
      </c>
    </row>
    <row r="184" spans="7:9" x14ac:dyDescent="0.25">
      <c r="G184" s="23">
        <f t="shared" ca="1" si="6"/>
        <v>6.3573718855502008E-9</v>
      </c>
      <c r="H184" s="24">
        <f t="shared" ca="1" si="7"/>
        <v>7.2406942731437098E-9</v>
      </c>
      <c r="I184" s="25">
        <f t="shared" ca="1" si="8"/>
        <v>-2.8378501610358625E-11</v>
      </c>
    </row>
    <row r="185" spans="7:9" x14ac:dyDescent="0.25">
      <c r="G185" s="23">
        <f t="shared" ca="1" si="6"/>
        <v>6.4576717117760032E-9</v>
      </c>
      <c r="H185" s="24">
        <f t="shared" ca="1" si="7"/>
        <v>7.957708100049843E-9</v>
      </c>
      <c r="I185" s="25">
        <f t="shared" ca="1" si="8"/>
        <v>-3.0269871846267747E-10</v>
      </c>
    </row>
    <row r="186" spans="7:9" x14ac:dyDescent="0.25">
      <c r="G186" s="23">
        <f t="shared" ca="1" si="6"/>
        <v>7.6707904866852781E-9</v>
      </c>
      <c r="H186" s="24">
        <f t="shared" ca="1" si="7"/>
        <v>9.0443714210953381E-9</v>
      </c>
      <c r="I186" s="25">
        <f t="shared" ca="1" si="8"/>
        <v>1.6434867639703924E-10</v>
      </c>
    </row>
    <row r="187" spans="7:9" x14ac:dyDescent="0.25">
      <c r="G187" s="23">
        <f t="shared" ca="1" si="6"/>
        <v>8.0455682472397961E-9</v>
      </c>
      <c r="H187" s="24">
        <f t="shared" ca="1" si="7"/>
        <v>8.5186639446465595E-9</v>
      </c>
      <c r="I187" s="25">
        <f t="shared" ca="1" si="8"/>
        <v>-5.9105806120891016E-10</v>
      </c>
    </row>
    <row r="188" spans="7:9" x14ac:dyDescent="0.25">
      <c r="G188" s="23">
        <f t="shared" ca="1" si="6"/>
        <v>8.2719833753894106E-9</v>
      </c>
      <c r="H188" s="24">
        <f t="shared" ca="1" si="7"/>
        <v>7.776133126792394E-9</v>
      </c>
      <c r="I188" s="25">
        <f t="shared" ca="1" si="8"/>
        <v>-1.6971799725641397E-9</v>
      </c>
    </row>
    <row r="189" spans="7:9" x14ac:dyDescent="0.25">
      <c r="G189" s="23">
        <f t="shared" ca="1" si="6"/>
        <v>8.1963640817078335E-9</v>
      </c>
      <c r="H189" s="24">
        <f t="shared" ca="1" si="7"/>
        <v>8.490902608230391E-9</v>
      </c>
      <c r="I189" s="25">
        <f t="shared" ca="1" si="8"/>
        <v>-3.1201907083394715E-9</v>
      </c>
    </row>
    <row r="190" spans="7:9" x14ac:dyDescent="0.25">
      <c r="G190" s="23">
        <f t="shared" ca="1" si="6"/>
        <v>8.2219474285961753E-9</v>
      </c>
      <c r="H190" s="24">
        <f t="shared" ca="1" si="7"/>
        <v>7.1004648664007193E-9</v>
      </c>
      <c r="I190" s="25">
        <f t="shared" ca="1" si="8"/>
        <v>-2.8999601735848673E-9</v>
      </c>
    </row>
    <row r="191" spans="7:9" x14ac:dyDescent="0.25">
      <c r="G191" s="23">
        <f t="shared" ca="1" si="6"/>
        <v>8.3590792237081025E-9</v>
      </c>
      <c r="H191" s="24">
        <f t="shared" ca="1" si="7"/>
        <v>7.9772924745095458E-9</v>
      </c>
      <c r="I191" s="25">
        <f t="shared" ca="1" si="8"/>
        <v>-3.0020172693040884E-9</v>
      </c>
    </row>
    <row r="192" spans="7:9" x14ac:dyDescent="0.25">
      <c r="G192" s="23">
        <f t="shared" ca="1" si="6"/>
        <v>8.7839079909891079E-9</v>
      </c>
      <c r="H192" s="24">
        <f t="shared" ca="1" si="7"/>
        <v>8.170303451359691E-9</v>
      </c>
      <c r="I192" s="25">
        <f t="shared" ca="1" si="8"/>
        <v>-3.6204591253883032E-9</v>
      </c>
    </row>
    <row r="193" spans="7:9" x14ac:dyDescent="0.25">
      <c r="G193" s="23">
        <f t="shared" ca="1" si="6"/>
        <v>8.2478540128125515E-9</v>
      </c>
      <c r="H193" s="24">
        <f t="shared" ca="1" si="7"/>
        <v>7.6753334964094369E-9</v>
      </c>
      <c r="I193" s="25">
        <f t="shared" ca="1" si="8"/>
        <v>-4.3970497978915031E-9</v>
      </c>
    </row>
    <row r="194" spans="7:9" x14ac:dyDescent="0.25">
      <c r="G194" s="23">
        <f t="shared" ca="1" si="6"/>
        <v>8.9904106224542098E-9</v>
      </c>
      <c r="H194" s="24">
        <f t="shared" ca="1" si="7"/>
        <v>8.8704493078621982E-9</v>
      </c>
      <c r="I194" s="25">
        <f t="shared" ca="1" si="8"/>
        <v>-3.445545856297871E-9</v>
      </c>
    </row>
    <row r="195" spans="7:9" x14ac:dyDescent="0.25">
      <c r="G195" s="23">
        <f t="shared" ca="1" si="6"/>
        <v>8.5028581347687019E-9</v>
      </c>
      <c r="H195" s="24">
        <f t="shared" ca="1" si="7"/>
        <v>8.6492861584949493E-9</v>
      </c>
      <c r="I195" s="25">
        <f t="shared" ca="1" si="8"/>
        <v>-3.9008221527328377E-9</v>
      </c>
    </row>
    <row r="196" spans="7:9" x14ac:dyDescent="0.25">
      <c r="G196" s="23">
        <f t="shared" ref="G196:G259" ca="1" si="9">_xlfn.NORM.INV(RAND(),0,sig)+G195</f>
        <v>8.9492514454834081E-9</v>
      </c>
      <c r="H196" s="24">
        <f t="shared" ref="H196:H259" ca="1" si="10">_xlfn.NORM.INV(RAND(),0,sig)+H195</f>
        <v>7.8160758070302126E-9</v>
      </c>
      <c r="I196" s="25">
        <f t="shared" ref="I196:I259" ca="1" si="11">_xlfn.NORM.INV(RAND(),0,sig)+I195</f>
        <v>-4.1664503775508016E-9</v>
      </c>
    </row>
    <row r="197" spans="7:9" x14ac:dyDescent="0.25">
      <c r="G197" s="23">
        <f t="shared" ca="1" si="9"/>
        <v>8.661836400909835E-9</v>
      </c>
      <c r="H197" s="24">
        <f t="shared" ca="1" si="10"/>
        <v>8.2679138619196311E-9</v>
      </c>
      <c r="I197" s="25">
        <f t="shared" ca="1" si="11"/>
        <v>-3.4310819367514136E-9</v>
      </c>
    </row>
    <row r="198" spans="7:9" x14ac:dyDescent="0.25">
      <c r="G198" s="23">
        <f t="shared" ca="1" si="9"/>
        <v>9.6938102005461705E-9</v>
      </c>
      <c r="H198" s="24">
        <f t="shared" ca="1" si="10"/>
        <v>7.2283837061267888E-9</v>
      </c>
      <c r="I198" s="25">
        <f t="shared" ca="1" si="11"/>
        <v>-2.6998852711778197E-9</v>
      </c>
    </row>
    <row r="199" spans="7:9" x14ac:dyDescent="0.25">
      <c r="G199" s="23">
        <f t="shared" ca="1" si="9"/>
        <v>9.4225806832378679E-9</v>
      </c>
      <c r="H199" s="24">
        <f t="shared" ca="1" si="10"/>
        <v>8.0678117247310139E-9</v>
      </c>
      <c r="I199" s="25">
        <f t="shared" ca="1" si="11"/>
        <v>-2.1170004743460866E-9</v>
      </c>
    </row>
    <row r="200" spans="7:9" x14ac:dyDescent="0.25">
      <c r="G200" s="23">
        <f t="shared" ca="1" si="9"/>
        <v>9.1774190544322129E-9</v>
      </c>
      <c r="H200" s="24">
        <f t="shared" ca="1" si="10"/>
        <v>8.0359690340833319E-9</v>
      </c>
      <c r="I200" s="25">
        <f t="shared" ca="1" si="11"/>
        <v>-1.3111950090256936E-9</v>
      </c>
    </row>
    <row r="201" spans="7:9" x14ac:dyDescent="0.25">
      <c r="G201" s="23">
        <f t="shared" ca="1" si="9"/>
        <v>1.0010667923954043E-8</v>
      </c>
      <c r="H201" s="24">
        <f t="shared" ca="1" si="10"/>
        <v>8.6264629342617044E-9</v>
      </c>
      <c r="I201" s="25">
        <f t="shared" ca="1" si="11"/>
        <v>-1.3963464291463644E-9</v>
      </c>
    </row>
    <row r="202" spans="7:9" x14ac:dyDescent="0.25">
      <c r="G202" s="23">
        <f t="shared" ca="1" si="9"/>
        <v>1.047312718571303E-8</v>
      </c>
      <c r="H202" s="24">
        <f t="shared" ca="1" si="10"/>
        <v>7.5978574664731113E-9</v>
      </c>
      <c r="I202" s="25">
        <f t="shared" ca="1" si="11"/>
        <v>-1.5097805693356524E-9</v>
      </c>
    </row>
    <row r="203" spans="7:9" x14ac:dyDescent="0.25">
      <c r="G203" s="23">
        <f t="shared" ca="1" si="9"/>
        <v>9.346169491513419E-9</v>
      </c>
      <c r="H203" s="24">
        <f t="shared" ca="1" si="10"/>
        <v>8.2271427912077391E-9</v>
      </c>
      <c r="I203" s="25">
        <f t="shared" ca="1" si="11"/>
        <v>-1.7777912377835833E-9</v>
      </c>
    </row>
    <row r="204" spans="7:9" x14ac:dyDescent="0.25">
      <c r="G204" s="23">
        <f t="shared" ca="1" si="9"/>
        <v>1.0403548691524828E-8</v>
      </c>
      <c r="H204" s="24">
        <f t="shared" ca="1" si="10"/>
        <v>8.3256179324805704E-9</v>
      </c>
      <c r="I204" s="25">
        <f t="shared" ca="1" si="11"/>
        <v>-2.1881273719108075E-9</v>
      </c>
    </row>
    <row r="205" spans="7:9" x14ac:dyDescent="0.25">
      <c r="G205" s="23">
        <f t="shared" ca="1" si="9"/>
        <v>1.0905681762632251E-8</v>
      </c>
      <c r="H205" s="24">
        <f t="shared" ca="1" si="10"/>
        <v>8.6685657138581839E-9</v>
      </c>
      <c r="I205" s="25">
        <f t="shared" ca="1" si="11"/>
        <v>-1.4888343787902469E-9</v>
      </c>
    </row>
    <row r="206" spans="7:9" x14ac:dyDescent="0.25">
      <c r="G206" s="23">
        <f t="shared" ca="1" si="9"/>
        <v>1.0905480179221112E-8</v>
      </c>
      <c r="H206" s="24">
        <f t="shared" ca="1" si="10"/>
        <v>8.8639358943086651E-9</v>
      </c>
      <c r="I206" s="25">
        <f t="shared" ca="1" si="11"/>
        <v>-1.7956771869312582E-9</v>
      </c>
    </row>
    <row r="207" spans="7:9" x14ac:dyDescent="0.25">
      <c r="G207" s="23">
        <f t="shared" ca="1" si="9"/>
        <v>1.0226814504965382E-8</v>
      </c>
      <c r="H207" s="24">
        <f t="shared" ca="1" si="10"/>
        <v>9.8569183246029659E-9</v>
      </c>
      <c r="I207" s="25">
        <f t="shared" ca="1" si="11"/>
        <v>-1.6140722309917908E-9</v>
      </c>
    </row>
    <row r="208" spans="7:9" x14ac:dyDescent="0.25">
      <c r="G208" s="23">
        <f t="shared" ca="1" si="9"/>
        <v>9.6419815938099067E-9</v>
      </c>
      <c r="H208" s="24">
        <f t="shared" ca="1" si="10"/>
        <v>9.2953073687300221E-9</v>
      </c>
      <c r="I208" s="25">
        <f t="shared" ca="1" si="11"/>
        <v>-1.7097531297207038E-9</v>
      </c>
    </row>
    <row r="209" spans="7:9" x14ac:dyDescent="0.25">
      <c r="G209" s="23">
        <f t="shared" ca="1" si="9"/>
        <v>9.7889002393440257E-9</v>
      </c>
      <c r="H209" s="24">
        <f t="shared" ca="1" si="10"/>
        <v>9.3288302074007477E-9</v>
      </c>
      <c r="I209" s="25">
        <f t="shared" ca="1" si="11"/>
        <v>-2.2322707458106801E-9</v>
      </c>
    </row>
    <row r="210" spans="7:9" x14ac:dyDescent="0.25">
      <c r="G210" s="23">
        <f t="shared" ca="1" si="9"/>
        <v>1.0041713657653343E-8</v>
      </c>
      <c r="H210" s="24">
        <f t="shared" ca="1" si="10"/>
        <v>9.3031794757169749E-9</v>
      </c>
      <c r="I210" s="25">
        <f t="shared" ca="1" si="11"/>
        <v>-2.2246180521608211E-9</v>
      </c>
    </row>
    <row r="211" spans="7:9" x14ac:dyDescent="0.25">
      <c r="G211" s="23">
        <f t="shared" ca="1" si="9"/>
        <v>9.9953782210340806E-9</v>
      </c>
      <c r="H211" s="24">
        <f t="shared" ca="1" si="10"/>
        <v>8.9837084896802809E-9</v>
      </c>
      <c r="I211" s="25">
        <f t="shared" ca="1" si="11"/>
        <v>-1.4996751566731779E-9</v>
      </c>
    </row>
    <row r="212" spans="7:9" x14ac:dyDescent="0.25">
      <c r="G212" s="23">
        <f t="shared" ca="1" si="9"/>
        <v>9.1746213555585631E-9</v>
      </c>
      <c r="H212" s="24">
        <f t="shared" ca="1" si="10"/>
        <v>8.4080363546265129E-9</v>
      </c>
      <c r="I212" s="25">
        <f t="shared" ca="1" si="11"/>
        <v>-9.7440491683418113E-10</v>
      </c>
    </row>
    <row r="213" spans="7:9" x14ac:dyDescent="0.25">
      <c r="G213" s="23">
        <f t="shared" ca="1" si="9"/>
        <v>9.7419579818697514E-9</v>
      </c>
      <c r="H213" s="24">
        <f t="shared" ca="1" si="10"/>
        <v>9.078388650092172E-9</v>
      </c>
      <c r="I213" s="25">
        <f t="shared" ca="1" si="11"/>
        <v>-1.1124924531179745E-9</v>
      </c>
    </row>
    <row r="214" spans="7:9" x14ac:dyDescent="0.25">
      <c r="G214" s="23">
        <f t="shared" ca="1" si="9"/>
        <v>9.7157899174518036E-9</v>
      </c>
      <c r="H214" s="24">
        <f t="shared" ca="1" si="10"/>
        <v>9.01062621021917E-9</v>
      </c>
      <c r="I214" s="25">
        <f t="shared" ca="1" si="11"/>
        <v>-1.4541574551996915E-9</v>
      </c>
    </row>
    <row r="215" spans="7:9" x14ac:dyDescent="0.25">
      <c r="G215" s="23">
        <f t="shared" ca="1" si="9"/>
        <v>9.6769352112336508E-9</v>
      </c>
      <c r="H215" s="24">
        <f t="shared" ca="1" si="10"/>
        <v>8.6933146232191482E-9</v>
      </c>
      <c r="I215" s="25">
        <f t="shared" ca="1" si="11"/>
        <v>-1.2859207260696323E-9</v>
      </c>
    </row>
    <row r="216" spans="7:9" x14ac:dyDescent="0.25">
      <c r="G216" s="23">
        <f t="shared" ca="1" si="9"/>
        <v>9.2876800467261481E-9</v>
      </c>
      <c r="H216" s="24">
        <f t="shared" ca="1" si="10"/>
        <v>9.5917583854597364E-9</v>
      </c>
      <c r="I216" s="25">
        <f t="shared" ca="1" si="11"/>
        <v>-5.5261907939612748E-10</v>
      </c>
    </row>
    <row r="217" spans="7:9" x14ac:dyDescent="0.25">
      <c r="G217" s="23">
        <f t="shared" ca="1" si="9"/>
        <v>9.167748931112727E-9</v>
      </c>
      <c r="H217" s="24">
        <f t="shared" ca="1" si="10"/>
        <v>8.9871556084266259E-9</v>
      </c>
      <c r="I217" s="25">
        <f t="shared" ca="1" si="11"/>
        <v>-1.8651219448218976E-10</v>
      </c>
    </row>
    <row r="218" spans="7:9" x14ac:dyDescent="0.25">
      <c r="G218" s="23">
        <f t="shared" ca="1" si="9"/>
        <v>9.4207744363529729E-9</v>
      </c>
      <c r="H218" s="24">
        <f t="shared" ca="1" si="10"/>
        <v>8.662037274449053E-9</v>
      </c>
      <c r="I218" s="25">
        <f t="shared" ca="1" si="11"/>
        <v>-4.0375353558772486E-10</v>
      </c>
    </row>
    <row r="219" spans="7:9" x14ac:dyDescent="0.25">
      <c r="G219" s="23">
        <f t="shared" ca="1" si="9"/>
        <v>8.6558759141193295E-9</v>
      </c>
      <c r="H219" s="24">
        <f t="shared" ca="1" si="10"/>
        <v>9.2186985528981137E-9</v>
      </c>
      <c r="I219" s="25">
        <f t="shared" ca="1" si="11"/>
        <v>-9.183106701756551E-10</v>
      </c>
    </row>
    <row r="220" spans="7:9" x14ac:dyDescent="0.25">
      <c r="G220" s="23">
        <f t="shared" ca="1" si="9"/>
        <v>9.3945017390384192E-9</v>
      </c>
      <c r="H220" s="24">
        <f t="shared" ca="1" si="10"/>
        <v>9.1697228531319661E-9</v>
      </c>
      <c r="I220" s="25">
        <f t="shared" ca="1" si="11"/>
        <v>-3.2109819756901472E-10</v>
      </c>
    </row>
    <row r="221" spans="7:9" x14ac:dyDescent="0.25">
      <c r="G221" s="23">
        <f t="shared" ca="1" si="9"/>
        <v>1.0145760481134224E-8</v>
      </c>
      <c r="H221" s="24">
        <f t="shared" ca="1" si="10"/>
        <v>1.0026869364353728E-8</v>
      </c>
      <c r="I221" s="25">
        <f t="shared" ca="1" si="11"/>
        <v>-8.7810533726533221E-10</v>
      </c>
    </row>
    <row r="222" spans="7:9" x14ac:dyDescent="0.25">
      <c r="G222" s="23">
        <f t="shared" ca="1" si="9"/>
        <v>1.044060374403669E-8</v>
      </c>
      <c r="H222" s="24">
        <f t="shared" ca="1" si="10"/>
        <v>1.0001234093646632E-8</v>
      </c>
      <c r="I222" s="25">
        <f t="shared" ca="1" si="11"/>
        <v>2.5507914534635068E-10</v>
      </c>
    </row>
    <row r="223" spans="7:9" x14ac:dyDescent="0.25">
      <c r="G223" s="23">
        <f t="shared" ca="1" si="9"/>
        <v>1.0051448579391271E-8</v>
      </c>
      <c r="H223" s="24">
        <f t="shared" ca="1" si="10"/>
        <v>8.5575041968294072E-9</v>
      </c>
      <c r="I223" s="25">
        <f t="shared" ca="1" si="11"/>
        <v>8.3992770666854554E-10</v>
      </c>
    </row>
    <row r="224" spans="7:9" x14ac:dyDescent="0.25">
      <c r="G224" s="23">
        <f t="shared" ca="1" si="9"/>
        <v>9.4143746441003215E-9</v>
      </c>
      <c r="H224" s="24">
        <f t="shared" ca="1" si="10"/>
        <v>7.3317292308722437E-9</v>
      </c>
      <c r="I224" s="25">
        <f t="shared" ca="1" si="11"/>
        <v>4.5241118515833767E-10</v>
      </c>
    </row>
    <row r="225" spans="7:9" x14ac:dyDescent="0.25">
      <c r="G225" s="23">
        <f t="shared" ca="1" si="9"/>
        <v>8.3089066175991147E-9</v>
      </c>
      <c r="H225" s="24">
        <f t="shared" ca="1" si="10"/>
        <v>6.7920439761775587E-9</v>
      </c>
      <c r="I225" s="25">
        <f t="shared" ca="1" si="11"/>
        <v>-1.6333940738675171E-10</v>
      </c>
    </row>
    <row r="226" spans="7:9" x14ac:dyDescent="0.25">
      <c r="G226" s="23">
        <f t="shared" ca="1" si="9"/>
        <v>7.4248799334727999E-9</v>
      </c>
      <c r="H226" s="24">
        <f t="shared" ca="1" si="10"/>
        <v>5.9922222927152111E-9</v>
      </c>
      <c r="I226" s="25">
        <f t="shared" ca="1" si="11"/>
        <v>-8.0313887996843939E-10</v>
      </c>
    </row>
    <row r="227" spans="7:9" x14ac:dyDescent="0.25">
      <c r="G227" s="23">
        <f t="shared" ca="1" si="9"/>
        <v>7.5338676210484964E-9</v>
      </c>
      <c r="H227" s="24">
        <f t="shared" ca="1" si="10"/>
        <v>6.3605544386761986E-9</v>
      </c>
      <c r="I227" s="25">
        <f t="shared" ca="1" si="11"/>
        <v>-2.6202535592942603E-9</v>
      </c>
    </row>
    <row r="228" spans="7:9" x14ac:dyDescent="0.25">
      <c r="G228" s="23">
        <f t="shared" ca="1" si="9"/>
        <v>7.515708248039221E-9</v>
      </c>
      <c r="H228" s="24">
        <f t="shared" ca="1" si="10"/>
        <v>6.120410562938959E-9</v>
      </c>
      <c r="I228" s="25">
        <f t="shared" ca="1" si="11"/>
        <v>-2.6394638774277787E-9</v>
      </c>
    </row>
    <row r="229" spans="7:9" x14ac:dyDescent="0.25">
      <c r="G229" s="23">
        <f t="shared" ca="1" si="9"/>
        <v>8.0848622053391779E-9</v>
      </c>
      <c r="H229" s="24">
        <f t="shared" ca="1" si="10"/>
        <v>5.9212650123405428E-9</v>
      </c>
      <c r="I229" s="25">
        <f t="shared" ca="1" si="11"/>
        <v>-3.3372748868934443E-9</v>
      </c>
    </row>
    <row r="230" spans="7:9" x14ac:dyDescent="0.25">
      <c r="G230" s="23">
        <f t="shared" ca="1" si="9"/>
        <v>8.5556679779117058E-9</v>
      </c>
      <c r="H230" s="24">
        <f t="shared" ca="1" si="10"/>
        <v>5.3638877697461626E-9</v>
      </c>
      <c r="I230" s="25">
        <f t="shared" ca="1" si="11"/>
        <v>-3.7461167444582713E-9</v>
      </c>
    </row>
    <row r="231" spans="7:9" x14ac:dyDescent="0.25">
      <c r="G231" s="23">
        <f t="shared" ca="1" si="9"/>
        <v>7.481303051748151E-9</v>
      </c>
      <c r="H231" s="24">
        <f t="shared" ca="1" si="10"/>
        <v>4.6914871846505688E-9</v>
      </c>
      <c r="I231" s="25">
        <f t="shared" ca="1" si="11"/>
        <v>-2.9012624652627672E-9</v>
      </c>
    </row>
    <row r="232" spans="7:9" x14ac:dyDescent="0.25">
      <c r="G232" s="23">
        <f t="shared" ca="1" si="9"/>
        <v>7.7579299275703251E-9</v>
      </c>
      <c r="H232" s="24">
        <f t="shared" ca="1" si="10"/>
        <v>4.8028793181684734E-9</v>
      </c>
      <c r="I232" s="25">
        <f t="shared" ca="1" si="11"/>
        <v>-3.8916174629818535E-9</v>
      </c>
    </row>
    <row r="233" spans="7:9" x14ac:dyDescent="0.25">
      <c r="G233" s="23">
        <f t="shared" ca="1" si="9"/>
        <v>7.1174803424484029E-9</v>
      </c>
      <c r="H233" s="24">
        <f t="shared" ca="1" si="10"/>
        <v>4.7845367079986114E-9</v>
      </c>
      <c r="I233" s="25">
        <f t="shared" ca="1" si="11"/>
        <v>-4.3057900718616332E-9</v>
      </c>
    </row>
    <row r="234" spans="7:9" x14ac:dyDescent="0.25">
      <c r="G234" s="23">
        <f t="shared" ca="1" si="9"/>
        <v>6.2683751616226452E-9</v>
      </c>
      <c r="H234" s="24">
        <f t="shared" ca="1" si="10"/>
        <v>4.0138029393363379E-9</v>
      </c>
      <c r="I234" s="25">
        <f t="shared" ca="1" si="11"/>
        <v>-3.3961900948228859E-9</v>
      </c>
    </row>
    <row r="235" spans="7:9" x14ac:dyDescent="0.25">
      <c r="G235" s="23">
        <f t="shared" ca="1" si="9"/>
        <v>5.249345499747023E-9</v>
      </c>
      <c r="H235" s="24">
        <f t="shared" ca="1" si="10"/>
        <v>3.6494348839554988E-9</v>
      </c>
      <c r="I235" s="25">
        <f t="shared" ca="1" si="11"/>
        <v>-4.0570456140578402E-9</v>
      </c>
    </row>
    <row r="236" spans="7:9" x14ac:dyDescent="0.25">
      <c r="G236" s="23">
        <f t="shared" ca="1" si="9"/>
        <v>5.5158761094192204E-9</v>
      </c>
      <c r="H236" s="24">
        <f t="shared" ca="1" si="10"/>
        <v>4.2812222887010124E-9</v>
      </c>
      <c r="I236" s="25">
        <f t="shared" ca="1" si="11"/>
        <v>-4.3192337605665562E-9</v>
      </c>
    </row>
    <row r="237" spans="7:9" x14ac:dyDescent="0.25">
      <c r="G237" s="23">
        <f t="shared" ca="1" si="9"/>
        <v>6.6342390427035682E-9</v>
      </c>
      <c r="H237" s="24">
        <f t="shared" ca="1" si="10"/>
        <v>3.8019196845636244E-9</v>
      </c>
      <c r="I237" s="25">
        <f t="shared" ca="1" si="11"/>
        <v>-3.7366073728270519E-9</v>
      </c>
    </row>
    <row r="238" spans="7:9" x14ac:dyDescent="0.25">
      <c r="G238" s="23">
        <f t="shared" ca="1" si="9"/>
        <v>6.6985848743645629E-9</v>
      </c>
      <c r="H238" s="24">
        <f t="shared" ca="1" si="10"/>
        <v>3.4345850597050015E-9</v>
      </c>
      <c r="I238" s="25">
        <f t="shared" ca="1" si="11"/>
        <v>-3.6051906516005964E-9</v>
      </c>
    </row>
    <row r="239" spans="7:9" x14ac:dyDescent="0.25">
      <c r="G239" s="23">
        <f t="shared" ca="1" si="9"/>
        <v>6.0966785940072519E-9</v>
      </c>
      <c r="H239" s="24">
        <f t="shared" ca="1" si="10"/>
        <v>3.629637128465724E-9</v>
      </c>
      <c r="I239" s="25">
        <f t="shared" ca="1" si="11"/>
        <v>-3.0306123281291536E-9</v>
      </c>
    </row>
    <row r="240" spans="7:9" x14ac:dyDescent="0.25">
      <c r="G240" s="23">
        <f t="shared" ca="1" si="9"/>
        <v>5.8213651209727469E-9</v>
      </c>
      <c r="H240" s="24">
        <f t="shared" ca="1" si="10"/>
        <v>4.9634889107496768E-9</v>
      </c>
      <c r="I240" s="25">
        <f t="shared" ca="1" si="11"/>
        <v>-1.6460414762130907E-9</v>
      </c>
    </row>
    <row r="241" spans="7:9" x14ac:dyDescent="0.25">
      <c r="G241" s="23">
        <f t="shared" ca="1" si="9"/>
        <v>4.8967241891498245E-9</v>
      </c>
      <c r="H241" s="24">
        <f t="shared" ca="1" si="10"/>
        <v>4.5823395058320187E-9</v>
      </c>
      <c r="I241" s="25">
        <f t="shared" ca="1" si="11"/>
        <v>-1.3543079165195682E-9</v>
      </c>
    </row>
    <row r="242" spans="7:9" x14ac:dyDescent="0.25">
      <c r="G242" s="23">
        <f t="shared" ca="1" si="9"/>
        <v>5.0673439113559387E-9</v>
      </c>
      <c r="H242" s="24">
        <f t="shared" ca="1" si="10"/>
        <v>4.436301531156619E-9</v>
      </c>
      <c r="I242" s="25">
        <f t="shared" ca="1" si="11"/>
        <v>-1.4640483514065051E-9</v>
      </c>
    </row>
    <row r="243" spans="7:9" x14ac:dyDescent="0.25">
      <c r="G243" s="23">
        <f t="shared" ca="1" si="9"/>
        <v>4.1473508775744603E-9</v>
      </c>
      <c r="H243" s="24">
        <f t="shared" ca="1" si="10"/>
        <v>4.4197389168168643E-9</v>
      </c>
      <c r="I243" s="25">
        <f t="shared" ca="1" si="11"/>
        <v>-4.3808498098059724E-10</v>
      </c>
    </row>
    <row r="244" spans="7:9" x14ac:dyDescent="0.25">
      <c r="G244" s="23">
        <f t="shared" ca="1" si="9"/>
        <v>4.4945745482543271E-9</v>
      </c>
      <c r="H244" s="24">
        <f t="shared" ca="1" si="10"/>
        <v>4.9766671831540031E-9</v>
      </c>
      <c r="I244" s="25">
        <f t="shared" ca="1" si="11"/>
        <v>1.0231894436907085E-10</v>
      </c>
    </row>
    <row r="245" spans="7:9" x14ac:dyDescent="0.25">
      <c r="G245" s="23">
        <f t="shared" ca="1" si="9"/>
        <v>4.0625997138323991E-9</v>
      </c>
      <c r="H245" s="24">
        <f t="shared" ca="1" si="10"/>
        <v>5.0167048694168553E-9</v>
      </c>
      <c r="I245" s="25">
        <f t="shared" ca="1" si="11"/>
        <v>6.8217998089157459E-10</v>
      </c>
    </row>
    <row r="246" spans="7:9" x14ac:dyDescent="0.25">
      <c r="G246" s="23">
        <f t="shared" ca="1" si="9"/>
        <v>4.9096761840809091E-9</v>
      </c>
      <c r="H246" s="24">
        <f t="shared" ca="1" si="10"/>
        <v>5.2188891433796125E-9</v>
      </c>
      <c r="I246" s="25">
        <f t="shared" ca="1" si="11"/>
        <v>1.3734250774209748E-9</v>
      </c>
    </row>
    <row r="247" spans="7:9" x14ac:dyDescent="0.25">
      <c r="G247" s="23">
        <f t="shared" ca="1" si="9"/>
        <v>6.1826127346821979E-9</v>
      </c>
      <c r="H247" s="24">
        <f t="shared" ca="1" si="10"/>
        <v>6.1820548774585132E-9</v>
      </c>
      <c r="I247" s="25">
        <f t="shared" ca="1" si="11"/>
        <v>7.4037903176308099E-10</v>
      </c>
    </row>
    <row r="248" spans="7:9" x14ac:dyDescent="0.25">
      <c r="G248" s="23">
        <f t="shared" ca="1" si="9"/>
        <v>6.5514473923514031E-9</v>
      </c>
      <c r="H248" s="24">
        <f t="shared" ca="1" si="10"/>
        <v>4.9480076792692357E-9</v>
      </c>
      <c r="I248" s="25">
        <f t="shared" ca="1" si="11"/>
        <v>-2.0453287028153183E-10</v>
      </c>
    </row>
    <row r="249" spans="7:9" x14ac:dyDescent="0.25">
      <c r="G249" s="23">
        <f t="shared" ca="1" si="9"/>
        <v>7.2412539882632733E-9</v>
      </c>
      <c r="H249" s="24">
        <f t="shared" ca="1" si="10"/>
        <v>3.7985363072829664E-9</v>
      </c>
      <c r="I249" s="25">
        <f t="shared" ca="1" si="11"/>
        <v>2.2525290378535547E-10</v>
      </c>
    </row>
    <row r="250" spans="7:9" x14ac:dyDescent="0.25">
      <c r="G250" s="23">
        <f t="shared" ca="1" si="9"/>
        <v>7.5498890091291019E-9</v>
      </c>
      <c r="H250" s="24">
        <f t="shared" ca="1" si="10"/>
        <v>2.5978903363477563E-9</v>
      </c>
      <c r="I250" s="25">
        <f t="shared" ca="1" si="11"/>
        <v>4.6771640143557403E-10</v>
      </c>
    </row>
    <row r="251" spans="7:9" x14ac:dyDescent="0.25">
      <c r="G251" s="23">
        <f t="shared" ca="1" si="9"/>
        <v>7.7805499477169021E-9</v>
      </c>
      <c r="H251" s="24">
        <f t="shared" ca="1" si="10"/>
        <v>3.073606500934058E-9</v>
      </c>
      <c r="I251" s="25">
        <f t="shared" ca="1" si="11"/>
        <v>2.5555569273257908E-11</v>
      </c>
    </row>
    <row r="252" spans="7:9" x14ac:dyDescent="0.25">
      <c r="G252" s="23">
        <f t="shared" ca="1" si="9"/>
        <v>7.9991551028683886E-9</v>
      </c>
      <c r="H252" s="24">
        <f t="shared" ca="1" si="10"/>
        <v>3.9825304469399074E-9</v>
      </c>
      <c r="I252" s="25">
        <f t="shared" ca="1" si="11"/>
        <v>-1.0906964516422173E-9</v>
      </c>
    </row>
    <row r="253" spans="7:9" x14ac:dyDescent="0.25">
      <c r="G253" s="23">
        <f t="shared" ca="1" si="9"/>
        <v>7.7897407253853878E-9</v>
      </c>
      <c r="H253" s="24">
        <f t="shared" ca="1" si="10"/>
        <v>4.2759349670025119E-9</v>
      </c>
      <c r="I253" s="25">
        <f t="shared" ca="1" si="11"/>
        <v>-4.719490529621218E-10</v>
      </c>
    </row>
    <row r="254" spans="7:9" x14ac:dyDescent="0.25">
      <c r="G254" s="23">
        <f t="shared" ca="1" si="9"/>
        <v>6.9687954984943017E-9</v>
      </c>
      <c r="H254" s="24">
        <f t="shared" ca="1" si="10"/>
        <v>3.512350090423078E-9</v>
      </c>
      <c r="I254" s="25">
        <f t="shared" ca="1" si="11"/>
        <v>-6.91995289397164E-10</v>
      </c>
    </row>
    <row r="255" spans="7:9" x14ac:dyDescent="0.25">
      <c r="G255" s="23">
        <f t="shared" ca="1" si="9"/>
        <v>6.8510872383059402E-9</v>
      </c>
      <c r="H255" s="24">
        <f t="shared" ca="1" si="10"/>
        <v>2.1978492885601331E-9</v>
      </c>
      <c r="I255" s="25">
        <f t="shared" ca="1" si="11"/>
        <v>-8.4450587532653404E-10</v>
      </c>
    </row>
    <row r="256" spans="7:9" x14ac:dyDescent="0.25">
      <c r="G256" s="23">
        <f t="shared" ca="1" si="9"/>
        <v>6.5581148828443677E-9</v>
      </c>
      <c r="H256" s="24">
        <f t="shared" ca="1" si="10"/>
        <v>2.2321751127980699E-9</v>
      </c>
      <c r="I256" s="25">
        <f t="shared" ca="1" si="11"/>
        <v>-5.4104553321715857E-10</v>
      </c>
    </row>
    <row r="257" spans="7:9" x14ac:dyDescent="0.25">
      <c r="G257" s="23">
        <f t="shared" ca="1" si="9"/>
        <v>6.0176864231977615E-9</v>
      </c>
      <c r="H257" s="24">
        <f t="shared" ca="1" si="10"/>
        <v>1.9954050945642781E-9</v>
      </c>
      <c r="I257" s="25">
        <f t="shared" ca="1" si="11"/>
        <v>-7.6645555419308201E-10</v>
      </c>
    </row>
    <row r="258" spans="7:9" x14ac:dyDescent="0.25">
      <c r="G258" s="23">
        <f t="shared" ca="1" si="9"/>
        <v>6.1256785281179004E-9</v>
      </c>
      <c r="H258" s="24">
        <f t="shared" ca="1" si="10"/>
        <v>2.6626706424665184E-9</v>
      </c>
      <c r="I258" s="25">
        <f t="shared" ca="1" si="11"/>
        <v>-1.4549479154435441E-9</v>
      </c>
    </row>
    <row r="259" spans="7:9" x14ac:dyDescent="0.25">
      <c r="G259" s="23">
        <f t="shared" ca="1" si="9"/>
        <v>6.3859857523932904E-9</v>
      </c>
      <c r="H259" s="24">
        <f t="shared" ca="1" si="10"/>
        <v>3.3265301100479702E-9</v>
      </c>
      <c r="I259" s="25">
        <f t="shared" ca="1" si="11"/>
        <v>-1.4798863600144759E-9</v>
      </c>
    </row>
    <row r="260" spans="7:9" x14ac:dyDescent="0.25">
      <c r="G260" s="23">
        <f t="shared" ref="G260:G323" ca="1" si="12">_xlfn.NORM.INV(RAND(),0,sig)+G259</f>
        <v>5.979942678458605E-9</v>
      </c>
      <c r="H260" s="24">
        <f t="shared" ref="H260:H323" ca="1" si="13">_xlfn.NORM.INV(RAND(),0,sig)+H259</f>
        <v>2.2225565853836255E-9</v>
      </c>
      <c r="I260" s="25">
        <f t="shared" ref="I260:I323" ca="1" si="14">_xlfn.NORM.INV(RAND(),0,sig)+I259</f>
        <v>-1.5233203291168043E-9</v>
      </c>
    </row>
    <row r="261" spans="7:9" x14ac:dyDescent="0.25">
      <c r="G261" s="23">
        <f t="shared" ca="1" si="12"/>
        <v>5.9809419436927905E-9</v>
      </c>
      <c r="H261" s="24">
        <f t="shared" ca="1" si="13"/>
        <v>3.183558398832612E-9</v>
      </c>
      <c r="I261" s="25">
        <f t="shared" ca="1" si="14"/>
        <v>-1.6040193557430565E-9</v>
      </c>
    </row>
    <row r="262" spans="7:9" x14ac:dyDescent="0.25">
      <c r="G262" s="23">
        <f t="shared" ca="1" si="12"/>
        <v>5.2119992518367905E-9</v>
      </c>
      <c r="H262" s="24">
        <f t="shared" ca="1" si="13"/>
        <v>3.1304941693409531E-9</v>
      </c>
      <c r="I262" s="25">
        <f t="shared" ca="1" si="14"/>
        <v>-1.3908434378957313E-9</v>
      </c>
    </row>
    <row r="263" spans="7:9" x14ac:dyDescent="0.25">
      <c r="G263" s="23">
        <f t="shared" ca="1" si="12"/>
        <v>4.9771720968042224E-9</v>
      </c>
      <c r="H263" s="24">
        <f t="shared" ca="1" si="13"/>
        <v>3.8686723463946882E-9</v>
      </c>
      <c r="I263" s="25">
        <f t="shared" ca="1" si="14"/>
        <v>-1.3030604517437195E-9</v>
      </c>
    </row>
    <row r="264" spans="7:9" x14ac:dyDescent="0.25">
      <c r="G264" s="23">
        <f t="shared" ca="1" si="12"/>
        <v>6.3965456556390681E-9</v>
      </c>
      <c r="H264" s="24">
        <f t="shared" ca="1" si="13"/>
        <v>3.1605682936220254E-9</v>
      </c>
      <c r="I264" s="25">
        <f t="shared" ca="1" si="14"/>
        <v>-7.6635982257743239E-10</v>
      </c>
    </row>
    <row r="265" spans="7:9" x14ac:dyDescent="0.25">
      <c r="G265" s="23">
        <f t="shared" ca="1" si="12"/>
        <v>7.0591115380355725E-9</v>
      </c>
      <c r="H265" s="24">
        <f t="shared" ca="1" si="13"/>
        <v>3.7234158690991407E-9</v>
      </c>
      <c r="I265" s="25">
        <f t="shared" ca="1" si="14"/>
        <v>5.8707649677892636E-10</v>
      </c>
    </row>
    <row r="266" spans="7:9" x14ac:dyDescent="0.25">
      <c r="G266" s="23">
        <f t="shared" ca="1" si="12"/>
        <v>7.014046702270528E-9</v>
      </c>
      <c r="H266" s="24">
        <f t="shared" ca="1" si="13"/>
        <v>3.5363282886341403E-9</v>
      </c>
      <c r="I266" s="25">
        <f t="shared" ca="1" si="14"/>
        <v>-2.4400470695536538E-10</v>
      </c>
    </row>
    <row r="267" spans="7:9" x14ac:dyDescent="0.25">
      <c r="G267" s="23">
        <f t="shared" ca="1" si="12"/>
        <v>6.3945530656925924E-9</v>
      </c>
      <c r="H267" s="24">
        <f t="shared" ca="1" si="13"/>
        <v>2.9180733567399858E-9</v>
      </c>
      <c r="I267" s="25">
        <f t="shared" ca="1" si="14"/>
        <v>-9.7762381176168294E-10</v>
      </c>
    </row>
    <row r="268" spans="7:9" x14ac:dyDescent="0.25">
      <c r="G268" s="23">
        <f t="shared" ca="1" si="12"/>
        <v>6.2391507144630559E-9</v>
      </c>
      <c r="H268" s="24">
        <f t="shared" ca="1" si="13"/>
        <v>3.3713898398968076E-9</v>
      </c>
      <c r="I268" s="25">
        <f t="shared" ca="1" si="14"/>
        <v>-2.3097577553630871E-10</v>
      </c>
    </row>
    <row r="269" spans="7:9" x14ac:dyDescent="0.25">
      <c r="G269" s="23">
        <f t="shared" ca="1" si="12"/>
        <v>5.687856827555934E-9</v>
      </c>
      <c r="H269" s="24">
        <f t="shared" ca="1" si="13"/>
        <v>4.4310213886693448E-9</v>
      </c>
      <c r="I269" s="25">
        <f t="shared" ca="1" si="14"/>
        <v>-1.1565878022728745E-9</v>
      </c>
    </row>
    <row r="270" spans="7:9" x14ac:dyDescent="0.25">
      <c r="G270" s="23">
        <f t="shared" ca="1" si="12"/>
        <v>5.8781268461885466E-9</v>
      </c>
      <c r="H270" s="24">
        <f t="shared" ca="1" si="13"/>
        <v>3.9610152003273027E-9</v>
      </c>
      <c r="I270" s="25">
        <f t="shared" ca="1" si="14"/>
        <v>-1.2278893897952552E-9</v>
      </c>
    </row>
    <row r="271" spans="7:9" x14ac:dyDescent="0.25">
      <c r="G271" s="23">
        <f t="shared" ca="1" si="12"/>
        <v>6.0718177836364248E-9</v>
      </c>
      <c r="H271" s="24">
        <f t="shared" ca="1" si="13"/>
        <v>3.9222191470571791E-9</v>
      </c>
      <c r="I271" s="25">
        <f t="shared" ca="1" si="14"/>
        <v>-8.8718117040735054E-10</v>
      </c>
    </row>
    <row r="272" spans="7:9" x14ac:dyDescent="0.25">
      <c r="G272" s="23">
        <f t="shared" ca="1" si="12"/>
        <v>5.9284040397331881E-9</v>
      </c>
      <c r="H272" s="24">
        <f t="shared" ca="1" si="13"/>
        <v>3.0767642481596556E-9</v>
      </c>
      <c r="I272" s="25">
        <f t="shared" ca="1" si="14"/>
        <v>-1.6482815323433497E-9</v>
      </c>
    </row>
    <row r="273" spans="7:9" x14ac:dyDescent="0.25">
      <c r="G273" s="23">
        <f t="shared" ca="1" si="12"/>
        <v>6.3465335853959053E-9</v>
      </c>
      <c r="H273" s="24">
        <f t="shared" ca="1" si="13"/>
        <v>2.3115807316964905E-9</v>
      </c>
      <c r="I273" s="25">
        <f t="shared" ca="1" si="14"/>
        <v>-2.2725403367644482E-9</v>
      </c>
    </row>
    <row r="274" spans="7:9" x14ac:dyDescent="0.25">
      <c r="G274" s="23">
        <f t="shared" ca="1" si="12"/>
        <v>6.4565170201500554E-9</v>
      </c>
      <c r="H274" s="24">
        <f t="shared" ca="1" si="13"/>
        <v>2.9444985065865028E-9</v>
      </c>
      <c r="I274" s="25">
        <f t="shared" ca="1" si="14"/>
        <v>-2.1623648037842246E-9</v>
      </c>
    </row>
    <row r="275" spans="7:9" x14ac:dyDescent="0.25">
      <c r="G275" s="23">
        <f t="shared" ca="1" si="12"/>
        <v>6.8522898442005917E-9</v>
      </c>
      <c r="H275" s="24">
        <f t="shared" ca="1" si="13"/>
        <v>2.9504675125349553E-9</v>
      </c>
      <c r="I275" s="25">
        <f t="shared" ca="1" si="14"/>
        <v>-2.9769789923562133E-9</v>
      </c>
    </row>
    <row r="276" spans="7:9" x14ac:dyDescent="0.25">
      <c r="G276" s="23">
        <f t="shared" ca="1" si="12"/>
        <v>7.7147476854830073E-9</v>
      </c>
      <c r="H276" s="24">
        <f t="shared" ca="1" si="13"/>
        <v>3.477885670297935E-9</v>
      </c>
      <c r="I276" s="25">
        <f t="shared" ca="1" si="14"/>
        <v>-3.6099259682118177E-9</v>
      </c>
    </row>
    <row r="277" spans="7:9" x14ac:dyDescent="0.25">
      <c r="G277" s="23">
        <f t="shared" ca="1" si="12"/>
        <v>6.2910490585401979E-9</v>
      </c>
      <c r="H277" s="24">
        <f t="shared" ca="1" si="13"/>
        <v>3.1557132694504071E-9</v>
      </c>
      <c r="I277" s="25">
        <f t="shared" ca="1" si="14"/>
        <v>-3.6553583784180583E-9</v>
      </c>
    </row>
    <row r="278" spans="7:9" x14ac:dyDescent="0.25">
      <c r="G278" s="23">
        <f t="shared" ca="1" si="12"/>
        <v>6.5517762496673174E-9</v>
      </c>
      <c r="H278" s="24">
        <f t="shared" ca="1" si="13"/>
        <v>3.3923703835969055E-9</v>
      </c>
      <c r="I278" s="25">
        <f t="shared" ca="1" si="14"/>
        <v>-3.5294787386946423E-9</v>
      </c>
    </row>
    <row r="279" spans="7:9" x14ac:dyDescent="0.25">
      <c r="G279" s="23">
        <f t="shared" ca="1" si="12"/>
        <v>5.9628659334129174E-9</v>
      </c>
      <c r="H279" s="24">
        <f t="shared" ca="1" si="13"/>
        <v>3.8285510631580239E-9</v>
      </c>
      <c r="I279" s="25">
        <f t="shared" ca="1" si="14"/>
        <v>-3.5549428717658469E-9</v>
      </c>
    </row>
    <row r="280" spans="7:9" x14ac:dyDescent="0.25">
      <c r="G280" s="23">
        <f t="shared" ca="1" si="12"/>
        <v>6.7112543311904246E-9</v>
      </c>
      <c r="H280" s="24">
        <f t="shared" ca="1" si="13"/>
        <v>4.6436612769956138E-9</v>
      </c>
      <c r="I280" s="25">
        <f t="shared" ca="1" si="14"/>
        <v>-3.4748746471790877E-9</v>
      </c>
    </row>
    <row r="281" spans="7:9" x14ac:dyDescent="0.25">
      <c r="G281" s="23">
        <f t="shared" ca="1" si="12"/>
        <v>6.0281312655635198E-9</v>
      </c>
      <c r="H281" s="24">
        <f t="shared" ca="1" si="13"/>
        <v>5.0039707437733138E-9</v>
      </c>
      <c r="I281" s="25">
        <f t="shared" ca="1" si="14"/>
        <v>-2.7138647509307794E-9</v>
      </c>
    </row>
    <row r="282" spans="7:9" x14ac:dyDescent="0.25">
      <c r="G282" s="23">
        <f t="shared" ca="1" si="12"/>
        <v>5.4070920707218111E-9</v>
      </c>
      <c r="H282" s="24">
        <f t="shared" ca="1" si="13"/>
        <v>5.8402435404218188E-9</v>
      </c>
      <c r="I282" s="25">
        <f t="shared" ca="1" si="14"/>
        <v>-2.8971763144439584E-9</v>
      </c>
    </row>
    <row r="283" spans="7:9" x14ac:dyDescent="0.25">
      <c r="G283" s="23">
        <f t="shared" ca="1" si="12"/>
        <v>4.3183256945910782E-9</v>
      </c>
      <c r="H283" s="24">
        <f t="shared" ca="1" si="13"/>
        <v>6.6307139054882232E-9</v>
      </c>
      <c r="I283" s="25">
        <f t="shared" ca="1" si="14"/>
        <v>-2.8773719338357172E-9</v>
      </c>
    </row>
    <row r="284" spans="7:9" x14ac:dyDescent="0.25">
      <c r="G284" s="23">
        <f t="shared" ca="1" si="12"/>
        <v>4.7363452907260574E-9</v>
      </c>
      <c r="H284" s="24">
        <f t="shared" ca="1" si="13"/>
        <v>7.1731358426169302E-9</v>
      </c>
      <c r="I284" s="25">
        <f t="shared" ca="1" si="14"/>
        <v>-2.8117836869603425E-9</v>
      </c>
    </row>
    <row r="285" spans="7:9" x14ac:dyDescent="0.25">
      <c r="G285" s="23">
        <f t="shared" ca="1" si="12"/>
        <v>5.0284943668919719E-9</v>
      </c>
      <c r="H285" s="24">
        <f t="shared" ca="1" si="13"/>
        <v>7.6883601792959387E-9</v>
      </c>
      <c r="I285" s="25">
        <f t="shared" ca="1" si="14"/>
        <v>-3.4767822436506807E-9</v>
      </c>
    </row>
    <row r="286" spans="7:9" x14ac:dyDescent="0.25">
      <c r="G286" s="23">
        <f t="shared" ca="1" si="12"/>
        <v>6.2841944851138966E-9</v>
      </c>
      <c r="H286" s="24">
        <f t="shared" ca="1" si="13"/>
        <v>8.273671822849951E-9</v>
      </c>
      <c r="I286" s="25">
        <f t="shared" ca="1" si="14"/>
        <v>-4.1129125603737767E-9</v>
      </c>
    </row>
    <row r="287" spans="7:9" x14ac:dyDescent="0.25">
      <c r="G287" s="23">
        <f t="shared" ca="1" si="12"/>
        <v>7.1410441732665608E-9</v>
      </c>
      <c r="H287" s="24">
        <f t="shared" ca="1" si="13"/>
        <v>8.6714190741039892E-9</v>
      </c>
      <c r="I287" s="25">
        <f t="shared" ca="1" si="14"/>
        <v>-3.8318414596575892E-9</v>
      </c>
    </row>
    <row r="288" spans="7:9" x14ac:dyDescent="0.25">
      <c r="G288" s="23">
        <f t="shared" ca="1" si="12"/>
        <v>6.4879251350656015E-9</v>
      </c>
      <c r="H288" s="24">
        <f t="shared" ca="1" si="13"/>
        <v>8.4081972940153813E-9</v>
      </c>
      <c r="I288" s="25">
        <f t="shared" ca="1" si="14"/>
        <v>-3.2885805892748453E-9</v>
      </c>
    </row>
    <row r="289" spans="7:9" x14ac:dyDescent="0.25">
      <c r="G289" s="23">
        <f t="shared" ca="1" si="12"/>
        <v>6.5331991447002508E-9</v>
      </c>
      <c r="H289" s="24">
        <f t="shared" ca="1" si="13"/>
        <v>9.4038218031866956E-9</v>
      </c>
      <c r="I289" s="25">
        <f t="shared" ca="1" si="14"/>
        <v>-3.4119460482299307E-9</v>
      </c>
    </row>
    <row r="290" spans="7:9" x14ac:dyDescent="0.25">
      <c r="G290" s="23">
        <f t="shared" ca="1" si="12"/>
        <v>6.3073673907611175E-9</v>
      </c>
      <c r="H290" s="24">
        <f t="shared" ca="1" si="13"/>
        <v>9.8212748230158843E-9</v>
      </c>
      <c r="I290" s="25">
        <f t="shared" ca="1" si="14"/>
        <v>-3.2215729536828775E-9</v>
      </c>
    </row>
    <row r="291" spans="7:9" x14ac:dyDescent="0.25">
      <c r="G291" s="23">
        <f t="shared" ca="1" si="12"/>
        <v>5.9002881908422892E-9</v>
      </c>
      <c r="H291" s="24">
        <f t="shared" ca="1" si="13"/>
        <v>9.3554631544979878E-9</v>
      </c>
      <c r="I291" s="25">
        <f t="shared" ca="1" si="14"/>
        <v>-3.3790572386857314E-9</v>
      </c>
    </row>
    <row r="292" spans="7:9" x14ac:dyDescent="0.25">
      <c r="G292" s="23">
        <f t="shared" ca="1" si="12"/>
        <v>4.9860599349384845E-9</v>
      </c>
      <c r="H292" s="24">
        <f t="shared" ca="1" si="13"/>
        <v>9.560744129269589E-9</v>
      </c>
      <c r="I292" s="25">
        <f t="shared" ca="1" si="14"/>
        <v>-3.2133962389572775E-9</v>
      </c>
    </row>
    <row r="293" spans="7:9" x14ac:dyDescent="0.25">
      <c r="G293" s="23">
        <f t="shared" ca="1" si="12"/>
        <v>4.7215299046833749E-9</v>
      </c>
      <c r="H293" s="24">
        <f t="shared" ca="1" si="13"/>
        <v>8.2873118491969823E-9</v>
      </c>
      <c r="I293" s="25">
        <f t="shared" ca="1" si="14"/>
        <v>-2.5967413265114578E-9</v>
      </c>
    </row>
    <row r="294" spans="7:9" x14ac:dyDescent="0.25">
      <c r="G294" s="23">
        <f t="shared" ca="1" si="12"/>
        <v>5.3711618588018362E-9</v>
      </c>
      <c r="H294" s="24">
        <f t="shared" ca="1" si="13"/>
        <v>7.4314468536152696E-9</v>
      </c>
      <c r="I294" s="25">
        <f t="shared" ca="1" si="14"/>
        <v>-2.2349468536186611E-9</v>
      </c>
    </row>
    <row r="295" spans="7:9" x14ac:dyDescent="0.25">
      <c r="G295" s="23">
        <f t="shared" ca="1" si="12"/>
        <v>5.4039886541694862E-9</v>
      </c>
      <c r="H295" s="24">
        <f t="shared" ca="1" si="13"/>
        <v>6.1219075784562667E-9</v>
      </c>
      <c r="I295" s="25">
        <f t="shared" ca="1" si="14"/>
        <v>-1.1148578478062709E-9</v>
      </c>
    </row>
    <row r="296" spans="7:9" x14ac:dyDescent="0.25">
      <c r="G296" s="23">
        <f t="shared" ca="1" si="12"/>
        <v>5.4495205999165865E-9</v>
      </c>
      <c r="H296" s="24">
        <f t="shared" ca="1" si="13"/>
        <v>6.0856339545614658E-9</v>
      </c>
      <c r="I296" s="25">
        <f t="shared" ca="1" si="14"/>
        <v>-1.6094265800202435E-10</v>
      </c>
    </row>
    <row r="297" spans="7:9" x14ac:dyDescent="0.25">
      <c r="G297" s="23">
        <f t="shared" ca="1" si="12"/>
        <v>5.7835524338601258E-9</v>
      </c>
      <c r="H297" s="24">
        <f t="shared" ca="1" si="13"/>
        <v>7.2024121641935429E-9</v>
      </c>
      <c r="I297" s="25">
        <f t="shared" ca="1" si="14"/>
        <v>-7.7146427077625331E-10</v>
      </c>
    </row>
    <row r="298" spans="7:9" x14ac:dyDescent="0.25">
      <c r="G298" s="23">
        <f t="shared" ca="1" si="12"/>
        <v>4.9746532090821538E-9</v>
      </c>
      <c r="H298" s="24">
        <f t="shared" ca="1" si="13"/>
        <v>7.0397571502853839E-9</v>
      </c>
      <c r="I298" s="25">
        <f t="shared" ca="1" si="14"/>
        <v>-1.508543016805229E-9</v>
      </c>
    </row>
    <row r="299" spans="7:9" x14ac:dyDescent="0.25">
      <c r="G299" s="23">
        <f t="shared" ca="1" si="12"/>
        <v>4.9107981978281772E-9</v>
      </c>
      <c r="H299" s="24">
        <f t="shared" ca="1" si="13"/>
        <v>7.257615730057469E-9</v>
      </c>
      <c r="I299" s="25">
        <f t="shared" ca="1" si="14"/>
        <v>-1.92140453628275E-9</v>
      </c>
    </row>
    <row r="300" spans="7:9" x14ac:dyDescent="0.25">
      <c r="G300" s="23">
        <f t="shared" ca="1" si="12"/>
        <v>6.1366101557398439E-9</v>
      </c>
      <c r="H300" s="24">
        <f t="shared" ca="1" si="13"/>
        <v>5.6119453275108195E-9</v>
      </c>
      <c r="I300" s="25">
        <f t="shared" ca="1" si="14"/>
        <v>-8.1671791468765367E-10</v>
      </c>
    </row>
    <row r="301" spans="7:9" x14ac:dyDescent="0.25">
      <c r="G301" s="23">
        <f t="shared" ca="1" si="12"/>
        <v>6.0012418022988536E-9</v>
      </c>
      <c r="H301" s="24">
        <f t="shared" ca="1" si="13"/>
        <v>7.0368644268346161E-9</v>
      </c>
      <c r="I301" s="25">
        <f t="shared" ca="1" si="14"/>
        <v>-9.3485092931110676E-11</v>
      </c>
    </row>
    <row r="302" spans="7:9" x14ac:dyDescent="0.25">
      <c r="G302" s="23">
        <f t="shared" ca="1" si="12"/>
        <v>7.3755681186352896E-9</v>
      </c>
      <c r="H302" s="24">
        <f t="shared" ca="1" si="13"/>
        <v>6.774050034704735E-9</v>
      </c>
      <c r="I302" s="25">
        <f t="shared" ca="1" si="14"/>
        <v>-5.1066820085114497E-10</v>
      </c>
    </row>
    <row r="303" spans="7:9" x14ac:dyDescent="0.25">
      <c r="G303" s="23">
        <f t="shared" ca="1" si="12"/>
        <v>6.590918841495038E-9</v>
      </c>
      <c r="H303" s="24">
        <f t="shared" ca="1" si="13"/>
        <v>6.8745764687592364E-9</v>
      </c>
      <c r="I303" s="25">
        <f t="shared" ca="1" si="14"/>
        <v>-1.0349675625537093E-9</v>
      </c>
    </row>
    <row r="304" spans="7:9" x14ac:dyDescent="0.25">
      <c r="G304" s="23">
        <f t="shared" ca="1" si="12"/>
        <v>6.423196963440774E-9</v>
      </c>
      <c r="H304" s="24">
        <f t="shared" ca="1" si="13"/>
        <v>5.8754178707843138E-9</v>
      </c>
      <c r="I304" s="25">
        <f t="shared" ca="1" si="14"/>
        <v>-2.2708778096267164E-9</v>
      </c>
    </row>
    <row r="305" spans="7:9" x14ac:dyDescent="0.25">
      <c r="G305" s="23">
        <f t="shared" ca="1" si="12"/>
        <v>5.2956290221781399E-9</v>
      </c>
      <c r="H305" s="24">
        <f t="shared" ca="1" si="13"/>
        <v>5.6357873370558195E-9</v>
      </c>
      <c r="I305" s="25">
        <f t="shared" ca="1" si="14"/>
        <v>-2.088492378650595E-9</v>
      </c>
    </row>
    <row r="306" spans="7:9" x14ac:dyDescent="0.25">
      <c r="G306" s="23">
        <f t="shared" ca="1" si="12"/>
        <v>5.9111130021694735E-9</v>
      </c>
      <c r="H306" s="24">
        <f t="shared" ca="1" si="13"/>
        <v>5.0395285717098757E-9</v>
      </c>
      <c r="I306" s="25">
        <f t="shared" ca="1" si="14"/>
        <v>-2.2292629797593445E-9</v>
      </c>
    </row>
    <row r="307" spans="7:9" x14ac:dyDescent="0.25">
      <c r="G307" s="23">
        <f t="shared" ca="1" si="12"/>
        <v>5.7353917599860599E-9</v>
      </c>
      <c r="H307" s="24">
        <f t="shared" ca="1" si="13"/>
        <v>5.1846965546892528E-9</v>
      </c>
      <c r="I307" s="25">
        <f t="shared" ca="1" si="14"/>
        <v>-2.4644417189086163E-9</v>
      </c>
    </row>
    <row r="308" spans="7:9" x14ac:dyDescent="0.25">
      <c r="G308" s="23">
        <f t="shared" ca="1" si="12"/>
        <v>5.7383471830430651E-9</v>
      </c>
      <c r="H308" s="24">
        <f t="shared" ca="1" si="13"/>
        <v>5.4315272576932761E-9</v>
      </c>
      <c r="I308" s="25">
        <f t="shared" ca="1" si="14"/>
        <v>-2.9482920139689023E-9</v>
      </c>
    </row>
    <row r="309" spans="7:9" x14ac:dyDescent="0.25">
      <c r="G309" s="23">
        <f t="shared" ca="1" si="12"/>
        <v>5.9210560542057306E-9</v>
      </c>
      <c r="H309" s="24">
        <f t="shared" ca="1" si="13"/>
        <v>5.1727255041982117E-9</v>
      </c>
      <c r="I309" s="25">
        <f t="shared" ca="1" si="14"/>
        <v>-2.6893071496040092E-9</v>
      </c>
    </row>
    <row r="310" spans="7:9" x14ac:dyDescent="0.25">
      <c r="G310" s="23">
        <f t="shared" ca="1" si="12"/>
        <v>5.4110995411262644E-9</v>
      </c>
      <c r="H310" s="24">
        <f t="shared" ca="1" si="13"/>
        <v>5.842061697390591E-9</v>
      </c>
      <c r="I310" s="25">
        <f t="shared" ca="1" si="14"/>
        <v>-2.3887356231818359E-9</v>
      </c>
    </row>
    <row r="311" spans="7:9" x14ac:dyDescent="0.25">
      <c r="G311" s="23">
        <f t="shared" ca="1" si="12"/>
        <v>5.3253108387325208E-9</v>
      </c>
      <c r="H311" s="24">
        <f t="shared" ca="1" si="13"/>
        <v>5.9352903069654611E-9</v>
      </c>
      <c r="I311" s="25">
        <f t="shared" ca="1" si="14"/>
        <v>-1.9861400828744107E-9</v>
      </c>
    </row>
    <row r="312" spans="7:9" x14ac:dyDescent="0.25">
      <c r="G312" s="23">
        <f t="shared" ca="1" si="12"/>
        <v>4.6984618038895415E-9</v>
      </c>
      <c r="H312" s="24">
        <f t="shared" ca="1" si="13"/>
        <v>5.7101614156914438E-9</v>
      </c>
      <c r="I312" s="25">
        <f t="shared" ca="1" si="14"/>
        <v>-2.0799629581175986E-9</v>
      </c>
    </row>
    <row r="313" spans="7:9" x14ac:dyDescent="0.25">
      <c r="G313" s="23">
        <f t="shared" ca="1" si="12"/>
        <v>4.0292439063304306E-9</v>
      </c>
      <c r="H313" s="24">
        <f t="shared" ca="1" si="13"/>
        <v>5.931649488354181E-9</v>
      </c>
      <c r="I313" s="25">
        <f t="shared" ca="1" si="14"/>
        <v>-1.2128995790805553E-9</v>
      </c>
    </row>
    <row r="314" spans="7:9" x14ac:dyDescent="0.25">
      <c r="G314" s="23">
        <f t="shared" ca="1" si="12"/>
        <v>4.5839457299703889E-9</v>
      </c>
      <c r="H314" s="24">
        <f t="shared" ca="1" si="13"/>
        <v>8.0660112033373689E-9</v>
      </c>
      <c r="I314" s="25">
        <f t="shared" ca="1" si="14"/>
        <v>-2.4700308998442314E-10</v>
      </c>
    </row>
    <row r="315" spans="7:9" x14ac:dyDescent="0.25">
      <c r="G315" s="23">
        <f t="shared" ca="1" si="12"/>
        <v>4.1288996320478939E-9</v>
      </c>
      <c r="H315" s="24">
        <f t="shared" ca="1" si="13"/>
        <v>7.4925106709265247E-9</v>
      </c>
      <c r="I315" s="25">
        <f t="shared" ca="1" si="14"/>
        <v>-7.2799752160731903E-10</v>
      </c>
    </row>
    <row r="316" spans="7:9" x14ac:dyDescent="0.25">
      <c r="G316" s="23">
        <f t="shared" ca="1" si="12"/>
        <v>4.488163348847214E-9</v>
      </c>
      <c r="H316" s="24">
        <f t="shared" ca="1" si="13"/>
        <v>6.9071693343663117E-9</v>
      </c>
      <c r="I316" s="25">
        <f t="shared" ca="1" si="14"/>
        <v>3.7729901457715673E-10</v>
      </c>
    </row>
    <row r="317" spans="7:9" x14ac:dyDescent="0.25">
      <c r="G317" s="23">
        <f t="shared" ca="1" si="12"/>
        <v>4.8851185644732893E-9</v>
      </c>
      <c r="H317" s="24">
        <f t="shared" ca="1" si="13"/>
        <v>7.2280630837630969E-9</v>
      </c>
      <c r="I317" s="25">
        <f t="shared" ca="1" si="14"/>
        <v>-9.1453840129168981E-11</v>
      </c>
    </row>
    <row r="318" spans="7:9" x14ac:dyDescent="0.25">
      <c r="G318" s="23">
        <f t="shared" ca="1" si="12"/>
        <v>4.8437394639103439E-9</v>
      </c>
      <c r="H318" s="24">
        <f t="shared" ca="1" si="13"/>
        <v>6.9319140015674869E-9</v>
      </c>
      <c r="I318" s="25">
        <f t="shared" ca="1" si="14"/>
        <v>-3.9995411595304062E-10</v>
      </c>
    </row>
    <row r="319" spans="7:9" x14ac:dyDescent="0.25">
      <c r="G319" s="23">
        <f t="shared" ca="1" si="12"/>
        <v>4.1813826301459827E-9</v>
      </c>
      <c r="H319" s="24">
        <f t="shared" ca="1" si="13"/>
        <v>6.1812765561658437E-9</v>
      </c>
      <c r="I319" s="25">
        <f t="shared" ca="1" si="14"/>
        <v>-1.2944259821071865E-9</v>
      </c>
    </row>
    <row r="320" spans="7:9" x14ac:dyDescent="0.25">
      <c r="G320" s="23">
        <f t="shared" ca="1" si="12"/>
        <v>3.1438182786711718E-9</v>
      </c>
      <c r="H320" s="24">
        <f t="shared" ca="1" si="13"/>
        <v>5.4150081810532909E-9</v>
      </c>
      <c r="I320" s="25">
        <f t="shared" ca="1" si="14"/>
        <v>-1.6598756520989571E-9</v>
      </c>
    </row>
    <row r="321" spans="7:9" x14ac:dyDescent="0.25">
      <c r="G321" s="23">
        <f t="shared" ca="1" si="12"/>
        <v>3.1352212319100061E-9</v>
      </c>
      <c r="H321" s="24">
        <f t="shared" ca="1" si="13"/>
        <v>5.6949677306974926E-9</v>
      </c>
      <c r="I321" s="25">
        <f t="shared" ca="1" si="14"/>
        <v>-1.6116706873369984E-9</v>
      </c>
    </row>
    <row r="322" spans="7:9" x14ac:dyDescent="0.25">
      <c r="G322" s="23">
        <f t="shared" ca="1" si="12"/>
        <v>2.5061747838497073E-9</v>
      </c>
      <c r="H322" s="24">
        <f t="shared" ca="1" si="13"/>
        <v>4.7866579789722998E-9</v>
      </c>
      <c r="I322" s="25">
        <f t="shared" ca="1" si="14"/>
        <v>-1.5931799581446729E-9</v>
      </c>
    </row>
    <row r="323" spans="7:9" x14ac:dyDescent="0.25">
      <c r="G323" s="23">
        <f t="shared" ca="1" si="12"/>
        <v>1.3674918470080556E-9</v>
      </c>
      <c r="H323" s="24">
        <f t="shared" ca="1" si="13"/>
        <v>4.4227028344447765E-9</v>
      </c>
      <c r="I323" s="25">
        <f t="shared" ca="1" si="14"/>
        <v>-1.93355989143726E-9</v>
      </c>
    </row>
    <row r="324" spans="7:9" x14ac:dyDescent="0.25">
      <c r="G324" s="23">
        <f t="shared" ref="G324:G387" ca="1" si="15">_xlfn.NORM.INV(RAND(),0,sig)+G323</f>
        <v>9.7555808876316135E-10</v>
      </c>
      <c r="H324" s="24">
        <f t="shared" ref="H324:H387" ca="1" si="16">_xlfn.NORM.INV(RAND(),0,sig)+H323</f>
        <v>5.4475776988518324E-9</v>
      </c>
      <c r="I324" s="25">
        <f t="shared" ref="I324:I387" ca="1" si="17">_xlfn.NORM.INV(RAND(),0,sig)+I323</f>
        <v>-3.6028357440970847E-9</v>
      </c>
    </row>
    <row r="325" spans="7:9" x14ac:dyDescent="0.25">
      <c r="G325" s="23">
        <f t="shared" ca="1" si="15"/>
        <v>1.7247714411810249E-9</v>
      </c>
      <c r="H325" s="24">
        <f t="shared" ca="1" si="16"/>
        <v>5.8514304277958796E-9</v>
      </c>
      <c r="I325" s="25">
        <f t="shared" ca="1" si="17"/>
        <v>-3.5219464901880352E-9</v>
      </c>
    </row>
    <row r="326" spans="7:9" x14ac:dyDescent="0.25">
      <c r="G326" s="23">
        <f t="shared" ca="1" si="15"/>
        <v>2.3086870438107006E-9</v>
      </c>
      <c r="H326" s="24">
        <f t="shared" ca="1" si="16"/>
        <v>5.938217266920583E-9</v>
      </c>
      <c r="I326" s="25">
        <f t="shared" ca="1" si="17"/>
        <v>-3.5471097035296902E-9</v>
      </c>
    </row>
    <row r="327" spans="7:9" x14ac:dyDescent="0.25">
      <c r="G327" s="23">
        <f t="shared" ca="1" si="15"/>
        <v>2.4389031982704569E-9</v>
      </c>
      <c r="H327" s="24">
        <f t="shared" ca="1" si="16"/>
        <v>5.7238849243009685E-9</v>
      </c>
      <c r="I327" s="25">
        <f t="shared" ca="1" si="17"/>
        <v>-2.1060126741261439E-9</v>
      </c>
    </row>
    <row r="328" spans="7:9" x14ac:dyDescent="0.25">
      <c r="G328" s="23">
        <f t="shared" ca="1" si="15"/>
        <v>3.6490526712833592E-9</v>
      </c>
      <c r="H328" s="24">
        <f t="shared" ca="1" si="16"/>
        <v>6.3545395665038738E-9</v>
      </c>
      <c r="I328" s="25">
        <f t="shared" ca="1" si="17"/>
        <v>-1.5851917460908372E-9</v>
      </c>
    </row>
    <row r="329" spans="7:9" x14ac:dyDescent="0.25">
      <c r="G329" s="23">
        <f t="shared" ca="1" si="15"/>
        <v>3.4998691479053735E-9</v>
      </c>
      <c r="H329" s="24">
        <f t="shared" ca="1" si="16"/>
        <v>6.0707511116584634E-9</v>
      </c>
      <c r="I329" s="25">
        <f t="shared" ca="1" si="17"/>
        <v>-8.642324503993301E-10</v>
      </c>
    </row>
    <row r="330" spans="7:9" x14ac:dyDescent="0.25">
      <c r="G330" s="23">
        <f t="shared" ca="1" si="15"/>
        <v>3.0247695138908092E-9</v>
      </c>
      <c r="H330" s="24">
        <f t="shared" ca="1" si="16"/>
        <v>6.1928195089369735E-9</v>
      </c>
      <c r="I330" s="25">
        <f t="shared" ca="1" si="17"/>
        <v>-1.8954185740552253E-9</v>
      </c>
    </row>
    <row r="331" spans="7:9" x14ac:dyDescent="0.25">
      <c r="G331" s="23">
        <f t="shared" ca="1" si="15"/>
        <v>3.6470402500431618E-9</v>
      </c>
      <c r="H331" s="24">
        <f t="shared" ca="1" si="16"/>
        <v>4.9387184243420262E-9</v>
      </c>
      <c r="I331" s="25">
        <f t="shared" ca="1" si="17"/>
        <v>-2.2755458753479134E-9</v>
      </c>
    </row>
    <row r="332" spans="7:9" x14ac:dyDescent="0.25">
      <c r="G332" s="23">
        <f t="shared" ca="1" si="15"/>
        <v>3.1384435426006838E-9</v>
      </c>
      <c r="H332" s="24">
        <f t="shared" ca="1" si="16"/>
        <v>4.6415034828538314E-9</v>
      </c>
      <c r="I332" s="25">
        <f t="shared" ca="1" si="17"/>
        <v>-2.4813535289497703E-9</v>
      </c>
    </row>
    <row r="333" spans="7:9" x14ac:dyDescent="0.25">
      <c r="G333" s="23">
        <f t="shared" ca="1" si="15"/>
        <v>4.3082606082607285E-9</v>
      </c>
      <c r="H333" s="24">
        <f t="shared" ca="1" si="16"/>
        <v>5.5098190575538328E-9</v>
      </c>
      <c r="I333" s="25">
        <f t="shared" ca="1" si="17"/>
        <v>-2.4321430405902783E-9</v>
      </c>
    </row>
    <row r="334" spans="7:9" x14ac:dyDescent="0.25">
      <c r="G334" s="23">
        <f t="shared" ca="1" si="15"/>
        <v>4.2537957019951867E-9</v>
      </c>
      <c r="H334" s="24">
        <f t="shared" ca="1" si="16"/>
        <v>6.0222982131981134E-9</v>
      </c>
      <c r="I334" s="25">
        <f t="shared" ca="1" si="17"/>
        <v>-1.3468616551276938E-9</v>
      </c>
    </row>
    <row r="335" spans="7:9" x14ac:dyDescent="0.25">
      <c r="G335" s="23">
        <f t="shared" ca="1" si="15"/>
        <v>3.9083284680102604E-9</v>
      </c>
      <c r="H335" s="24">
        <f t="shared" ca="1" si="16"/>
        <v>6.5296718380554657E-9</v>
      </c>
      <c r="I335" s="25">
        <f t="shared" ca="1" si="17"/>
        <v>-7.5325651140328079E-10</v>
      </c>
    </row>
    <row r="336" spans="7:9" x14ac:dyDescent="0.25">
      <c r="G336" s="23">
        <f t="shared" ca="1" si="15"/>
        <v>5.4369493804210011E-9</v>
      </c>
      <c r="H336" s="24">
        <f t="shared" ca="1" si="16"/>
        <v>7.0450706511685925E-9</v>
      </c>
      <c r="I336" s="25">
        <f t="shared" ca="1" si="17"/>
        <v>-1.0483404708105313E-9</v>
      </c>
    </row>
    <row r="337" spans="7:9" x14ac:dyDescent="0.25">
      <c r="G337" s="23">
        <f t="shared" ca="1" si="15"/>
        <v>4.326148081546576E-9</v>
      </c>
      <c r="H337" s="24">
        <f t="shared" ca="1" si="16"/>
        <v>7.9757098690766716E-9</v>
      </c>
      <c r="I337" s="25">
        <f t="shared" ca="1" si="17"/>
        <v>-9.6727711264855409E-10</v>
      </c>
    </row>
    <row r="338" spans="7:9" x14ac:dyDescent="0.25">
      <c r="G338" s="23">
        <f t="shared" ca="1" si="15"/>
        <v>4.3749289125622472E-9</v>
      </c>
      <c r="H338" s="24">
        <f t="shared" ca="1" si="16"/>
        <v>9.694760809700084E-9</v>
      </c>
      <c r="I338" s="25">
        <f t="shared" ca="1" si="17"/>
        <v>-1.8865908124758396E-9</v>
      </c>
    </row>
    <row r="339" spans="7:9" x14ac:dyDescent="0.25">
      <c r="G339" s="23">
        <f t="shared" ca="1" si="15"/>
        <v>5.2701204590625252E-9</v>
      </c>
      <c r="H339" s="24">
        <f t="shared" ca="1" si="16"/>
        <v>1.0528926030514938E-8</v>
      </c>
      <c r="I339" s="25">
        <f t="shared" ca="1" si="17"/>
        <v>-1.3876017185899681E-9</v>
      </c>
    </row>
    <row r="340" spans="7:9" x14ac:dyDescent="0.25">
      <c r="G340" s="23">
        <f t="shared" ca="1" si="15"/>
        <v>5.4489247529300504E-9</v>
      </c>
      <c r="H340" s="24">
        <f t="shared" ca="1" si="16"/>
        <v>1.0581519297269573E-8</v>
      </c>
      <c r="I340" s="25">
        <f t="shared" ca="1" si="17"/>
        <v>-1.9848991053665755E-9</v>
      </c>
    </row>
    <row r="341" spans="7:9" x14ac:dyDescent="0.25">
      <c r="G341" s="23">
        <f t="shared" ca="1" si="15"/>
        <v>5.945812996742202E-9</v>
      </c>
      <c r="H341" s="24">
        <f t="shared" ca="1" si="16"/>
        <v>1.0803839295289731E-8</v>
      </c>
      <c r="I341" s="25">
        <f t="shared" ca="1" si="17"/>
        <v>-1.8236394602299242E-9</v>
      </c>
    </row>
    <row r="342" spans="7:9" x14ac:dyDescent="0.25">
      <c r="G342" s="23">
        <f t="shared" ca="1" si="15"/>
        <v>5.1225480892287151E-9</v>
      </c>
      <c r="H342" s="24">
        <f t="shared" ca="1" si="16"/>
        <v>9.732597226951901E-9</v>
      </c>
      <c r="I342" s="25">
        <f t="shared" ca="1" si="17"/>
        <v>-2.2712915671038245E-9</v>
      </c>
    </row>
    <row r="343" spans="7:9" x14ac:dyDescent="0.25">
      <c r="G343" s="23">
        <f t="shared" ca="1" si="15"/>
        <v>6.1111191769660566E-9</v>
      </c>
      <c r="H343" s="24">
        <f t="shared" ca="1" si="16"/>
        <v>1.0207028881314917E-8</v>
      </c>
      <c r="I343" s="25">
        <f t="shared" ca="1" si="17"/>
        <v>-1.4486655596368929E-9</v>
      </c>
    </row>
    <row r="344" spans="7:9" x14ac:dyDescent="0.25">
      <c r="G344" s="23">
        <f t="shared" ca="1" si="15"/>
        <v>5.6607699934017644E-9</v>
      </c>
      <c r="H344" s="24">
        <f t="shared" ca="1" si="16"/>
        <v>1.1510831311193624E-8</v>
      </c>
      <c r="I344" s="25">
        <f t="shared" ca="1" si="17"/>
        <v>-7.998812729476149E-10</v>
      </c>
    </row>
    <row r="345" spans="7:9" x14ac:dyDescent="0.25">
      <c r="G345" s="23">
        <f t="shared" ca="1" si="15"/>
        <v>5.8241415348074981E-9</v>
      </c>
      <c r="H345" s="24">
        <f t="shared" ca="1" si="16"/>
        <v>1.0692531438256468E-8</v>
      </c>
      <c r="I345" s="25">
        <f t="shared" ca="1" si="17"/>
        <v>-5.8511750248131206E-10</v>
      </c>
    </row>
    <row r="346" spans="7:9" x14ac:dyDescent="0.25">
      <c r="G346" s="23">
        <f t="shared" ca="1" si="15"/>
        <v>5.3621222548725169E-9</v>
      </c>
      <c r="H346" s="24">
        <f t="shared" ca="1" si="16"/>
        <v>1.0591057114559082E-8</v>
      </c>
      <c r="I346" s="25">
        <f t="shared" ca="1" si="17"/>
        <v>-3.8266275904130304E-10</v>
      </c>
    </row>
    <row r="347" spans="7:9" x14ac:dyDescent="0.25">
      <c r="G347" s="23">
        <f t="shared" ca="1" si="15"/>
        <v>6.0460559899892217E-9</v>
      </c>
      <c r="H347" s="24">
        <f t="shared" ca="1" si="16"/>
        <v>1.076271428314761E-8</v>
      </c>
      <c r="I347" s="25">
        <f t="shared" ca="1" si="17"/>
        <v>-1.2852650254360629E-9</v>
      </c>
    </row>
    <row r="348" spans="7:9" x14ac:dyDescent="0.25">
      <c r="G348" s="23">
        <f t="shared" ca="1" si="15"/>
        <v>5.9718178285882068E-9</v>
      </c>
      <c r="H348" s="24">
        <f t="shared" ca="1" si="16"/>
        <v>1.1013817137293754E-8</v>
      </c>
      <c r="I348" s="25">
        <f t="shared" ca="1" si="17"/>
        <v>-1.5264513510773488E-9</v>
      </c>
    </row>
    <row r="349" spans="7:9" x14ac:dyDescent="0.25">
      <c r="G349" s="23">
        <f t="shared" ca="1" si="15"/>
        <v>5.9430118291901362E-9</v>
      </c>
      <c r="H349" s="24">
        <f t="shared" ca="1" si="16"/>
        <v>9.5942509557067864E-9</v>
      </c>
      <c r="I349" s="25">
        <f t="shared" ca="1" si="17"/>
        <v>-2.858595396510495E-9</v>
      </c>
    </row>
    <row r="350" spans="7:9" x14ac:dyDescent="0.25">
      <c r="G350" s="23">
        <f t="shared" ca="1" si="15"/>
        <v>4.9047309962083482E-9</v>
      </c>
      <c r="H350" s="24">
        <f t="shared" ca="1" si="16"/>
        <v>9.2066167253803922E-9</v>
      </c>
      <c r="I350" s="25">
        <f t="shared" ca="1" si="17"/>
        <v>-2.7591318808731465E-9</v>
      </c>
    </row>
    <row r="351" spans="7:9" x14ac:dyDescent="0.25">
      <c r="G351" s="23">
        <f t="shared" ca="1" si="15"/>
        <v>5.1137508297008648E-9</v>
      </c>
      <c r="H351" s="24">
        <f t="shared" ca="1" si="16"/>
        <v>8.519141184597282E-9</v>
      </c>
      <c r="I351" s="25">
        <f t="shared" ca="1" si="17"/>
        <v>-3.4837726220097899E-9</v>
      </c>
    </row>
    <row r="352" spans="7:9" x14ac:dyDescent="0.25">
      <c r="G352" s="23">
        <f t="shared" ca="1" si="15"/>
        <v>5.8750852434942497E-9</v>
      </c>
      <c r="H352" s="24">
        <f t="shared" ca="1" si="16"/>
        <v>8.9805663571619922E-9</v>
      </c>
      <c r="I352" s="25">
        <f t="shared" ca="1" si="17"/>
        <v>-4.729757491107966E-9</v>
      </c>
    </row>
    <row r="353" spans="7:9" x14ac:dyDescent="0.25">
      <c r="G353" s="23">
        <f t="shared" ca="1" si="15"/>
        <v>5.6267421819537168E-9</v>
      </c>
      <c r="H353" s="24">
        <f t="shared" ca="1" si="16"/>
        <v>9.2733016407767467E-9</v>
      </c>
      <c r="I353" s="25">
        <f t="shared" ca="1" si="17"/>
        <v>-4.5886711120000646E-9</v>
      </c>
    </row>
    <row r="354" spans="7:9" x14ac:dyDescent="0.25">
      <c r="G354" s="23">
        <f t="shared" ca="1" si="15"/>
        <v>5.6184772059883684E-9</v>
      </c>
      <c r="H354" s="24">
        <f t="shared" ca="1" si="16"/>
        <v>9.6290398629279727E-9</v>
      </c>
      <c r="I354" s="25">
        <f t="shared" ca="1" si="17"/>
        <v>-4.5699129118207336E-9</v>
      </c>
    </row>
    <row r="355" spans="7:9" x14ac:dyDescent="0.25">
      <c r="G355" s="23">
        <f t="shared" ca="1" si="15"/>
        <v>5.6085115922228237E-9</v>
      </c>
      <c r="H355" s="24">
        <f t="shared" ca="1" si="16"/>
        <v>9.7565177918994561E-9</v>
      </c>
      <c r="I355" s="25">
        <f t="shared" ca="1" si="17"/>
        <v>-4.7165142522219635E-9</v>
      </c>
    </row>
    <row r="356" spans="7:9" x14ac:dyDescent="0.25">
      <c r="G356" s="23">
        <f t="shared" ca="1" si="15"/>
        <v>5.3894018933343935E-9</v>
      </c>
      <c r="H356" s="24">
        <f t="shared" ca="1" si="16"/>
        <v>9.7723602331162772E-9</v>
      </c>
      <c r="I356" s="25">
        <f t="shared" ca="1" si="17"/>
        <v>-4.0011285396558237E-9</v>
      </c>
    </row>
    <row r="357" spans="7:9" x14ac:dyDescent="0.25">
      <c r="G357" s="23">
        <f t="shared" ca="1" si="15"/>
        <v>4.4148277953130092E-9</v>
      </c>
      <c r="H357" s="24">
        <f t="shared" ca="1" si="16"/>
        <v>1.0713525544506739E-8</v>
      </c>
      <c r="I357" s="25">
        <f t="shared" ca="1" si="17"/>
        <v>-4.1002155457893682E-9</v>
      </c>
    </row>
    <row r="358" spans="7:9" x14ac:dyDescent="0.25">
      <c r="G358" s="23">
        <f t="shared" ca="1" si="15"/>
        <v>5.1627737944553955E-9</v>
      </c>
      <c r="H358" s="24">
        <f t="shared" ca="1" si="16"/>
        <v>1.0114201001726893E-8</v>
      </c>
      <c r="I358" s="25">
        <f t="shared" ca="1" si="17"/>
        <v>-3.9397502850764854E-9</v>
      </c>
    </row>
    <row r="359" spans="7:9" x14ac:dyDescent="0.25">
      <c r="G359" s="23">
        <f t="shared" ca="1" si="15"/>
        <v>4.4719642266596114E-9</v>
      </c>
      <c r="H359" s="24">
        <f t="shared" ca="1" si="16"/>
        <v>1.0724017780742141E-8</v>
      </c>
      <c r="I359" s="25">
        <f t="shared" ca="1" si="17"/>
        <v>-4.8147977168674457E-9</v>
      </c>
    </row>
    <row r="360" spans="7:9" x14ac:dyDescent="0.25">
      <c r="G360" s="23">
        <f t="shared" ca="1" si="15"/>
        <v>4.6249228141782937E-9</v>
      </c>
      <c r="H360" s="24">
        <f t="shared" ca="1" si="16"/>
        <v>1.1130476516225637E-8</v>
      </c>
      <c r="I360" s="25">
        <f t="shared" ca="1" si="17"/>
        <v>-4.9879811360617746E-9</v>
      </c>
    </row>
    <row r="361" spans="7:9" x14ac:dyDescent="0.25">
      <c r="G361" s="23">
        <f t="shared" ca="1" si="15"/>
        <v>4.6218433661216348E-9</v>
      </c>
      <c r="H361" s="24">
        <f t="shared" ca="1" si="16"/>
        <v>1.1475924140906925E-8</v>
      </c>
      <c r="I361" s="25">
        <f t="shared" ca="1" si="17"/>
        <v>-4.1049955819762089E-9</v>
      </c>
    </row>
    <row r="362" spans="7:9" x14ac:dyDescent="0.25">
      <c r="G362" s="23">
        <f t="shared" ca="1" si="15"/>
        <v>4.6386033793482642E-9</v>
      </c>
      <c r="H362" s="24">
        <f t="shared" ca="1" si="16"/>
        <v>1.113703359953286E-8</v>
      </c>
      <c r="I362" s="25">
        <f t="shared" ca="1" si="17"/>
        <v>-2.9994096511236421E-9</v>
      </c>
    </row>
    <row r="363" spans="7:9" x14ac:dyDescent="0.25">
      <c r="G363" s="23">
        <f t="shared" ca="1" si="15"/>
        <v>4.7604369204537492E-9</v>
      </c>
      <c r="H363" s="24">
        <f t="shared" ca="1" si="16"/>
        <v>9.7773617613719508E-9</v>
      </c>
      <c r="I363" s="25">
        <f t="shared" ca="1" si="17"/>
        <v>-2.1155615051373935E-9</v>
      </c>
    </row>
    <row r="364" spans="7:9" x14ac:dyDescent="0.25">
      <c r="G364" s="23">
        <f t="shared" ca="1" si="15"/>
        <v>5.1787455768839609E-9</v>
      </c>
      <c r="H364" s="24">
        <f t="shared" ca="1" si="16"/>
        <v>1.1068429314317285E-8</v>
      </c>
      <c r="I364" s="25">
        <f t="shared" ca="1" si="17"/>
        <v>-3.6000594619482293E-9</v>
      </c>
    </row>
    <row r="365" spans="7:9" x14ac:dyDescent="0.25">
      <c r="G365" s="23">
        <f t="shared" ca="1" si="15"/>
        <v>5.9643683129786967E-9</v>
      </c>
      <c r="H365" s="24">
        <f t="shared" ca="1" si="16"/>
        <v>1.0609636395554454E-8</v>
      </c>
      <c r="I365" s="25">
        <f t="shared" ca="1" si="17"/>
        <v>-2.9083751314732242E-9</v>
      </c>
    </row>
    <row r="366" spans="7:9" x14ac:dyDescent="0.25">
      <c r="G366" s="23">
        <f t="shared" ca="1" si="15"/>
        <v>6.2117908392150885E-9</v>
      </c>
      <c r="H366" s="24">
        <f t="shared" ca="1" si="16"/>
        <v>9.890637520436436E-9</v>
      </c>
      <c r="I366" s="25">
        <f t="shared" ca="1" si="17"/>
        <v>-1.5072656104445182E-9</v>
      </c>
    </row>
    <row r="367" spans="7:9" x14ac:dyDescent="0.25">
      <c r="G367" s="23">
        <f t="shared" ca="1" si="15"/>
        <v>6.8125246142064293E-9</v>
      </c>
      <c r="H367" s="24">
        <f t="shared" ca="1" si="16"/>
        <v>9.2474855610588739E-9</v>
      </c>
      <c r="I367" s="25">
        <f t="shared" ca="1" si="17"/>
        <v>-2.2817139718411953E-9</v>
      </c>
    </row>
    <row r="368" spans="7:9" x14ac:dyDescent="0.25">
      <c r="G368" s="23">
        <f t="shared" ca="1" si="15"/>
        <v>5.5713720130274976E-9</v>
      </c>
      <c r="H368" s="24">
        <f t="shared" ca="1" si="16"/>
        <v>9.8015242982322269E-9</v>
      </c>
      <c r="I368" s="25">
        <f t="shared" ca="1" si="17"/>
        <v>-3.0764978139095056E-9</v>
      </c>
    </row>
    <row r="369" spans="7:9" x14ac:dyDescent="0.25">
      <c r="G369" s="23">
        <f t="shared" ca="1" si="15"/>
        <v>6.4114145358380857E-9</v>
      </c>
      <c r="H369" s="24">
        <f t="shared" ca="1" si="16"/>
        <v>1.0583414596030517E-8</v>
      </c>
      <c r="I369" s="25">
        <f t="shared" ca="1" si="17"/>
        <v>-2.8023861507617534E-9</v>
      </c>
    </row>
    <row r="370" spans="7:9" x14ac:dyDescent="0.25">
      <c r="G370" s="23">
        <f t="shared" ca="1" si="15"/>
        <v>6.7471611381809539E-9</v>
      </c>
      <c r="H370" s="24">
        <f t="shared" ca="1" si="16"/>
        <v>1.0248118834626938E-8</v>
      </c>
      <c r="I370" s="25">
        <f t="shared" ca="1" si="17"/>
        <v>-3.5332871563656493E-9</v>
      </c>
    </row>
    <row r="371" spans="7:9" x14ac:dyDescent="0.25">
      <c r="G371" s="23">
        <f t="shared" ca="1" si="15"/>
        <v>6.7025780097270609E-9</v>
      </c>
      <c r="H371" s="24">
        <f t="shared" ca="1" si="16"/>
        <v>1.0245927853652562E-8</v>
      </c>
      <c r="I371" s="25">
        <f t="shared" ca="1" si="17"/>
        <v>-4.1176650471979728E-9</v>
      </c>
    </row>
    <row r="372" spans="7:9" x14ac:dyDescent="0.25">
      <c r="G372" s="23">
        <f t="shared" ca="1" si="15"/>
        <v>6.550776291839458E-9</v>
      </c>
      <c r="H372" s="24">
        <f t="shared" ca="1" si="16"/>
        <v>1.0516788645100481E-8</v>
      </c>
      <c r="I372" s="25">
        <f t="shared" ca="1" si="17"/>
        <v>-4.0649325569413543E-9</v>
      </c>
    </row>
    <row r="373" spans="7:9" x14ac:dyDescent="0.25">
      <c r="G373" s="23">
        <f t="shared" ca="1" si="15"/>
        <v>6.5825981277480956E-9</v>
      </c>
      <c r="H373" s="24">
        <f t="shared" ca="1" si="16"/>
        <v>1.1130476436071157E-8</v>
      </c>
      <c r="I373" s="25">
        <f t="shared" ca="1" si="17"/>
        <v>-3.5884438674683461E-9</v>
      </c>
    </row>
    <row r="374" spans="7:9" x14ac:dyDescent="0.25">
      <c r="G374" s="23">
        <f t="shared" ca="1" si="15"/>
        <v>7.2803118411842174E-9</v>
      </c>
      <c r="H374" s="24">
        <f t="shared" ca="1" si="16"/>
        <v>1.1825204805180511E-8</v>
      </c>
      <c r="I374" s="25">
        <f t="shared" ca="1" si="17"/>
        <v>-2.7143034244222949E-9</v>
      </c>
    </row>
    <row r="375" spans="7:9" x14ac:dyDescent="0.25">
      <c r="G375" s="23">
        <f t="shared" ca="1" si="15"/>
        <v>7.2583210478258932E-9</v>
      </c>
      <c r="H375" s="24">
        <f t="shared" ca="1" si="16"/>
        <v>1.1397306714735205E-8</v>
      </c>
      <c r="I375" s="25">
        <f t="shared" ca="1" si="17"/>
        <v>-2.9343149961128387E-9</v>
      </c>
    </row>
    <row r="376" spans="7:9" x14ac:dyDescent="0.25">
      <c r="G376" s="23">
        <f t="shared" ca="1" si="15"/>
        <v>8.0897028157864586E-9</v>
      </c>
      <c r="H376" s="24">
        <f t="shared" ca="1" si="16"/>
        <v>1.1317048913142181E-8</v>
      </c>
      <c r="I376" s="25">
        <f t="shared" ca="1" si="17"/>
        <v>-2.601533488401726E-9</v>
      </c>
    </row>
    <row r="377" spans="7:9" x14ac:dyDescent="0.25">
      <c r="G377" s="23">
        <f t="shared" ca="1" si="15"/>
        <v>8.4136091275752018E-9</v>
      </c>
      <c r="H377" s="24">
        <f t="shared" ca="1" si="16"/>
        <v>1.173939638455882E-8</v>
      </c>
      <c r="I377" s="25">
        <f t="shared" ca="1" si="17"/>
        <v>-1.0561044485245628E-9</v>
      </c>
    </row>
    <row r="378" spans="7:9" x14ac:dyDescent="0.25">
      <c r="G378" s="23">
        <f t="shared" ca="1" si="15"/>
        <v>8.3274202124520252E-9</v>
      </c>
      <c r="H378" s="24">
        <f t="shared" ca="1" si="16"/>
        <v>1.0752299956344551E-8</v>
      </c>
      <c r="I378" s="25">
        <f t="shared" ca="1" si="17"/>
        <v>-8.6055107454847397E-10</v>
      </c>
    </row>
    <row r="379" spans="7:9" x14ac:dyDescent="0.25">
      <c r="G379" s="23">
        <f t="shared" ca="1" si="15"/>
        <v>8.8166594707077059E-9</v>
      </c>
      <c r="H379" s="24">
        <f t="shared" ca="1" si="16"/>
        <v>1.1502094759825621E-8</v>
      </c>
      <c r="I379" s="25">
        <f t="shared" ca="1" si="17"/>
        <v>-1.236222886791071E-9</v>
      </c>
    </row>
    <row r="380" spans="7:9" x14ac:dyDescent="0.25">
      <c r="G380" s="23">
        <f t="shared" ca="1" si="15"/>
        <v>7.7856159510337857E-9</v>
      </c>
      <c r="H380" s="24">
        <f t="shared" ca="1" si="16"/>
        <v>1.1272395690174617E-8</v>
      </c>
      <c r="I380" s="25">
        <f t="shared" ca="1" si="17"/>
        <v>-4.0963915048923988E-10</v>
      </c>
    </row>
    <row r="381" spans="7:9" x14ac:dyDescent="0.25">
      <c r="G381" s="23">
        <f t="shared" ca="1" si="15"/>
        <v>7.4448555077674477E-9</v>
      </c>
      <c r="H381" s="24">
        <f t="shared" ca="1" si="16"/>
        <v>1.1315299269045143E-8</v>
      </c>
      <c r="I381" s="25">
        <f t="shared" ca="1" si="17"/>
        <v>-1.0622152660833663E-9</v>
      </c>
    </row>
    <row r="382" spans="7:9" x14ac:dyDescent="0.25">
      <c r="G382" s="23">
        <f t="shared" ca="1" si="15"/>
        <v>6.6916656189902319E-9</v>
      </c>
      <c r="H382" s="24">
        <f t="shared" ca="1" si="16"/>
        <v>1.1899787417989285E-8</v>
      </c>
      <c r="I382" s="25">
        <f t="shared" ca="1" si="17"/>
        <v>-2.2264694726084135E-10</v>
      </c>
    </row>
    <row r="383" spans="7:9" x14ac:dyDescent="0.25">
      <c r="G383" s="23">
        <f t="shared" ca="1" si="15"/>
        <v>7.3717083459491992E-9</v>
      </c>
      <c r="H383" s="24">
        <f t="shared" ca="1" si="16"/>
        <v>1.0518057480123062E-8</v>
      </c>
      <c r="I383" s="25">
        <f t="shared" ca="1" si="17"/>
        <v>7.7209463900401391E-10</v>
      </c>
    </row>
    <row r="384" spans="7:9" x14ac:dyDescent="0.25">
      <c r="G384" s="23">
        <f t="shared" ca="1" si="15"/>
        <v>7.4825112064876979E-9</v>
      </c>
      <c r="H384" s="24">
        <f t="shared" ca="1" si="16"/>
        <v>1.071065146755818E-8</v>
      </c>
      <c r="I384" s="25">
        <f t="shared" ca="1" si="17"/>
        <v>1.5746299844798178E-9</v>
      </c>
    </row>
    <row r="385" spans="7:9" x14ac:dyDescent="0.25">
      <c r="G385" s="23">
        <f t="shared" ca="1" si="15"/>
        <v>7.5865970208237517E-9</v>
      </c>
      <c r="H385" s="24">
        <f t="shared" ca="1" si="16"/>
        <v>1.1803857292401436E-8</v>
      </c>
      <c r="I385" s="25">
        <f t="shared" ca="1" si="17"/>
        <v>1.8299166470011262E-9</v>
      </c>
    </row>
    <row r="386" spans="7:9" x14ac:dyDescent="0.25">
      <c r="G386" s="23">
        <f t="shared" ca="1" si="15"/>
        <v>8.4225793897311188E-9</v>
      </c>
      <c r="H386" s="24">
        <f t="shared" ca="1" si="16"/>
        <v>1.2050280866962893E-8</v>
      </c>
      <c r="I386" s="25">
        <f t="shared" ca="1" si="17"/>
        <v>1.7978339432382015E-9</v>
      </c>
    </row>
    <row r="387" spans="7:9" x14ac:dyDescent="0.25">
      <c r="G387" s="23">
        <f t="shared" ca="1" si="15"/>
        <v>8.2902765404505487E-9</v>
      </c>
      <c r="H387" s="24">
        <f t="shared" ca="1" si="16"/>
        <v>1.2538868452019447E-8</v>
      </c>
      <c r="I387" s="25">
        <f t="shared" ca="1" si="17"/>
        <v>1.2484371401131829E-9</v>
      </c>
    </row>
    <row r="388" spans="7:9" x14ac:dyDescent="0.25">
      <c r="G388" s="23">
        <f t="shared" ref="G388:G451" ca="1" si="18">_xlfn.NORM.INV(RAND(),0,sig)+G387</f>
        <v>8.7379601676014819E-9</v>
      </c>
      <c r="H388" s="24">
        <f t="shared" ref="H388:H451" ca="1" si="19">_xlfn.NORM.INV(RAND(),0,sig)+H387</f>
        <v>1.2609511061296176E-8</v>
      </c>
      <c r="I388" s="25">
        <f t="shared" ref="I388:I451" ca="1" si="20">_xlfn.NORM.INV(RAND(),0,sig)+I387</f>
        <v>1.6936658831476289E-9</v>
      </c>
    </row>
    <row r="389" spans="7:9" x14ac:dyDescent="0.25">
      <c r="G389" s="23">
        <f t="shared" ca="1" si="18"/>
        <v>8.3123317102907953E-9</v>
      </c>
      <c r="H389" s="24">
        <f t="shared" ca="1" si="19"/>
        <v>1.2882688656133163E-8</v>
      </c>
      <c r="I389" s="25">
        <f t="shared" ca="1" si="20"/>
        <v>6.1101277940132092E-10</v>
      </c>
    </row>
    <row r="390" spans="7:9" x14ac:dyDescent="0.25">
      <c r="G390" s="23">
        <f t="shared" ca="1" si="18"/>
        <v>7.7535064569319871E-9</v>
      </c>
      <c r="H390" s="24">
        <f t="shared" ca="1" si="19"/>
        <v>1.2414241151343046E-8</v>
      </c>
      <c r="I390" s="25">
        <f t="shared" ca="1" si="20"/>
        <v>-8.1819222688911439E-11</v>
      </c>
    </row>
    <row r="391" spans="7:9" x14ac:dyDescent="0.25">
      <c r="G391" s="23">
        <f t="shared" ca="1" si="18"/>
        <v>9.0392916457983512E-9</v>
      </c>
      <c r="H391" s="24">
        <f t="shared" ca="1" si="19"/>
        <v>1.1865823208489499E-8</v>
      </c>
      <c r="I391" s="25">
        <f t="shared" ca="1" si="20"/>
        <v>1.5488366094455005E-10</v>
      </c>
    </row>
    <row r="392" spans="7:9" x14ac:dyDescent="0.25">
      <c r="G392" s="23">
        <f t="shared" ca="1" si="18"/>
        <v>8.9963577324465581E-9</v>
      </c>
      <c r="H392" s="24">
        <f t="shared" ca="1" si="19"/>
        <v>1.2484143276171028E-8</v>
      </c>
      <c r="I392" s="25">
        <f t="shared" ca="1" si="20"/>
        <v>7.3654607829090208E-10</v>
      </c>
    </row>
    <row r="393" spans="7:9" x14ac:dyDescent="0.25">
      <c r="G393" s="23">
        <f t="shared" ca="1" si="18"/>
        <v>8.7290151062601325E-9</v>
      </c>
      <c r="H393" s="24">
        <f t="shared" ca="1" si="19"/>
        <v>1.2080316627914199E-8</v>
      </c>
      <c r="I393" s="25">
        <f t="shared" ca="1" si="20"/>
        <v>8.0126333557233045E-10</v>
      </c>
    </row>
    <row r="394" spans="7:9" x14ac:dyDescent="0.25">
      <c r="G394" s="23">
        <f t="shared" ca="1" si="18"/>
        <v>7.4566028351633926E-9</v>
      </c>
      <c r="H394" s="24">
        <f t="shared" ca="1" si="19"/>
        <v>1.2074477753601576E-8</v>
      </c>
      <c r="I394" s="25">
        <f t="shared" ca="1" si="20"/>
        <v>5.3059144310274158E-10</v>
      </c>
    </row>
    <row r="395" spans="7:9" x14ac:dyDescent="0.25">
      <c r="G395" s="23">
        <f t="shared" ca="1" si="18"/>
        <v>7.7766016562335325E-9</v>
      </c>
      <c r="H395" s="24">
        <f t="shared" ca="1" si="19"/>
        <v>1.137392019234009E-8</v>
      </c>
      <c r="I395" s="25">
        <f t="shared" ca="1" si="20"/>
        <v>-9.5964157667407572E-10</v>
      </c>
    </row>
    <row r="396" spans="7:9" x14ac:dyDescent="0.25">
      <c r="G396" s="23">
        <f t="shared" ca="1" si="18"/>
        <v>8.6315053179586406E-9</v>
      </c>
      <c r="H396" s="24">
        <f t="shared" ca="1" si="19"/>
        <v>1.1884880801361657E-8</v>
      </c>
      <c r="I396" s="25">
        <f t="shared" ca="1" si="20"/>
        <v>-2.1192901160942626E-9</v>
      </c>
    </row>
    <row r="397" spans="7:9" x14ac:dyDescent="0.25">
      <c r="G397" s="23">
        <f t="shared" ca="1" si="18"/>
        <v>7.6259764383923216E-9</v>
      </c>
      <c r="H397" s="24">
        <f t="shared" ca="1" si="19"/>
        <v>1.1218329139372158E-8</v>
      </c>
      <c r="I397" s="25">
        <f t="shared" ca="1" si="20"/>
        <v>-2.4597608008587479E-9</v>
      </c>
    </row>
    <row r="398" spans="7:9" x14ac:dyDescent="0.25">
      <c r="G398" s="23">
        <f t="shared" ca="1" si="18"/>
        <v>8.919728961734894E-9</v>
      </c>
      <c r="H398" s="24">
        <f t="shared" ca="1" si="19"/>
        <v>1.1469672984099308E-8</v>
      </c>
      <c r="I398" s="25">
        <f t="shared" ca="1" si="20"/>
        <v>-2.8318874995863115E-9</v>
      </c>
    </row>
    <row r="399" spans="7:9" x14ac:dyDescent="0.25">
      <c r="G399" s="23">
        <f t="shared" ca="1" si="18"/>
        <v>9.2304470209027176E-9</v>
      </c>
      <c r="H399" s="24">
        <f t="shared" ca="1" si="19"/>
        <v>1.0574698728191492E-8</v>
      </c>
      <c r="I399" s="25">
        <f t="shared" ca="1" si="20"/>
        <v>-3.7080708077303468E-9</v>
      </c>
    </row>
    <row r="400" spans="7:9" x14ac:dyDescent="0.25">
      <c r="G400" s="23">
        <f t="shared" ca="1" si="18"/>
        <v>8.9909699031533328E-9</v>
      </c>
      <c r="H400" s="24">
        <f t="shared" ca="1" si="19"/>
        <v>1.0092543320517454E-8</v>
      </c>
      <c r="I400" s="25">
        <f t="shared" ca="1" si="20"/>
        <v>-3.5197886123737136E-9</v>
      </c>
    </row>
    <row r="401" spans="7:9" x14ac:dyDescent="0.25">
      <c r="G401" s="23">
        <f t="shared" ca="1" si="18"/>
        <v>7.7858044257665569E-9</v>
      </c>
      <c r="H401" s="24">
        <f t="shared" ca="1" si="19"/>
        <v>1.1339698781335408E-8</v>
      </c>
      <c r="I401" s="25">
        <f t="shared" ca="1" si="20"/>
        <v>-3.80231808461233E-9</v>
      </c>
    </row>
    <row r="402" spans="7:9" x14ac:dyDescent="0.25">
      <c r="G402" s="23">
        <f t="shared" ca="1" si="18"/>
        <v>6.8452672684399464E-9</v>
      </c>
      <c r="H402" s="24">
        <f t="shared" ca="1" si="19"/>
        <v>1.2003450250606537E-8</v>
      </c>
      <c r="I402" s="25">
        <f t="shared" ca="1" si="20"/>
        <v>-3.2405260460634662E-9</v>
      </c>
    </row>
    <row r="403" spans="7:9" x14ac:dyDescent="0.25">
      <c r="G403" s="23">
        <f t="shared" ca="1" si="18"/>
        <v>6.4763986838802402E-9</v>
      </c>
      <c r="H403" s="24">
        <f t="shared" ca="1" si="19"/>
        <v>1.1958818575284645E-8</v>
      </c>
      <c r="I403" s="25">
        <f t="shared" ca="1" si="20"/>
        <v>-3.42642538797241E-9</v>
      </c>
    </row>
    <row r="404" spans="7:9" x14ac:dyDescent="0.25">
      <c r="G404" s="23">
        <f t="shared" ca="1" si="18"/>
        <v>6.2877974988341433E-9</v>
      </c>
      <c r="H404" s="24">
        <f t="shared" ca="1" si="19"/>
        <v>1.1796191518844991E-8</v>
      </c>
      <c r="I404" s="25">
        <f t="shared" ca="1" si="20"/>
        <v>-2.8264128389359986E-9</v>
      </c>
    </row>
    <row r="405" spans="7:9" x14ac:dyDescent="0.25">
      <c r="G405" s="23">
        <f t="shared" ca="1" si="18"/>
        <v>6.0601457594134116E-9</v>
      </c>
      <c r="H405" s="24">
        <f t="shared" ca="1" si="19"/>
        <v>1.117293227511271E-8</v>
      </c>
      <c r="I405" s="25">
        <f t="shared" ca="1" si="20"/>
        <v>-3.4309056586973578E-9</v>
      </c>
    </row>
    <row r="406" spans="7:9" x14ac:dyDescent="0.25">
      <c r="G406" s="23">
        <f t="shared" ca="1" si="18"/>
        <v>6.2666628776857401E-9</v>
      </c>
      <c r="H406" s="24">
        <f t="shared" ca="1" si="19"/>
        <v>1.1047545282372364E-8</v>
      </c>
      <c r="I406" s="25">
        <f t="shared" ca="1" si="20"/>
        <v>-4.2579476390799055E-9</v>
      </c>
    </row>
    <row r="407" spans="7:9" x14ac:dyDescent="0.25">
      <c r="G407" s="23">
        <f t="shared" ca="1" si="18"/>
        <v>7.6053540733126335E-9</v>
      </c>
      <c r="H407" s="24">
        <f t="shared" ca="1" si="19"/>
        <v>1.0921100996863685E-8</v>
      </c>
      <c r="I407" s="25">
        <f t="shared" ca="1" si="20"/>
        <v>-4.6417838891100747E-9</v>
      </c>
    </row>
    <row r="408" spans="7:9" x14ac:dyDescent="0.25">
      <c r="G408" s="23">
        <f t="shared" ca="1" si="18"/>
        <v>8.7819482399882059E-9</v>
      </c>
      <c r="H408" s="24">
        <f t="shared" ca="1" si="19"/>
        <v>1.2206782815328821E-8</v>
      </c>
      <c r="I408" s="25">
        <f t="shared" ca="1" si="20"/>
        <v>-6.0024826936444204E-9</v>
      </c>
    </row>
    <row r="409" spans="7:9" x14ac:dyDescent="0.25">
      <c r="G409" s="23">
        <f t="shared" ca="1" si="18"/>
        <v>8.1114694643299898E-9</v>
      </c>
      <c r="H409" s="24">
        <f t="shared" ca="1" si="19"/>
        <v>1.2312713018719114E-8</v>
      </c>
      <c r="I409" s="25">
        <f t="shared" ca="1" si="20"/>
        <v>-4.8658149445544948E-9</v>
      </c>
    </row>
    <row r="410" spans="7:9" x14ac:dyDescent="0.25">
      <c r="G410" s="23">
        <f t="shared" ca="1" si="18"/>
        <v>6.9287122247944639E-9</v>
      </c>
      <c r="H410" s="24">
        <f t="shared" ca="1" si="19"/>
        <v>1.0629826928714206E-8</v>
      </c>
      <c r="I410" s="25">
        <f t="shared" ca="1" si="20"/>
        <v>-4.3131062927545532E-9</v>
      </c>
    </row>
    <row r="411" spans="7:9" x14ac:dyDescent="0.25">
      <c r="G411" s="23">
        <f t="shared" ca="1" si="18"/>
        <v>6.7241818737788862E-9</v>
      </c>
      <c r="H411" s="24">
        <f t="shared" ca="1" si="19"/>
        <v>9.6299492863107428E-9</v>
      </c>
      <c r="I411" s="25">
        <f t="shared" ca="1" si="20"/>
        <v>-4.149511670809404E-9</v>
      </c>
    </row>
    <row r="412" spans="7:9" x14ac:dyDescent="0.25">
      <c r="G412" s="23">
        <f t="shared" ca="1" si="18"/>
        <v>7.135540440572032E-9</v>
      </c>
      <c r="H412" s="24">
        <f t="shared" ca="1" si="19"/>
        <v>1.0407844400997862E-8</v>
      </c>
      <c r="I412" s="25">
        <f t="shared" ca="1" si="20"/>
        <v>-2.6686700477572318E-9</v>
      </c>
    </row>
    <row r="413" spans="7:9" x14ac:dyDescent="0.25">
      <c r="G413" s="23">
        <f t="shared" ca="1" si="18"/>
        <v>6.7196478941517332E-9</v>
      </c>
      <c r="H413" s="24">
        <f t="shared" ca="1" si="19"/>
        <v>1.0668776398323705E-8</v>
      </c>
      <c r="I413" s="25">
        <f t="shared" ca="1" si="20"/>
        <v>-2.4553492160496514E-9</v>
      </c>
    </row>
    <row r="414" spans="7:9" x14ac:dyDescent="0.25">
      <c r="G414" s="23">
        <f t="shared" ca="1" si="18"/>
        <v>6.5716142347830559E-9</v>
      </c>
      <c r="H414" s="24">
        <f t="shared" ca="1" si="19"/>
        <v>1.1067201863060464E-8</v>
      </c>
      <c r="I414" s="25">
        <f t="shared" ca="1" si="20"/>
        <v>-1.9031748099853042E-9</v>
      </c>
    </row>
    <row r="415" spans="7:9" x14ac:dyDescent="0.25">
      <c r="G415" s="23">
        <f t="shared" ca="1" si="18"/>
        <v>7.0567306514709257E-9</v>
      </c>
      <c r="H415" s="24">
        <f t="shared" ca="1" si="19"/>
        <v>1.1148390285163614E-8</v>
      </c>
      <c r="I415" s="25">
        <f t="shared" ca="1" si="20"/>
        <v>-1.7085877595672457E-9</v>
      </c>
    </row>
    <row r="416" spans="7:9" x14ac:dyDescent="0.25">
      <c r="G416" s="23">
        <f t="shared" ca="1" si="18"/>
        <v>6.8672531370727974E-9</v>
      </c>
      <c r="H416" s="24">
        <f t="shared" ca="1" si="19"/>
        <v>1.1555346082579685E-8</v>
      </c>
      <c r="I416" s="25">
        <f t="shared" ca="1" si="20"/>
        <v>-3.0203961817432227E-9</v>
      </c>
    </row>
    <row r="417" spans="7:9" x14ac:dyDescent="0.25">
      <c r="G417" s="23">
        <f t="shared" ca="1" si="18"/>
        <v>6.7489204645412223E-9</v>
      </c>
      <c r="H417" s="24">
        <f t="shared" ca="1" si="19"/>
        <v>1.1491786471747854E-8</v>
      </c>
      <c r="I417" s="25">
        <f t="shared" ca="1" si="20"/>
        <v>-4.0462437639310171E-9</v>
      </c>
    </row>
    <row r="418" spans="7:9" x14ac:dyDescent="0.25">
      <c r="G418" s="23">
        <f t="shared" ca="1" si="18"/>
        <v>7.2705178277201991E-9</v>
      </c>
      <c r="H418" s="24">
        <f t="shared" ca="1" si="19"/>
        <v>1.2782139302537533E-8</v>
      </c>
      <c r="I418" s="25">
        <f t="shared" ca="1" si="20"/>
        <v>-4.0579207383164471E-9</v>
      </c>
    </row>
    <row r="419" spans="7:9" x14ac:dyDescent="0.25">
      <c r="G419" s="23">
        <f t="shared" ca="1" si="18"/>
        <v>7.2779181688073594E-9</v>
      </c>
      <c r="H419" s="24">
        <f t="shared" ca="1" si="19"/>
        <v>1.2801477394518413E-8</v>
      </c>
      <c r="I419" s="25">
        <f t="shared" ca="1" si="20"/>
        <v>-4.4790424185367008E-9</v>
      </c>
    </row>
    <row r="420" spans="7:9" x14ac:dyDescent="0.25">
      <c r="G420" s="23">
        <f t="shared" ca="1" si="18"/>
        <v>7.1205287512190302E-9</v>
      </c>
      <c r="H420" s="24">
        <f t="shared" ca="1" si="19"/>
        <v>1.3017669731707833E-8</v>
      </c>
      <c r="I420" s="25">
        <f t="shared" ca="1" si="20"/>
        <v>-5.0755116802457806E-9</v>
      </c>
    </row>
    <row r="421" spans="7:9" x14ac:dyDescent="0.25">
      <c r="G421" s="23">
        <f t="shared" ca="1" si="18"/>
        <v>7.3711586485161608E-9</v>
      </c>
      <c r="H421" s="24">
        <f t="shared" ca="1" si="19"/>
        <v>1.4118700620484297E-8</v>
      </c>
      <c r="I421" s="25">
        <f t="shared" ca="1" si="20"/>
        <v>-4.3114438477353124E-9</v>
      </c>
    </row>
    <row r="422" spans="7:9" x14ac:dyDescent="0.25">
      <c r="G422" s="23">
        <f t="shared" ca="1" si="18"/>
        <v>5.9208691591672343E-9</v>
      </c>
      <c r="H422" s="24">
        <f t="shared" ca="1" si="19"/>
        <v>1.6141731575975036E-8</v>
      </c>
      <c r="I422" s="25">
        <f t="shared" ca="1" si="20"/>
        <v>-5.8879666635906879E-9</v>
      </c>
    </row>
    <row r="423" spans="7:9" x14ac:dyDescent="0.25">
      <c r="G423" s="23">
        <f t="shared" ca="1" si="18"/>
        <v>5.0064217429207475E-9</v>
      </c>
      <c r="H423" s="24">
        <f t="shared" ca="1" si="19"/>
        <v>1.6696499552348021E-8</v>
      </c>
      <c r="I423" s="25">
        <f t="shared" ca="1" si="20"/>
        <v>-5.677631316935008E-9</v>
      </c>
    </row>
    <row r="424" spans="7:9" x14ac:dyDescent="0.25">
      <c r="G424" s="23">
        <f t="shared" ca="1" si="18"/>
        <v>6.2393718077112977E-9</v>
      </c>
      <c r="H424" s="24">
        <f t="shared" ca="1" si="19"/>
        <v>1.7071397731400782E-8</v>
      </c>
      <c r="I424" s="25">
        <f t="shared" ca="1" si="20"/>
        <v>-5.2413273131915212E-9</v>
      </c>
    </row>
    <row r="425" spans="7:9" x14ac:dyDescent="0.25">
      <c r="G425" s="23">
        <f t="shared" ca="1" si="18"/>
        <v>7.0455761613249045E-9</v>
      </c>
      <c r="H425" s="24">
        <f t="shared" ca="1" si="19"/>
        <v>1.8389014151546107E-8</v>
      </c>
      <c r="I425" s="25">
        <f t="shared" ca="1" si="20"/>
        <v>-3.7614328695664358E-9</v>
      </c>
    </row>
    <row r="426" spans="7:9" x14ac:dyDescent="0.25">
      <c r="G426" s="23">
        <f t="shared" ca="1" si="18"/>
        <v>6.892708021398435E-9</v>
      </c>
      <c r="H426" s="24">
        <f t="shared" ca="1" si="19"/>
        <v>1.7759407110822844E-8</v>
      </c>
      <c r="I426" s="25">
        <f t="shared" ca="1" si="20"/>
        <v>-3.5778169656581595E-9</v>
      </c>
    </row>
    <row r="427" spans="7:9" x14ac:dyDescent="0.25">
      <c r="G427" s="23">
        <f t="shared" ca="1" si="18"/>
        <v>6.6775831577692705E-9</v>
      </c>
      <c r="H427" s="24">
        <f t="shared" ca="1" si="19"/>
        <v>1.7729320456758357E-8</v>
      </c>
      <c r="I427" s="25">
        <f t="shared" ca="1" si="20"/>
        <v>-4.5261691906861494E-9</v>
      </c>
    </row>
    <row r="428" spans="7:9" x14ac:dyDescent="0.25">
      <c r="G428" s="23">
        <f t="shared" ca="1" si="18"/>
        <v>6.6753025051845901E-9</v>
      </c>
      <c r="H428" s="24">
        <f t="shared" ca="1" si="19"/>
        <v>1.777912663898489E-8</v>
      </c>
      <c r="I428" s="25">
        <f t="shared" ca="1" si="20"/>
        <v>-5.9629618515920551E-9</v>
      </c>
    </row>
    <row r="429" spans="7:9" x14ac:dyDescent="0.25">
      <c r="G429" s="23">
        <f t="shared" ca="1" si="18"/>
        <v>5.8137639355296093E-9</v>
      </c>
      <c r="H429" s="24">
        <f t="shared" ca="1" si="19"/>
        <v>1.6863785766077739E-8</v>
      </c>
      <c r="I429" s="25">
        <f t="shared" ca="1" si="20"/>
        <v>-6.7212068631828833E-9</v>
      </c>
    </row>
    <row r="430" spans="7:9" x14ac:dyDescent="0.25">
      <c r="G430" s="23">
        <f t="shared" ca="1" si="18"/>
        <v>5.797525517155468E-9</v>
      </c>
      <c r="H430" s="24">
        <f t="shared" ca="1" si="19"/>
        <v>1.7877308724660871E-8</v>
      </c>
      <c r="I430" s="25">
        <f t="shared" ca="1" si="20"/>
        <v>-6.341525739572213E-9</v>
      </c>
    </row>
    <row r="431" spans="7:9" x14ac:dyDescent="0.25">
      <c r="G431" s="23">
        <f t="shared" ca="1" si="18"/>
        <v>6.2593896708369875E-9</v>
      </c>
      <c r="H431" s="24">
        <f t="shared" ca="1" si="19"/>
        <v>1.747440194703782E-8</v>
      </c>
      <c r="I431" s="25">
        <f t="shared" ca="1" si="20"/>
        <v>-6.2508538176227799E-9</v>
      </c>
    </row>
    <row r="432" spans="7:9" x14ac:dyDescent="0.25">
      <c r="G432" s="23">
        <f t="shared" ca="1" si="18"/>
        <v>5.7033025326176079E-9</v>
      </c>
      <c r="H432" s="24">
        <f t="shared" ca="1" si="19"/>
        <v>1.7345093098009534E-8</v>
      </c>
      <c r="I432" s="25">
        <f t="shared" ca="1" si="20"/>
        <v>-5.459945850120817E-9</v>
      </c>
    </row>
    <row r="433" spans="7:9" x14ac:dyDescent="0.25">
      <c r="G433" s="23">
        <f t="shared" ca="1" si="18"/>
        <v>5.0784274038283968E-9</v>
      </c>
      <c r="H433" s="24">
        <f t="shared" ca="1" si="19"/>
        <v>1.7482561006074891E-8</v>
      </c>
      <c r="I433" s="25">
        <f t="shared" ca="1" si="20"/>
        <v>-5.9156586825642323E-9</v>
      </c>
    </row>
    <row r="434" spans="7:9" x14ac:dyDescent="0.25">
      <c r="G434" s="23">
        <f t="shared" ca="1" si="18"/>
        <v>6.0160359466196286E-9</v>
      </c>
      <c r="H434" s="24">
        <f t="shared" ca="1" si="19"/>
        <v>1.8044207248321181E-8</v>
      </c>
      <c r="I434" s="25">
        <f t="shared" ca="1" si="20"/>
        <v>-5.239435683296582E-9</v>
      </c>
    </row>
    <row r="435" spans="7:9" x14ac:dyDescent="0.25">
      <c r="G435" s="23">
        <f t="shared" ca="1" si="18"/>
        <v>6.0731649160976565E-9</v>
      </c>
      <c r="H435" s="24">
        <f t="shared" ca="1" si="19"/>
        <v>1.8189413867280973E-8</v>
      </c>
      <c r="I435" s="25">
        <f t="shared" ca="1" si="20"/>
        <v>-5.8178636659481497E-9</v>
      </c>
    </row>
    <row r="436" spans="7:9" x14ac:dyDescent="0.25">
      <c r="G436" s="23">
        <f t="shared" ca="1" si="18"/>
        <v>5.9708854755174392E-9</v>
      </c>
      <c r="H436" s="24">
        <f t="shared" ca="1" si="19"/>
        <v>1.8025098767026582E-8</v>
      </c>
      <c r="I436" s="25">
        <f t="shared" ca="1" si="20"/>
        <v>-5.3208682410639524E-9</v>
      </c>
    </row>
    <row r="437" spans="7:9" x14ac:dyDescent="0.25">
      <c r="G437" s="23">
        <f t="shared" ca="1" si="18"/>
        <v>6.3481129004525666E-9</v>
      </c>
      <c r="H437" s="24">
        <f t="shared" ca="1" si="19"/>
        <v>1.8548460387835839E-8</v>
      </c>
      <c r="I437" s="25">
        <f t="shared" ca="1" si="20"/>
        <v>-5.1026947087253084E-9</v>
      </c>
    </row>
    <row r="438" spans="7:9" x14ac:dyDescent="0.25">
      <c r="G438" s="23">
        <f t="shared" ca="1" si="18"/>
        <v>6.3457481974094144E-9</v>
      </c>
      <c r="H438" s="24">
        <f t="shared" ca="1" si="19"/>
        <v>1.8463857056834657E-8</v>
      </c>
      <c r="I438" s="25">
        <f t="shared" ca="1" si="20"/>
        <v>-5.5816671839546248E-9</v>
      </c>
    </row>
    <row r="439" spans="7:9" x14ac:dyDescent="0.25">
      <c r="G439" s="23">
        <f t="shared" ca="1" si="18"/>
        <v>6.2487397815725534E-9</v>
      </c>
      <c r="H439" s="24">
        <f t="shared" ca="1" si="19"/>
        <v>1.9396016085851463E-8</v>
      </c>
      <c r="I439" s="25">
        <f t="shared" ca="1" si="20"/>
        <v>-4.9465468718022722E-9</v>
      </c>
    </row>
    <row r="440" spans="7:9" x14ac:dyDescent="0.25">
      <c r="G440" s="23">
        <f t="shared" ca="1" si="18"/>
        <v>7.4066134651353685E-9</v>
      </c>
      <c r="H440" s="24">
        <f t="shared" ca="1" si="19"/>
        <v>1.9414325510982855E-8</v>
      </c>
      <c r="I440" s="25">
        <f t="shared" ca="1" si="20"/>
        <v>-3.9544578825112327E-9</v>
      </c>
    </row>
    <row r="441" spans="7:9" x14ac:dyDescent="0.25">
      <c r="G441" s="23">
        <f t="shared" ca="1" si="18"/>
        <v>6.5476663614515517E-9</v>
      </c>
      <c r="H441" s="24">
        <f t="shared" ca="1" si="19"/>
        <v>1.9703447398270582E-8</v>
      </c>
      <c r="I441" s="25">
        <f t="shared" ca="1" si="20"/>
        <v>-3.7895791647483096E-9</v>
      </c>
    </row>
    <row r="442" spans="7:9" x14ac:dyDescent="0.25">
      <c r="G442" s="23">
        <f t="shared" ca="1" si="18"/>
        <v>6.5140996527711328E-9</v>
      </c>
      <c r="H442" s="24">
        <f t="shared" ca="1" si="19"/>
        <v>2.0115012005601937E-8</v>
      </c>
      <c r="I442" s="25">
        <f t="shared" ca="1" si="20"/>
        <v>-2.9423253442234796E-9</v>
      </c>
    </row>
    <row r="443" spans="7:9" x14ac:dyDescent="0.25">
      <c r="G443" s="23">
        <f t="shared" ca="1" si="18"/>
        <v>6.2666977162205672E-9</v>
      </c>
      <c r="H443" s="24">
        <f t="shared" ca="1" si="19"/>
        <v>2.0905191168625574E-8</v>
      </c>
      <c r="I443" s="25">
        <f t="shared" ca="1" si="20"/>
        <v>-2.7798442015486391E-9</v>
      </c>
    </row>
    <row r="444" spans="7:9" x14ac:dyDescent="0.25">
      <c r="G444" s="23">
        <f t="shared" ca="1" si="18"/>
        <v>5.3959891312346475E-9</v>
      </c>
      <c r="H444" s="24">
        <f t="shared" ca="1" si="19"/>
        <v>2.0862357893322937E-8</v>
      </c>
      <c r="I444" s="25">
        <f t="shared" ca="1" si="20"/>
        <v>-3.4246476840974211E-9</v>
      </c>
    </row>
    <row r="445" spans="7:9" x14ac:dyDescent="0.25">
      <c r="G445" s="23">
        <f t="shared" ca="1" si="18"/>
        <v>5.1247921421825248E-9</v>
      </c>
      <c r="H445" s="24">
        <f t="shared" ca="1" si="19"/>
        <v>2.0672338934104033E-8</v>
      </c>
      <c r="I445" s="25">
        <f t="shared" ca="1" si="20"/>
        <v>-3.2940695417292219E-9</v>
      </c>
    </row>
    <row r="446" spans="7:9" x14ac:dyDescent="0.25">
      <c r="G446" s="23">
        <f t="shared" ca="1" si="18"/>
        <v>4.5862731078078842E-9</v>
      </c>
      <c r="H446" s="24">
        <f t="shared" ca="1" si="19"/>
        <v>2.0663296106697325E-8</v>
      </c>
      <c r="I446" s="25">
        <f t="shared" ca="1" si="20"/>
        <v>-4.3525632697801275E-9</v>
      </c>
    </row>
    <row r="447" spans="7:9" x14ac:dyDescent="0.25">
      <c r="G447" s="23">
        <f t="shared" ca="1" si="18"/>
        <v>5.1495530680393504E-9</v>
      </c>
      <c r="H447" s="24">
        <f t="shared" ca="1" si="19"/>
        <v>2.056019412524781E-8</v>
      </c>
      <c r="I447" s="25">
        <f t="shared" ca="1" si="20"/>
        <v>-3.09857872057624E-9</v>
      </c>
    </row>
    <row r="448" spans="7:9" x14ac:dyDescent="0.25">
      <c r="G448" s="23">
        <f t="shared" ca="1" si="18"/>
        <v>4.7827950086708312E-9</v>
      </c>
      <c r="H448" s="24">
        <f t="shared" ca="1" si="19"/>
        <v>2.0445444922117972E-8</v>
      </c>
      <c r="I448" s="25">
        <f t="shared" ca="1" si="20"/>
        <v>-3.4623959416095897E-9</v>
      </c>
    </row>
    <row r="449" spans="7:9" x14ac:dyDescent="0.25">
      <c r="G449" s="23">
        <f t="shared" ca="1" si="18"/>
        <v>4.6345130901543249E-9</v>
      </c>
      <c r="H449" s="24">
        <f t="shared" ca="1" si="19"/>
        <v>2.0921251999344883E-8</v>
      </c>
      <c r="I449" s="25">
        <f t="shared" ca="1" si="20"/>
        <v>-2.4973230198076516E-9</v>
      </c>
    </row>
    <row r="450" spans="7:9" x14ac:dyDescent="0.25">
      <c r="G450" s="23">
        <f t="shared" ca="1" si="18"/>
        <v>4.2123799373281285E-9</v>
      </c>
      <c r="H450" s="24">
        <f t="shared" ca="1" si="19"/>
        <v>2.0994667369181904E-8</v>
      </c>
      <c r="I450" s="25">
        <f t="shared" ca="1" si="20"/>
        <v>-2.2193684743757412E-9</v>
      </c>
    </row>
    <row r="451" spans="7:9" x14ac:dyDescent="0.25">
      <c r="G451" s="23">
        <f t="shared" ca="1" si="18"/>
        <v>3.6656721466573736E-9</v>
      </c>
      <c r="H451" s="24">
        <f t="shared" ca="1" si="19"/>
        <v>2.0808967132547587E-8</v>
      </c>
      <c r="I451" s="25">
        <f t="shared" ca="1" si="20"/>
        <v>-2.5507523836852087E-9</v>
      </c>
    </row>
    <row r="452" spans="7:9" x14ac:dyDescent="0.25">
      <c r="G452" s="23">
        <f t="shared" ref="G452:G515" ca="1" si="21">_xlfn.NORM.INV(RAND(),0,sig)+G451</f>
        <v>2.4904025183341464E-9</v>
      </c>
      <c r="H452" s="24">
        <f t="shared" ref="H452:H515" ca="1" si="22">_xlfn.NORM.INV(RAND(),0,sig)+H451</f>
        <v>2.0717351728493263E-8</v>
      </c>
      <c r="I452" s="25">
        <f t="shared" ref="I452:I515" ca="1" si="23">_xlfn.NORM.INV(RAND(),0,sig)+I451</f>
        <v>-2.7937191391380952E-9</v>
      </c>
    </row>
    <row r="453" spans="7:9" x14ac:dyDescent="0.25">
      <c r="G453" s="23">
        <f t="shared" ca="1" si="21"/>
        <v>2.6884311360021068E-9</v>
      </c>
      <c r="H453" s="24">
        <f t="shared" ca="1" si="22"/>
        <v>2.1455502650144053E-8</v>
      </c>
      <c r="I453" s="25">
        <f t="shared" ca="1" si="23"/>
        <v>-1.8851736074910137E-9</v>
      </c>
    </row>
    <row r="454" spans="7:9" x14ac:dyDescent="0.25">
      <c r="G454" s="23">
        <f t="shared" ca="1" si="21"/>
        <v>2.7870808964293795E-9</v>
      </c>
      <c r="H454" s="24">
        <f t="shared" ca="1" si="22"/>
        <v>2.2523058423822889E-8</v>
      </c>
      <c r="I454" s="25">
        <f t="shared" ca="1" si="23"/>
        <v>-1.4545239931247596E-9</v>
      </c>
    </row>
    <row r="455" spans="7:9" x14ac:dyDescent="0.25">
      <c r="G455" s="23">
        <f t="shared" ca="1" si="21"/>
        <v>2.5272464066120811E-9</v>
      </c>
      <c r="H455" s="24">
        <f t="shared" ca="1" si="22"/>
        <v>2.2460209402827443E-8</v>
      </c>
      <c r="I455" s="25">
        <f t="shared" ca="1" si="23"/>
        <v>-8.3082607474630216E-10</v>
      </c>
    </row>
    <row r="456" spans="7:9" x14ac:dyDescent="0.25">
      <c r="G456" s="23">
        <f t="shared" ca="1" si="21"/>
        <v>1.8087615362500452E-9</v>
      </c>
      <c r="H456" s="24">
        <f t="shared" ca="1" si="22"/>
        <v>2.165698638089797E-8</v>
      </c>
      <c r="I456" s="25">
        <f t="shared" ca="1" si="23"/>
        <v>-1.9516814965745922E-9</v>
      </c>
    </row>
    <row r="457" spans="7:9" x14ac:dyDescent="0.25">
      <c r="G457" s="23">
        <f t="shared" ca="1" si="21"/>
        <v>1.2667934732632305E-9</v>
      </c>
      <c r="H457" s="24">
        <f t="shared" ca="1" si="22"/>
        <v>2.168723272599477E-8</v>
      </c>
      <c r="I457" s="25">
        <f t="shared" ca="1" si="23"/>
        <v>-1.9408454191317824E-9</v>
      </c>
    </row>
    <row r="458" spans="7:9" x14ac:dyDescent="0.25">
      <c r="G458" s="23">
        <f t="shared" ca="1" si="21"/>
        <v>1.3824747825613367E-9</v>
      </c>
      <c r="H458" s="24">
        <f t="shared" ca="1" si="22"/>
        <v>2.0804363751629984E-8</v>
      </c>
      <c r="I458" s="25">
        <f t="shared" ca="1" si="23"/>
        <v>-1.0248462281272434E-9</v>
      </c>
    </row>
    <row r="459" spans="7:9" x14ac:dyDescent="0.25">
      <c r="G459" s="23">
        <f t="shared" ca="1" si="21"/>
        <v>3.2991901253623768E-10</v>
      </c>
      <c r="H459" s="24">
        <f t="shared" ca="1" si="22"/>
        <v>2.0365248717430283E-8</v>
      </c>
      <c r="I459" s="25">
        <f t="shared" ca="1" si="23"/>
        <v>5.2603760956891883E-10</v>
      </c>
    </row>
    <row r="460" spans="7:9" x14ac:dyDescent="0.25">
      <c r="G460" s="23">
        <f t="shared" ca="1" si="21"/>
        <v>-8.0729769680567765E-10</v>
      </c>
      <c r="H460" s="24">
        <f t="shared" ca="1" si="22"/>
        <v>2.1595650582772403E-8</v>
      </c>
      <c r="I460" s="25">
        <f t="shared" ca="1" si="23"/>
        <v>2.8016092237977671E-10</v>
      </c>
    </row>
    <row r="461" spans="7:9" x14ac:dyDescent="0.25">
      <c r="G461" s="23">
        <f t="shared" ca="1" si="21"/>
        <v>-6.3218003752930928E-10</v>
      </c>
      <c r="H461" s="24">
        <f t="shared" ca="1" si="22"/>
        <v>2.1286053852687991E-8</v>
      </c>
      <c r="I461" s="25">
        <f t="shared" ca="1" si="23"/>
        <v>1.2705067010432137E-9</v>
      </c>
    </row>
    <row r="462" spans="7:9" x14ac:dyDescent="0.25">
      <c r="G462" s="23">
        <f t="shared" ca="1" si="21"/>
        <v>1.0448164740700482E-11</v>
      </c>
      <c r="H462" s="24">
        <f t="shared" ca="1" si="22"/>
        <v>2.2174629846003001E-8</v>
      </c>
      <c r="I462" s="25">
        <f t="shared" ca="1" si="23"/>
        <v>7.5991248701105538E-10</v>
      </c>
    </row>
    <row r="463" spans="7:9" x14ac:dyDescent="0.25">
      <c r="G463" s="23">
        <f t="shared" ca="1" si="21"/>
        <v>1.4692155467898546E-9</v>
      </c>
      <c r="H463" s="24">
        <f t="shared" ca="1" si="22"/>
        <v>2.1568720559412964E-8</v>
      </c>
      <c r="I463" s="25">
        <f t="shared" ca="1" si="23"/>
        <v>9.1021399783030922E-10</v>
      </c>
    </row>
    <row r="464" spans="7:9" x14ac:dyDescent="0.25">
      <c r="G464" s="23">
        <f t="shared" ca="1" si="21"/>
        <v>1.2516718418454079E-9</v>
      </c>
      <c r="H464" s="24">
        <f t="shared" ca="1" si="22"/>
        <v>2.1941570972591385E-8</v>
      </c>
      <c r="I464" s="25">
        <f t="shared" ca="1" si="23"/>
        <v>6.6782464691009072E-10</v>
      </c>
    </row>
    <row r="465" spans="7:9" x14ac:dyDescent="0.25">
      <c r="G465" s="23">
        <f t="shared" ca="1" si="21"/>
        <v>5.3148241273326778E-10</v>
      </c>
      <c r="H465" s="24">
        <f t="shared" ca="1" si="22"/>
        <v>2.1785557539052676E-8</v>
      </c>
      <c r="I465" s="25">
        <f t="shared" ca="1" si="23"/>
        <v>-2.2082279371410887E-11</v>
      </c>
    </row>
    <row r="466" spans="7:9" x14ac:dyDescent="0.25">
      <c r="G466" s="23">
        <f t="shared" ca="1" si="21"/>
        <v>6.8390314977395104E-10</v>
      </c>
      <c r="H466" s="24">
        <f t="shared" ca="1" si="22"/>
        <v>2.2107733730994469E-8</v>
      </c>
      <c r="I466" s="25">
        <f t="shared" ca="1" si="23"/>
        <v>-3.3688541576755656E-10</v>
      </c>
    </row>
    <row r="467" spans="7:9" x14ac:dyDescent="0.25">
      <c r="G467" s="23">
        <f t="shared" ca="1" si="21"/>
        <v>6.410041839132593E-10</v>
      </c>
      <c r="H467" s="24">
        <f t="shared" ca="1" si="22"/>
        <v>2.2028568534577584E-8</v>
      </c>
      <c r="I467" s="25">
        <f t="shared" ca="1" si="23"/>
        <v>-2.7568014518082959E-11</v>
      </c>
    </row>
    <row r="468" spans="7:9" x14ac:dyDescent="0.25">
      <c r="G468" s="23">
        <f t="shared" ca="1" si="21"/>
        <v>-5.0704989003194008E-10</v>
      </c>
      <c r="H468" s="24">
        <f t="shared" ca="1" si="22"/>
        <v>2.0946656637701845E-8</v>
      </c>
      <c r="I468" s="25">
        <f t="shared" ca="1" si="23"/>
        <v>1.2074493329344188E-9</v>
      </c>
    </row>
    <row r="469" spans="7:9" x14ac:dyDescent="0.25">
      <c r="G469" s="23">
        <f t="shared" ca="1" si="21"/>
        <v>-1.2002701629099881E-10</v>
      </c>
      <c r="H469" s="24">
        <f t="shared" ca="1" si="22"/>
        <v>2.1210937420599388E-8</v>
      </c>
      <c r="I469" s="25">
        <f t="shared" ca="1" si="23"/>
        <v>1.0138416995682796E-9</v>
      </c>
    </row>
    <row r="470" spans="7:9" x14ac:dyDescent="0.25">
      <c r="G470" s="23">
        <f t="shared" ca="1" si="21"/>
        <v>-7.5030618931919877E-10</v>
      </c>
      <c r="H470" s="24">
        <f t="shared" ca="1" si="22"/>
        <v>2.1325698724031556E-8</v>
      </c>
      <c r="I470" s="25">
        <f t="shared" ca="1" si="23"/>
        <v>8.706776795331452E-10</v>
      </c>
    </row>
    <row r="471" spans="7:9" x14ac:dyDescent="0.25">
      <c r="G471" s="23">
        <f t="shared" ca="1" si="21"/>
        <v>-1.5610838169670674E-9</v>
      </c>
      <c r="H471" s="24">
        <f t="shared" ca="1" si="22"/>
        <v>2.1790769711659009E-8</v>
      </c>
      <c r="I471" s="25">
        <f t="shared" ca="1" si="23"/>
        <v>-4.7920283906629362E-11</v>
      </c>
    </row>
    <row r="472" spans="7:9" x14ac:dyDescent="0.25">
      <c r="G472" s="23">
        <f t="shared" ca="1" si="21"/>
        <v>-1.0909646204034268E-9</v>
      </c>
      <c r="H472" s="24">
        <f t="shared" ca="1" si="22"/>
        <v>2.1163211709403586E-8</v>
      </c>
      <c r="I472" s="25">
        <f t="shared" ca="1" si="23"/>
        <v>3.4267014983322164E-10</v>
      </c>
    </row>
    <row r="473" spans="7:9" x14ac:dyDescent="0.25">
      <c r="G473" s="23">
        <f t="shared" ca="1" si="21"/>
        <v>-1.0026944956566948E-9</v>
      </c>
      <c r="H473" s="24">
        <f t="shared" ca="1" si="22"/>
        <v>2.0456201569050233E-8</v>
      </c>
      <c r="I473" s="25">
        <f t="shared" ca="1" si="23"/>
        <v>6.190908692535722E-10</v>
      </c>
    </row>
    <row r="474" spans="7:9" x14ac:dyDescent="0.25">
      <c r="G474" s="23">
        <f t="shared" ca="1" si="21"/>
        <v>-1.3941162623155776E-9</v>
      </c>
      <c r="H474" s="24">
        <f t="shared" ca="1" si="22"/>
        <v>2.0545153990675731E-8</v>
      </c>
      <c r="I474" s="25">
        <f t="shared" ca="1" si="23"/>
        <v>1.6057573048788322E-9</v>
      </c>
    </row>
    <row r="475" spans="7:9" x14ac:dyDescent="0.25">
      <c r="G475" s="23">
        <f t="shared" ca="1" si="21"/>
        <v>-1.2488761584464442E-9</v>
      </c>
      <c r="H475" s="24">
        <f t="shared" ca="1" si="22"/>
        <v>1.9594631477245199E-8</v>
      </c>
      <c r="I475" s="25">
        <f t="shared" ca="1" si="23"/>
        <v>2.1240260186477411E-9</v>
      </c>
    </row>
    <row r="476" spans="7:9" x14ac:dyDescent="0.25">
      <c r="G476" s="23">
        <f t="shared" ca="1" si="21"/>
        <v>-1.6262430253721166E-9</v>
      </c>
      <c r="H476" s="24">
        <f t="shared" ca="1" si="22"/>
        <v>2.0923694022881071E-8</v>
      </c>
      <c r="I476" s="25">
        <f t="shared" ca="1" si="23"/>
        <v>1.3030480890795005E-9</v>
      </c>
    </row>
    <row r="477" spans="7:9" x14ac:dyDescent="0.25">
      <c r="G477" s="23">
        <f t="shared" ca="1" si="21"/>
        <v>-1.3730230485402266E-9</v>
      </c>
      <c r="H477" s="24">
        <f t="shared" ca="1" si="22"/>
        <v>2.1033996812301933E-8</v>
      </c>
      <c r="I477" s="25">
        <f t="shared" ca="1" si="23"/>
        <v>8.1742023271761127E-10</v>
      </c>
    </row>
    <row r="478" spans="7:9" x14ac:dyDescent="0.25">
      <c r="G478" s="23">
        <f t="shared" ca="1" si="21"/>
        <v>-1.1429902919194787E-9</v>
      </c>
      <c r="H478" s="24">
        <f t="shared" ca="1" si="22"/>
        <v>2.1810471203051694E-8</v>
      </c>
      <c r="I478" s="25">
        <f t="shared" ca="1" si="23"/>
        <v>6.834463388841412E-10</v>
      </c>
    </row>
    <row r="479" spans="7:9" x14ac:dyDescent="0.25">
      <c r="G479" s="23">
        <f t="shared" ca="1" si="21"/>
        <v>-4.426034566262592E-10</v>
      </c>
      <c r="H479" s="24">
        <f t="shared" ca="1" si="22"/>
        <v>2.2652211960548267E-8</v>
      </c>
      <c r="I479" s="25">
        <f t="shared" ca="1" si="23"/>
        <v>1.2775725628612014E-9</v>
      </c>
    </row>
    <row r="480" spans="7:9" x14ac:dyDescent="0.25">
      <c r="G480" s="23">
        <f t="shared" ca="1" si="21"/>
        <v>-1.9597372182718668E-10</v>
      </c>
      <c r="H480" s="24">
        <f t="shared" ca="1" si="22"/>
        <v>2.2243179623852991E-8</v>
      </c>
      <c r="I480" s="25">
        <f t="shared" ca="1" si="23"/>
        <v>1.0990231629183443E-9</v>
      </c>
    </row>
    <row r="481" spans="7:9" x14ac:dyDescent="0.25">
      <c r="G481" s="23">
        <f t="shared" ca="1" si="21"/>
        <v>-8.1437205228083068E-10</v>
      </c>
      <c r="H481" s="24">
        <f t="shared" ca="1" si="22"/>
        <v>2.0833526144576614E-8</v>
      </c>
      <c r="I481" s="25">
        <f t="shared" ca="1" si="23"/>
        <v>3.66502418313863E-10</v>
      </c>
    </row>
    <row r="482" spans="7:9" x14ac:dyDescent="0.25">
      <c r="G482" s="23">
        <f t="shared" ca="1" si="21"/>
        <v>-1.3618979200347348E-9</v>
      </c>
      <c r="H482" s="24">
        <f t="shared" ca="1" si="22"/>
        <v>2.1013206353254426E-8</v>
      </c>
      <c r="I482" s="25">
        <f t="shared" ca="1" si="23"/>
        <v>1.3963443185890869E-9</v>
      </c>
    </row>
    <row r="483" spans="7:9" x14ac:dyDescent="0.25">
      <c r="G483" s="23">
        <f t="shared" ca="1" si="21"/>
        <v>-1.5858685341036812E-9</v>
      </c>
      <c r="H483" s="24">
        <f t="shared" ca="1" si="22"/>
        <v>2.1317170585487811E-8</v>
      </c>
      <c r="I483" s="25">
        <f t="shared" ca="1" si="23"/>
        <v>1.8867877186805642E-10</v>
      </c>
    </row>
    <row r="484" spans="7:9" x14ac:dyDescent="0.25">
      <c r="G484" s="23">
        <f t="shared" ca="1" si="21"/>
        <v>-1.2478669756499684E-9</v>
      </c>
      <c r="H484" s="24">
        <f t="shared" ca="1" si="22"/>
        <v>2.1494559455737561E-8</v>
      </c>
      <c r="I484" s="25">
        <f t="shared" ca="1" si="23"/>
        <v>1.2878619876722762E-9</v>
      </c>
    </row>
    <row r="485" spans="7:9" x14ac:dyDescent="0.25">
      <c r="G485" s="23">
        <f t="shared" ca="1" si="21"/>
        <v>-2.2009537264686442E-9</v>
      </c>
      <c r="H485" s="24">
        <f t="shared" ca="1" si="22"/>
        <v>2.1531709303813401E-8</v>
      </c>
      <c r="I485" s="25">
        <f t="shared" ca="1" si="23"/>
        <v>5.0056601932219333E-10</v>
      </c>
    </row>
    <row r="486" spans="7:9" x14ac:dyDescent="0.25">
      <c r="G486" s="23">
        <f t="shared" ca="1" si="21"/>
        <v>-2.2762792720654057E-9</v>
      </c>
      <c r="H486" s="24">
        <f t="shared" ca="1" si="22"/>
        <v>2.1444506751554198E-8</v>
      </c>
      <c r="I486" s="25">
        <f t="shared" ca="1" si="23"/>
        <v>-3.5401119702013455E-10</v>
      </c>
    </row>
    <row r="487" spans="7:9" x14ac:dyDescent="0.25">
      <c r="G487" s="23">
        <f t="shared" ca="1" si="21"/>
        <v>-1.9073259646103044E-9</v>
      </c>
      <c r="H487" s="24">
        <f t="shared" ca="1" si="22"/>
        <v>2.1880318832942846E-8</v>
      </c>
      <c r="I487" s="25">
        <f t="shared" ca="1" si="23"/>
        <v>-1.3692195039975634E-10</v>
      </c>
    </row>
    <row r="488" spans="7:9" x14ac:dyDescent="0.25">
      <c r="G488" s="23">
        <f t="shared" ca="1" si="21"/>
        <v>-1.7828428831837638E-9</v>
      </c>
      <c r="H488" s="24">
        <f t="shared" ca="1" si="22"/>
        <v>2.1799295242361293E-8</v>
      </c>
      <c r="I488" s="25">
        <f t="shared" ca="1" si="23"/>
        <v>-5.5520620661728279E-10</v>
      </c>
    </row>
    <row r="489" spans="7:9" x14ac:dyDescent="0.25">
      <c r="G489" s="23">
        <f t="shared" ca="1" si="21"/>
        <v>-2.2950286866684807E-9</v>
      </c>
      <c r="H489" s="24">
        <f t="shared" ca="1" si="22"/>
        <v>2.0603303507400807E-8</v>
      </c>
      <c r="I489" s="25">
        <f t="shared" ca="1" si="23"/>
        <v>-8.5621782559877815E-10</v>
      </c>
    </row>
    <row r="490" spans="7:9" x14ac:dyDescent="0.25">
      <c r="G490" s="23">
        <f t="shared" ca="1" si="21"/>
        <v>-2.8611581383670289E-9</v>
      </c>
      <c r="H490" s="24">
        <f t="shared" ca="1" si="22"/>
        <v>1.9655624966624705E-8</v>
      </c>
      <c r="I490" s="25">
        <f t="shared" ca="1" si="23"/>
        <v>-1.8485584577303784E-10</v>
      </c>
    </row>
    <row r="491" spans="7:9" x14ac:dyDescent="0.25">
      <c r="G491" s="23">
        <f t="shared" ca="1" si="21"/>
        <v>-2.9007052746642918E-9</v>
      </c>
      <c r="H491" s="24">
        <f t="shared" ca="1" si="22"/>
        <v>1.9536293014141444E-8</v>
      </c>
      <c r="I491" s="25">
        <f t="shared" ca="1" si="23"/>
        <v>-3.5436630137253603E-10</v>
      </c>
    </row>
    <row r="492" spans="7:9" x14ac:dyDescent="0.25">
      <c r="G492" s="23">
        <f t="shared" ca="1" si="21"/>
        <v>-3.4156685223363258E-9</v>
      </c>
      <c r="H492" s="24">
        <f t="shared" ca="1" si="22"/>
        <v>1.971128896988511E-8</v>
      </c>
      <c r="I492" s="25">
        <f t="shared" ca="1" si="23"/>
        <v>-1.5763269600851026E-9</v>
      </c>
    </row>
    <row r="493" spans="7:9" x14ac:dyDescent="0.25">
      <c r="G493" s="23">
        <f t="shared" ca="1" si="21"/>
        <v>-2.4365155798801142E-9</v>
      </c>
      <c r="H493" s="24">
        <f t="shared" ca="1" si="22"/>
        <v>1.9029005510326584E-8</v>
      </c>
      <c r="I493" s="25">
        <f t="shared" ca="1" si="23"/>
        <v>-1.5978878542798042E-9</v>
      </c>
    </row>
    <row r="494" spans="7:9" x14ac:dyDescent="0.25">
      <c r="G494" s="23">
        <f t="shared" ca="1" si="21"/>
        <v>-2.2094880061154225E-9</v>
      </c>
      <c r="H494" s="24">
        <f t="shared" ca="1" si="22"/>
        <v>1.8771838089583348E-8</v>
      </c>
      <c r="I494" s="25">
        <f t="shared" ca="1" si="23"/>
        <v>-2.1870440424181725E-9</v>
      </c>
    </row>
    <row r="495" spans="7:9" x14ac:dyDescent="0.25">
      <c r="G495" s="23">
        <f t="shared" ca="1" si="21"/>
        <v>-1.4990704278908738E-9</v>
      </c>
      <c r="H495" s="24">
        <f t="shared" ca="1" si="22"/>
        <v>1.9123684592421813E-8</v>
      </c>
      <c r="I495" s="25">
        <f t="shared" ca="1" si="23"/>
        <v>-1.6333352087331626E-9</v>
      </c>
    </row>
    <row r="496" spans="7:9" x14ac:dyDescent="0.25">
      <c r="G496" s="23">
        <f t="shared" ca="1" si="21"/>
        <v>-1.4238798199889382E-9</v>
      </c>
      <c r="H496" s="24">
        <f t="shared" ca="1" si="22"/>
        <v>1.8239965345799244E-8</v>
      </c>
      <c r="I496" s="25">
        <f t="shared" ca="1" si="23"/>
        <v>-7.8857809620009925E-10</v>
      </c>
    </row>
    <row r="497" spans="7:9" x14ac:dyDescent="0.25">
      <c r="G497" s="23">
        <f t="shared" ca="1" si="21"/>
        <v>-1.0673451685212269E-9</v>
      </c>
      <c r="H497" s="24">
        <f t="shared" ca="1" si="22"/>
        <v>1.8025311812965015E-8</v>
      </c>
      <c r="I497" s="25">
        <f t="shared" ca="1" si="23"/>
        <v>-1.13479660992783E-9</v>
      </c>
    </row>
    <row r="498" spans="7:9" x14ac:dyDescent="0.25">
      <c r="G498" s="23">
        <f t="shared" ca="1" si="21"/>
        <v>-1.1358262905528009E-9</v>
      </c>
      <c r="H498" s="24">
        <f t="shared" ca="1" si="22"/>
        <v>1.8021661669712478E-8</v>
      </c>
      <c r="I498" s="25">
        <f t="shared" ca="1" si="23"/>
        <v>-1.2822952148868418E-9</v>
      </c>
    </row>
    <row r="499" spans="7:9" x14ac:dyDescent="0.25">
      <c r="G499" s="23">
        <f t="shared" ca="1" si="21"/>
        <v>-1.3141841269622246E-9</v>
      </c>
      <c r="H499" s="24">
        <f t="shared" ca="1" si="22"/>
        <v>1.9119361077493165E-8</v>
      </c>
      <c r="I499" s="25">
        <f t="shared" ca="1" si="23"/>
        <v>-1.1486761956471676E-9</v>
      </c>
    </row>
    <row r="500" spans="7:9" x14ac:dyDescent="0.25">
      <c r="G500" s="23">
        <f t="shared" ca="1" si="21"/>
        <v>-2.3225257749174053E-9</v>
      </c>
      <c r="H500" s="24">
        <f t="shared" ca="1" si="22"/>
        <v>1.8168602135290906E-8</v>
      </c>
      <c r="I500" s="25">
        <f t="shared" ca="1" si="23"/>
        <v>-1.8041702168275838E-9</v>
      </c>
    </row>
    <row r="501" spans="7:9" x14ac:dyDescent="0.25">
      <c r="G501" s="23">
        <f t="shared" ca="1" si="21"/>
        <v>-2.0374693400220356E-9</v>
      </c>
      <c r="H501" s="24">
        <f t="shared" ca="1" si="22"/>
        <v>1.6762884622264703E-8</v>
      </c>
      <c r="I501" s="25">
        <f t="shared" ca="1" si="23"/>
        <v>-2.9371364853284987E-9</v>
      </c>
    </row>
    <row r="502" spans="7:9" x14ac:dyDescent="0.25">
      <c r="G502" s="23">
        <f t="shared" ca="1" si="21"/>
        <v>-2.0180034785805523E-9</v>
      </c>
      <c r="H502" s="24">
        <f t="shared" ca="1" si="22"/>
        <v>1.711558536517562E-8</v>
      </c>
      <c r="I502" s="25">
        <f t="shared" ca="1" si="23"/>
        <v>-3.0049574509547798E-9</v>
      </c>
    </row>
    <row r="503" spans="7:9" x14ac:dyDescent="0.25">
      <c r="G503" s="23">
        <f t="shared" ca="1" si="21"/>
        <v>-1.867908915939483E-9</v>
      </c>
      <c r="H503" s="24">
        <f t="shared" ca="1" si="22"/>
        <v>1.7172900658426489E-8</v>
      </c>
      <c r="I503" s="25">
        <f t="shared" ca="1" si="23"/>
        <v>-2.6447901305653385E-9</v>
      </c>
    </row>
    <row r="504" spans="7:9" x14ac:dyDescent="0.25">
      <c r="G504" s="23">
        <f t="shared" ca="1" si="21"/>
        <v>-5.1897351109849424E-10</v>
      </c>
      <c r="H504" s="24">
        <f t="shared" ca="1" si="22"/>
        <v>1.711645227025293E-8</v>
      </c>
      <c r="I504" s="25">
        <f t="shared" ca="1" si="23"/>
        <v>-3.4325030053388739E-9</v>
      </c>
    </row>
    <row r="505" spans="7:9" x14ac:dyDescent="0.25">
      <c r="G505" s="23">
        <f t="shared" ca="1" si="21"/>
        <v>4.3346555765900403E-10</v>
      </c>
      <c r="H505" s="24">
        <f t="shared" ca="1" si="22"/>
        <v>1.6361358047130933E-8</v>
      </c>
      <c r="I505" s="25">
        <f t="shared" ca="1" si="23"/>
        <v>-4.2884452401917114E-9</v>
      </c>
    </row>
    <row r="506" spans="7:9" x14ac:dyDescent="0.25">
      <c r="G506" s="23">
        <f t="shared" ca="1" si="21"/>
        <v>1.1353476768863458E-9</v>
      </c>
      <c r="H506" s="24">
        <f t="shared" ca="1" si="22"/>
        <v>1.6007133048100343E-8</v>
      </c>
      <c r="I506" s="25">
        <f t="shared" ca="1" si="23"/>
        <v>-4.8276590750792592E-9</v>
      </c>
    </row>
    <row r="507" spans="7:9" x14ac:dyDescent="0.25">
      <c r="G507" s="23">
        <f t="shared" ca="1" si="21"/>
        <v>6.2138886619224165E-10</v>
      </c>
      <c r="H507" s="24">
        <f t="shared" ca="1" si="22"/>
        <v>1.5541935000693472E-8</v>
      </c>
      <c r="I507" s="25">
        <f t="shared" ca="1" si="23"/>
        <v>-4.818185381264633E-9</v>
      </c>
    </row>
    <row r="508" spans="7:9" x14ac:dyDescent="0.25">
      <c r="G508" s="23">
        <f t="shared" ca="1" si="21"/>
        <v>1.0855633967685302E-9</v>
      </c>
      <c r="H508" s="24">
        <f t="shared" ca="1" si="22"/>
        <v>1.63800083501788E-8</v>
      </c>
      <c r="I508" s="25">
        <f t="shared" ca="1" si="23"/>
        <v>-4.8886421910300237E-9</v>
      </c>
    </row>
    <row r="509" spans="7:9" x14ac:dyDescent="0.25">
      <c r="G509" s="23">
        <f t="shared" ca="1" si="21"/>
        <v>3.3556021160772637E-10</v>
      </c>
      <c r="H509" s="24">
        <f t="shared" ca="1" si="22"/>
        <v>1.7800916099414386E-8</v>
      </c>
      <c r="I509" s="25">
        <f t="shared" ca="1" si="23"/>
        <v>-5.9934512793838114E-9</v>
      </c>
    </row>
    <row r="510" spans="7:9" x14ac:dyDescent="0.25">
      <c r="G510" s="23">
        <f t="shared" ca="1" si="21"/>
        <v>1.08306452349795E-9</v>
      </c>
      <c r="H510" s="24">
        <f t="shared" ca="1" si="22"/>
        <v>1.7121553911661253E-8</v>
      </c>
      <c r="I510" s="25">
        <f t="shared" ca="1" si="23"/>
        <v>-6.1617815646423317E-9</v>
      </c>
    </row>
    <row r="511" spans="7:9" x14ac:dyDescent="0.25">
      <c r="G511" s="23">
        <f t="shared" ca="1" si="21"/>
        <v>8.4045698374636179E-10</v>
      </c>
      <c r="H511" s="24">
        <f t="shared" ca="1" si="22"/>
        <v>1.7327846127528707E-8</v>
      </c>
      <c r="I511" s="25">
        <f t="shared" ca="1" si="23"/>
        <v>-5.2844713601090355E-9</v>
      </c>
    </row>
    <row r="512" spans="7:9" x14ac:dyDescent="0.25">
      <c r="G512" s="23">
        <f t="shared" ca="1" si="21"/>
        <v>7.9085337843087175E-10</v>
      </c>
      <c r="H512" s="24">
        <f t="shared" ca="1" si="22"/>
        <v>1.7582325156840382E-8</v>
      </c>
      <c r="I512" s="25">
        <f t="shared" ca="1" si="23"/>
        <v>-4.7464252082240396E-9</v>
      </c>
    </row>
    <row r="513" spans="7:9" x14ac:dyDescent="0.25">
      <c r="G513" s="23">
        <f t="shared" ca="1" si="21"/>
        <v>2.114970569141327E-10</v>
      </c>
      <c r="H513" s="24">
        <f t="shared" ca="1" si="22"/>
        <v>1.8879344944438722E-8</v>
      </c>
      <c r="I513" s="25">
        <f t="shared" ca="1" si="23"/>
        <v>-3.6235927571272801E-9</v>
      </c>
    </row>
    <row r="514" spans="7:9" x14ac:dyDescent="0.25">
      <c r="G514" s="23">
        <f t="shared" ca="1" si="21"/>
        <v>1.7926641932946239E-10</v>
      </c>
      <c r="H514" s="24">
        <f t="shared" ca="1" si="22"/>
        <v>1.8994531832543878E-8</v>
      </c>
      <c r="I514" s="25">
        <f t="shared" ca="1" si="23"/>
        <v>-2.6731514587079781E-9</v>
      </c>
    </row>
    <row r="515" spans="7:9" x14ac:dyDescent="0.25">
      <c r="G515" s="23">
        <f t="shared" ca="1" si="21"/>
        <v>-2.3303003591682913E-10</v>
      </c>
      <c r="H515" s="24">
        <f t="shared" ca="1" si="22"/>
        <v>1.8473727522562603E-8</v>
      </c>
      <c r="I515" s="25">
        <f t="shared" ca="1" si="23"/>
        <v>-3.4241685313740794E-9</v>
      </c>
    </row>
    <row r="516" spans="7:9" x14ac:dyDescent="0.25">
      <c r="G516" s="23">
        <f t="shared" ref="G516:G579" ca="1" si="24">_xlfn.NORM.INV(RAND(),0,sig)+G515</f>
        <v>-8.4926398978648247E-10</v>
      </c>
      <c r="H516" s="24">
        <f t="shared" ref="H516:H579" ca="1" si="25">_xlfn.NORM.INV(RAND(),0,sig)+H515</f>
        <v>1.9258075574794867E-8</v>
      </c>
      <c r="I516" s="25">
        <f t="shared" ref="I516:I579" ca="1" si="26">_xlfn.NORM.INV(RAND(),0,sig)+I515</f>
        <v>-4.0757684202968518E-9</v>
      </c>
    </row>
    <row r="517" spans="7:9" x14ac:dyDescent="0.25">
      <c r="G517" s="23">
        <f t="shared" ca="1" si="24"/>
        <v>-2.1477614833184402E-9</v>
      </c>
      <c r="H517" s="24">
        <f t="shared" ca="1" si="25"/>
        <v>1.9319993374060034E-8</v>
      </c>
      <c r="I517" s="25">
        <f t="shared" ca="1" si="26"/>
        <v>-4.3554306657890357E-9</v>
      </c>
    </row>
    <row r="518" spans="7:9" x14ac:dyDescent="0.25">
      <c r="G518" s="23">
        <f t="shared" ca="1" si="24"/>
        <v>-1.7848098348590389E-9</v>
      </c>
      <c r="H518" s="24">
        <f t="shared" ca="1" si="25"/>
        <v>1.975572388337384E-8</v>
      </c>
      <c r="I518" s="25">
        <f t="shared" ca="1" si="26"/>
        <v>-4.2271304252923027E-9</v>
      </c>
    </row>
    <row r="519" spans="7:9" x14ac:dyDescent="0.25">
      <c r="G519" s="23">
        <f t="shared" ca="1" si="24"/>
        <v>-1.409501919793405E-9</v>
      </c>
      <c r="H519" s="24">
        <f t="shared" ca="1" si="25"/>
        <v>1.9464197974110602E-8</v>
      </c>
      <c r="I519" s="25">
        <f t="shared" ca="1" si="26"/>
        <v>-4.0634183199749203E-9</v>
      </c>
    </row>
    <row r="520" spans="7:9" x14ac:dyDescent="0.25">
      <c r="G520" s="23">
        <f t="shared" ca="1" si="24"/>
        <v>-1.101520414289048E-9</v>
      </c>
      <c r="H520" s="24">
        <f t="shared" ca="1" si="25"/>
        <v>1.9264828650804632E-8</v>
      </c>
      <c r="I520" s="25">
        <f t="shared" ca="1" si="26"/>
        <v>-3.9351953905771981E-9</v>
      </c>
    </row>
    <row r="521" spans="7:9" x14ac:dyDescent="0.25">
      <c r="G521" s="23">
        <f t="shared" ca="1" si="24"/>
        <v>-1.11129284754519E-9</v>
      </c>
      <c r="H521" s="24">
        <f t="shared" ca="1" si="25"/>
        <v>2.0128010917994413E-8</v>
      </c>
      <c r="I521" s="25">
        <f t="shared" ca="1" si="26"/>
        <v>-2.8552909792708206E-9</v>
      </c>
    </row>
    <row r="522" spans="7:9" x14ac:dyDescent="0.25">
      <c r="G522" s="23">
        <f t="shared" ca="1" si="24"/>
        <v>-5.381263392603683E-10</v>
      </c>
      <c r="H522" s="24">
        <f t="shared" ca="1" si="25"/>
        <v>1.9687974324768912E-8</v>
      </c>
      <c r="I522" s="25">
        <f t="shared" ca="1" si="26"/>
        <v>-3.0234380640525978E-9</v>
      </c>
    </row>
    <row r="523" spans="7:9" x14ac:dyDescent="0.25">
      <c r="G523" s="23">
        <f t="shared" ca="1" si="24"/>
        <v>-4.096097394613809E-10</v>
      </c>
      <c r="H523" s="24">
        <f t="shared" ca="1" si="25"/>
        <v>2.0498537070575703E-8</v>
      </c>
      <c r="I523" s="25">
        <f t="shared" ca="1" si="26"/>
        <v>-3.206173085467079E-9</v>
      </c>
    </row>
    <row r="524" spans="7:9" x14ac:dyDescent="0.25">
      <c r="G524" s="23">
        <f t="shared" ca="1" si="24"/>
        <v>-1.8684422025390004E-9</v>
      </c>
      <c r="H524" s="24">
        <f t="shared" ca="1" si="25"/>
        <v>2.0948963517987814E-8</v>
      </c>
      <c r="I524" s="25">
        <f t="shared" ca="1" si="26"/>
        <v>-3.643782100951119E-9</v>
      </c>
    </row>
    <row r="525" spans="7:9" x14ac:dyDescent="0.25">
      <c r="G525" s="23">
        <f t="shared" ca="1" si="24"/>
        <v>-1.7805718561043662E-9</v>
      </c>
      <c r="H525" s="24">
        <f t="shared" ca="1" si="25"/>
        <v>2.093254134476284E-8</v>
      </c>
      <c r="I525" s="25">
        <f t="shared" ca="1" si="26"/>
        <v>-4.6188067959752008E-9</v>
      </c>
    </row>
    <row r="526" spans="7:9" x14ac:dyDescent="0.25">
      <c r="G526" s="23">
        <f t="shared" ca="1" si="24"/>
        <v>-2.2304881596735067E-9</v>
      </c>
      <c r="H526" s="24">
        <f t="shared" ca="1" si="25"/>
        <v>2.0090941031806549E-8</v>
      </c>
      <c r="I526" s="25">
        <f t="shared" ca="1" si="26"/>
        <v>-4.1693231634378712E-9</v>
      </c>
    </row>
    <row r="527" spans="7:9" x14ac:dyDescent="0.25">
      <c r="G527" s="23">
        <f t="shared" ca="1" si="24"/>
        <v>-1.5217651746308491E-9</v>
      </c>
      <c r="H527" s="24">
        <f t="shared" ca="1" si="25"/>
        <v>2.0199324627797923E-8</v>
      </c>
      <c r="I527" s="25">
        <f t="shared" ca="1" si="26"/>
        <v>-4.3533377477046998E-9</v>
      </c>
    </row>
    <row r="528" spans="7:9" x14ac:dyDescent="0.25">
      <c r="G528" s="23">
        <f t="shared" ca="1" si="24"/>
        <v>-1.2210925891271941E-9</v>
      </c>
      <c r="H528" s="24">
        <f t="shared" ca="1" si="25"/>
        <v>2.0857724912921316E-8</v>
      </c>
      <c r="I528" s="25">
        <f t="shared" ca="1" si="26"/>
        <v>-4.2595830580071654E-9</v>
      </c>
    </row>
    <row r="529" spans="7:9" x14ac:dyDescent="0.25">
      <c r="G529" s="23">
        <f t="shared" ca="1" si="24"/>
        <v>-1.9215209324505288E-9</v>
      </c>
      <c r="H529" s="24">
        <f t="shared" ca="1" si="25"/>
        <v>2.0376453668093894E-8</v>
      </c>
      <c r="I529" s="25">
        <f t="shared" ca="1" si="26"/>
        <v>-5.136896956308168E-9</v>
      </c>
    </row>
    <row r="530" spans="7:9" x14ac:dyDescent="0.25">
      <c r="G530" s="23">
        <f t="shared" ca="1" si="24"/>
        <v>-1.8634666146796506E-9</v>
      </c>
      <c r="H530" s="24">
        <f t="shared" ca="1" si="25"/>
        <v>2.0720237392934322E-8</v>
      </c>
      <c r="I530" s="25">
        <f t="shared" ca="1" si="26"/>
        <v>-6.0432663591667415E-9</v>
      </c>
    </row>
    <row r="531" spans="7:9" x14ac:dyDescent="0.25">
      <c r="G531" s="23">
        <f t="shared" ca="1" si="24"/>
        <v>-9.1795497742351104E-10</v>
      </c>
      <c r="H531" s="24">
        <f t="shared" ca="1" si="25"/>
        <v>2.0757089605640598E-8</v>
      </c>
      <c r="I531" s="25">
        <f t="shared" ca="1" si="26"/>
        <v>-5.4180433422997764E-9</v>
      </c>
    </row>
    <row r="532" spans="7:9" x14ac:dyDescent="0.25">
      <c r="G532" s="23">
        <f t="shared" ca="1" si="24"/>
        <v>-1.2072886543147245E-9</v>
      </c>
      <c r="H532" s="24">
        <f t="shared" ca="1" si="25"/>
        <v>2.117396183756956E-8</v>
      </c>
      <c r="I532" s="25">
        <f t="shared" ca="1" si="26"/>
        <v>-6.4131567442217716E-9</v>
      </c>
    </row>
    <row r="533" spans="7:9" x14ac:dyDescent="0.25">
      <c r="G533" s="23">
        <f t="shared" ca="1" si="24"/>
        <v>-5.4846468732541291E-10</v>
      </c>
      <c r="H533" s="24">
        <f t="shared" ca="1" si="25"/>
        <v>2.1665901443234095E-8</v>
      </c>
      <c r="I533" s="25">
        <f t="shared" ca="1" si="26"/>
        <v>-6.3737677963131478E-9</v>
      </c>
    </row>
    <row r="534" spans="7:9" x14ac:dyDescent="0.25">
      <c r="G534" s="23">
        <f t="shared" ca="1" si="24"/>
        <v>-1.0639420268836356E-9</v>
      </c>
      <c r="H534" s="24">
        <f t="shared" ca="1" si="25"/>
        <v>2.2162146349310115E-8</v>
      </c>
      <c r="I534" s="25">
        <f t="shared" ca="1" si="26"/>
        <v>-6.8482696248020076E-9</v>
      </c>
    </row>
    <row r="535" spans="7:9" x14ac:dyDescent="0.25">
      <c r="G535" s="23">
        <f t="shared" ca="1" si="24"/>
        <v>-1.4088318827274573E-9</v>
      </c>
      <c r="H535" s="24">
        <f t="shared" ca="1" si="25"/>
        <v>2.1718030712262044E-8</v>
      </c>
      <c r="I535" s="25">
        <f t="shared" ca="1" si="26"/>
        <v>-6.3176265479295098E-9</v>
      </c>
    </row>
    <row r="536" spans="7:9" x14ac:dyDescent="0.25">
      <c r="G536" s="23">
        <f t="shared" ca="1" si="24"/>
        <v>-1.253767864718971E-9</v>
      </c>
      <c r="H536" s="24">
        <f t="shared" ca="1" si="25"/>
        <v>2.0891831215472323E-8</v>
      </c>
      <c r="I536" s="25">
        <f t="shared" ca="1" si="26"/>
        <v>-6.1814430352097615E-9</v>
      </c>
    </row>
    <row r="537" spans="7:9" x14ac:dyDescent="0.25">
      <c r="G537" s="23">
        <f t="shared" ca="1" si="24"/>
        <v>-1.0182596878891201E-9</v>
      </c>
      <c r="H537" s="24">
        <f t="shared" ca="1" si="25"/>
        <v>2.1664781804753631E-8</v>
      </c>
      <c r="I537" s="25">
        <f t="shared" ca="1" si="26"/>
        <v>-6.6685652363675767E-9</v>
      </c>
    </row>
    <row r="538" spans="7:9" x14ac:dyDescent="0.25">
      <c r="G538" s="23">
        <f t="shared" ca="1" si="24"/>
        <v>-4.0500412424154447E-10</v>
      </c>
      <c r="H538" s="24">
        <f t="shared" ca="1" si="25"/>
        <v>2.2111883825960053E-8</v>
      </c>
      <c r="I538" s="25">
        <f t="shared" ca="1" si="26"/>
        <v>-6.4406230538650454E-9</v>
      </c>
    </row>
    <row r="539" spans="7:9" x14ac:dyDescent="0.25">
      <c r="G539" s="23">
        <f t="shared" ca="1" si="24"/>
        <v>-1.117138118220285E-9</v>
      </c>
      <c r="H539" s="24">
        <f t="shared" ca="1" si="25"/>
        <v>2.292323320076832E-8</v>
      </c>
      <c r="I539" s="25">
        <f t="shared" ca="1" si="26"/>
        <v>-6.9438808266379753E-9</v>
      </c>
    </row>
    <row r="540" spans="7:9" x14ac:dyDescent="0.25">
      <c r="G540" s="23">
        <f t="shared" ca="1" si="24"/>
        <v>-1.3281355898792469E-9</v>
      </c>
      <c r="H540" s="24">
        <f t="shared" ca="1" si="25"/>
        <v>2.2445459089847853E-8</v>
      </c>
      <c r="I540" s="25">
        <f t="shared" ca="1" si="26"/>
        <v>-5.4981173931331751E-9</v>
      </c>
    </row>
    <row r="541" spans="7:9" x14ac:dyDescent="0.25">
      <c r="G541" s="23">
        <f t="shared" ca="1" si="24"/>
        <v>-1.6616286882644524E-9</v>
      </c>
      <c r="H541" s="24">
        <f t="shared" ca="1" si="25"/>
        <v>2.2821449753010027E-8</v>
      </c>
      <c r="I541" s="25">
        <f t="shared" ca="1" si="26"/>
        <v>-6.0004724721669722E-9</v>
      </c>
    </row>
    <row r="542" spans="7:9" x14ac:dyDescent="0.25">
      <c r="G542" s="23">
        <f t="shared" ca="1" si="24"/>
        <v>-2.0475009430228996E-9</v>
      </c>
      <c r="H542" s="24">
        <f t="shared" ca="1" si="25"/>
        <v>2.1231538301971325E-8</v>
      </c>
      <c r="I542" s="25">
        <f t="shared" ca="1" si="26"/>
        <v>-5.4187590360404104E-9</v>
      </c>
    </row>
    <row r="543" spans="7:9" x14ac:dyDescent="0.25">
      <c r="G543" s="23">
        <f t="shared" ca="1" si="24"/>
        <v>-9.7218952907236627E-10</v>
      </c>
      <c r="H543" s="24">
        <f t="shared" ca="1" si="25"/>
        <v>2.0876837694819482E-8</v>
      </c>
      <c r="I543" s="25">
        <f t="shared" ca="1" si="26"/>
        <v>-4.7576120570573841E-9</v>
      </c>
    </row>
    <row r="544" spans="7:9" x14ac:dyDescent="0.25">
      <c r="G544" s="23">
        <f t="shared" ca="1" si="24"/>
        <v>-1.1269192547527981E-9</v>
      </c>
      <c r="H544" s="24">
        <f t="shared" ca="1" si="25"/>
        <v>2.0292935684706098E-8</v>
      </c>
      <c r="I544" s="25">
        <f t="shared" ca="1" si="26"/>
        <v>-5.2300889727512832E-9</v>
      </c>
    </row>
    <row r="545" spans="7:9" x14ac:dyDescent="0.25">
      <c r="G545" s="23">
        <f t="shared" ca="1" si="24"/>
        <v>-1.1416434459732609E-9</v>
      </c>
      <c r="H545" s="24">
        <f t="shared" ca="1" si="25"/>
        <v>1.9851129490903313E-8</v>
      </c>
      <c r="I545" s="25">
        <f t="shared" ca="1" si="26"/>
        <v>-5.1294800189657153E-9</v>
      </c>
    </row>
    <row r="546" spans="7:9" x14ac:dyDescent="0.25">
      <c r="G546" s="23">
        <f t="shared" ca="1" si="24"/>
        <v>-1.59039667682812E-10</v>
      </c>
      <c r="H546" s="24">
        <f t="shared" ca="1" si="25"/>
        <v>1.9612073532672042E-8</v>
      </c>
      <c r="I546" s="25">
        <f t="shared" ca="1" si="26"/>
        <v>-5.1793561810931218E-9</v>
      </c>
    </row>
    <row r="547" spans="7:9" x14ac:dyDescent="0.25">
      <c r="G547" s="23">
        <f t="shared" ca="1" si="24"/>
        <v>-1.3845964522296134E-10</v>
      </c>
      <c r="H547" s="24">
        <f t="shared" ca="1" si="25"/>
        <v>1.8995138144091015E-8</v>
      </c>
      <c r="I547" s="25">
        <f t="shared" ca="1" si="26"/>
        <v>-4.797616144517261E-9</v>
      </c>
    </row>
    <row r="548" spans="7:9" x14ac:dyDescent="0.25">
      <c r="G548" s="23">
        <f t="shared" ca="1" si="24"/>
        <v>-2.7928462858111615E-10</v>
      </c>
      <c r="H548" s="24">
        <f t="shared" ca="1" si="25"/>
        <v>1.8182300543798871E-8</v>
      </c>
      <c r="I548" s="25">
        <f t="shared" ca="1" si="26"/>
        <v>-4.900027113220872E-9</v>
      </c>
    </row>
    <row r="549" spans="7:9" x14ac:dyDescent="0.25">
      <c r="G549" s="23">
        <f t="shared" ca="1" si="24"/>
        <v>5.9717105242419758E-11</v>
      </c>
      <c r="H549" s="24">
        <f t="shared" ca="1" si="25"/>
        <v>1.7790193245201908E-8</v>
      </c>
      <c r="I549" s="25">
        <f t="shared" ca="1" si="26"/>
        <v>-5.7182714643444798E-9</v>
      </c>
    </row>
    <row r="550" spans="7:9" x14ac:dyDescent="0.25">
      <c r="G550" s="23">
        <f t="shared" ca="1" si="24"/>
        <v>-1.1193284139305201E-11</v>
      </c>
      <c r="H550" s="24">
        <f t="shared" ca="1" si="25"/>
        <v>1.8112103418457675E-8</v>
      </c>
      <c r="I550" s="25">
        <f t="shared" ca="1" si="26"/>
        <v>-5.5886099521339591E-9</v>
      </c>
    </row>
    <row r="551" spans="7:9" x14ac:dyDescent="0.25">
      <c r="G551" s="23">
        <f t="shared" ca="1" si="24"/>
        <v>-1.0006884485302451E-9</v>
      </c>
      <c r="H551" s="24">
        <f t="shared" ca="1" si="25"/>
        <v>1.8254244312422307E-8</v>
      </c>
      <c r="I551" s="25">
        <f t="shared" ca="1" si="26"/>
        <v>-5.1300083848895531E-9</v>
      </c>
    </row>
    <row r="552" spans="7:9" x14ac:dyDescent="0.25">
      <c r="G552" s="23">
        <f t="shared" ca="1" si="24"/>
        <v>-1.8617142147491077E-9</v>
      </c>
      <c r="H552" s="24">
        <f t="shared" ca="1" si="25"/>
        <v>1.8094163156090449E-8</v>
      </c>
      <c r="I552" s="25">
        <f t="shared" ca="1" si="26"/>
        <v>-5.208762092125358E-9</v>
      </c>
    </row>
    <row r="553" spans="7:9" x14ac:dyDescent="0.25">
      <c r="G553" s="23">
        <f t="shared" ca="1" si="24"/>
        <v>-1.8534291104989266E-9</v>
      </c>
      <c r="H553" s="24">
        <f t="shared" ca="1" si="25"/>
        <v>1.764325377400573E-8</v>
      </c>
      <c r="I553" s="25">
        <f t="shared" ca="1" si="26"/>
        <v>-5.6372069452631255E-9</v>
      </c>
    </row>
    <row r="554" spans="7:9" x14ac:dyDescent="0.25">
      <c r="G554" s="23">
        <f t="shared" ca="1" si="24"/>
        <v>-2.1293516608623298E-9</v>
      </c>
      <c r="H554" s="24">
        <f t="shared" ca="1" si="25"/>
        <v>1.7033586417233672E-8</v>
      </c>
      <c r="I554" s="25">
        <f t="shared" ca="1" si="26"/>
        <v>-5.4346569061735667E-9</v>
      </c>
    </row>
    <row r="555" spans="7:9" x14ac:dyDescent="0.25">
      <c r="G555" s="23">
        <f t="shared" ca="1" si="24"/>
        <v>-2.4676184276956022E-9</v>
      </c>
      <c r="H555" s="24">
        <f t="shared" ca="1" si="25"/>
        <v>1.7560087138715268E-8</v>
      </c>
      <c r="I555" s="25">
        <f t="shared" ca="1" si="26"/>
        <v>-5.055094026998993E-9</v>
      </c>
    </row>
    <row r="556" spans="7:9" x14ac:dyDescent="0.25">
      <c r="G556" s="23">
        <f t="shared" ca="1" si="24"/>
        <v>-3.3178881343402036E-9</v>
      </c>
      <c r="H556" s="24">
        <f t="shared" ca="1" si="25"/>
        <v>1.8038972603684515E-8</v>
      </c>
      <c r="I556" s="25">
        <f t="shared" ca="1" si="26"/>
        <v>-5.7373532835778035E-9</v>
      </c>
    </row>
    <row r="557" spans="7:9" x14ac:dyDescent="0.25">
      <c r="G557" s="23">
        <f t="shared" ca="1" si="24"/>
        <v>-3.9577614394143478E-9</v>
      </c>
      <c r="H557" s="24">
        <f t="shared" ca="1" si="25"/>
        <v>1.8280066607420161E-8</v>
      </c>
      <c r="I557" s="25">
        <f t="shared" ca="1" si="26"/>
        <v>-6.3003399519434337E-9</v>
      </c>
    </row>
    <row r="558" spans="7:9" x14ac:dyDescent="0.25">
      <c r="G558" s="23">
        <f t="shared" ca="1" si="24"/>
        <v>-4.9379557287748921E-9</v>
      </c>
      <c r="H558" s="24">
        <f t="shared" ca="1" si="25"/>
        <v>1.9207954642104695E-8</v>
      </c>
      <c r="I558" s="25">
        <f t="shared" ca="1" si="26"/>
        <v>-6.5893951029623221E-9</v>
      </c>
    </row>
    <row r="559" spans="7:9" x14ac:dyDescent="0.25">
      <c r="G559" s="23">
        <f t="shared" ca="1" si="24"/>
        <v>-4.5612555621121326E-9</v>
      </c>
      <c r="H559" s="24">
        <f t="shared" ca="1" si="25"/>
        <v>1.8041907813851908E-8</v>
      </c>
      <c r="I559" s="25">
        <f t="shared" ca="1" si="26"/>
        <v>-7.4590083375737944E-9</v>
      </c>
    </row>
    <row r="560" spans="7:9" x14ac:dyDescent="0.25">
      <c r="G560" s="23">
        <f t="shared" ca="1" si="24"/>
        <v>-4.0304422228503241E-9</v>
      </c>
      <c r="H560" s="24">
        <f t="shared" ca="1" si="25"/>
        <v>1.7917487322680375E-8</v>
      </c>
      <c r="I560" s="25">
        <f t="shared" ca="1" si="26"/>
        <v>-7.579026868078928E-9</v>
      </c>
    </row>
    <row r="561" spans="7:9" x14ac:dyDescent="0.25">
      <c r="G561" s="23">
        <f t="shared" ca="1" si="24"/>
        <v>-3.7874010414600119E-9</v>
      </c>
      <c r="H561" s="24">
        <f t="shared" ca="1" si="25"/>
        <v>1.8013890631623171E-8</v>
      </c>
      <c r="I561" s="25">
        <f t="shared" ca="1" si="26"/>
        <v>-6.7232230810188486E-9</v>
      </c>
    </row>
    <row r="562" spans="7:9" x14ac:dyDescent="0.25">
      <c r="G562" s="23">
        <f t="shared" ca="1" si="24"/>
        <v>-3.0865977327145707E-9</v>
      </c>
      <c r="H562" s="24">
        <f t="shared" ca="1" si="25"/>
        <v>1.8996671985346875E-8</v>
      </c>
      <c r="I562" s="25">
        <f t="shared" ca="1" si="26"/>
        <v>-7.0084517495467686E-9</v>
      </c>
    </row>
    <row r="563" spans="7:9" x14ac:dyDescent="0.25">
      <c r="G563" s="23">
        <f t="shared" ca="1" si="24"/>
        <v>-2.2670037555334347E-9</v>
      </c>
      <c r="H563" s="24">
        <f t="shared" ca="1" si="25"/>
        <v>1.9337136367736049E-8</v>
      </c>
      <c r="I563" s="25">
        <f t="shared" ca="1" si="26"/>
        <v>-7.0432083938458722E-9</v>
      </c>
    </row>
    <row r="564" spans="7:9" x14ac:dyDescent="0.25">
      <c r="G564" s="23">
        <f t="shared" ca="1" si="24"/>
        <v>-2.6988124267980066E-9</v>
      </c>
      <c r="H564" s="24">
        <f t="shared" ca="1" si="25"/>
        <v>1.9871724335236035E-8</v>
      </c>
      <c r="I564" s="25">
        <f t="shared" ca="1" si="26"/>
        <v>-7.0950596369145644E-9</v>
      </c>
    </row>
    <row r="565" spans="7:9" x14ac:dyDescent="0.25">
      <c r="G565" s="23">
        <f t="shared" ca="1" si="24"/>
        <v>-3.5518882791761893E-9</v>
      </c>
      <c r="H565" s="24">
        <f t="shared" ca="1" si="25"/>
        <v>2.1279096205797496E-8</v>
      </c>
      <c r="I565" s="25">
        <f t="shared" ca="1" si="26"/>
        <v>-7.4709785620738195E-9</v>
      </c>
    </row>
    <row r="566" spans="7:9" x14ac:dyDescent="0.25">
      <c r="G566" s="23">
        <f t="shared" ca="1" si="24"/>
        <v>-3.556392597306108E-9</v>
      </c>
      <c r="H566" s="24">
        <f t="shared" ca="1" si="25"/>
        <v>2.2314093395451933E-8</v>
      </c>
      <c r="I566" s="25">
        <f t="shared" ca="1" si="26"/>
        <v>-8.3668044514161327E-9</v>
      </c>
    </row>
    <row r="567" spans="7:9" x14ac:dyDescent="0.25">
      <c r="G567" s="23">
        <f t="shared" ca="1" si="24"/>
        <v>-3.4116310023230938E-9</v>
      </c>
      <c r="H567" s="24">
        <f t="shared" ca="1" si="25"/>
        <v>2.2410620687188436E-8</v>
      </c>
      <c r="I567" s="25">
        <f t="shared" ca="1" si="26"/>
        <v>-8.224033254979076E-9</v>
      </c>
    </row>
    <row r="568" spans="7:9" x14ac:dyDescent="0.25">
      <c r="G568" s="23">
        <f t="shared" ca="1" si="24"/>
        <v>-4.3419243398793128E-9</v>
      </c>
      <c r="H568" s="24">
        <f t="shared" ca="1" si="25"/>
        <v>2.277863350792245E-8</v>
      </c>
      <c r="I568" s="25">
        <f t="shared" ca="1" si="26"/>
        <v>-7.7040752704332494E-9</v>
      </c>
    </row>
    <row r="569" spans="7:9" x14ac:dyDescent="0.25">
      <c r="G569" s="23">
        <f t="shared" ca="1" si="24"/>
        <v>-4.9366479153777625E-9</v>
      </c>
      <c r="H569" s="24">
        <f t="shared" ca="1" si="25"/>
        <v>2.4095062425333999E-8</v>
      </c>
      <c r="I569" s="25">
        <f t="shared" ca="1" si="26"/>
        <v>-8.1936552421605105E-9</v>
      </c>
    </row>
    <row r="570" spans="7:9" x14ac:dyDescent="0.25">
      <c r="G570" s="23">
        <f t="shared" ca="1" si="24"/>
        <v>-5.8485567785889304E-9</v>
      </c>
      <c r="H570" s="24">
        <f t="shared" ca="1" si="25"/>
        <v>2.4423967164203852E-8</v>
      </c>
      <c r="I570" s="25">
        <f t="shared" ca="1" si="26"/>
        <v>-8.0444044452878331E-9</v>
      </c>
    </row>
    <row r="571" spans="7:9" x14ac:dyDescent="0.25">
      <c r="G571" s="23">
        <f t="shared" ca="1" si="24"/>
        <v>-6.4267750010827567E-9</v>
      </c>
      <c r="H571" s="24">
        <f t="shared" ca="1" si="25"/>
        <v>2.4476946211545444E-8</v>
      </c>
      <c r="I571" s="25">
        <f t="shared" ca="1" si="26"/>
        <v>-8.6613312049422886E-9</v>
      </c>
    </row>
    <row r="572" spans="7:9" x14ac:dyDescent="0.25">
      <c r="G572" s="23">
        <f t="shared" ca="1" si="24"/>
        <v>-7.1393332549596474E-9</v>
      </c>
      <c r="H572" s="24">
        <f t="shared" ca="1" si="25"/>
        <v>2.4476650562457855E-8</v>
      </c>
      <c r="I572" s="25">
        <f t="shared" ca="1" si="26"/>
        <v>-8.465497095511577E-9</v>
      </c>
    </row>
    <row r="573" spans="7:9" x14ac:dyDescent="0.25">
      <c r="G573" s="23">
        <f t="shared" ca="1" si="24"/>
        <v>-7.5846596919285425E-9</v>
      </c>
      <c r="H573" s="24">
        <f t="shared" ca="1" si="25"/>
        <v>2.4837755558952481E-8</v>
      </c>
      <c r="I573" s="25">
        <f t="shared" ca="1" si="26"/>
        <v>-8.0251588252517082E-9</v>
      </c>
    </row>
    <row r="574" spans="7:9" x14ac:dyDescent="0.25">
      <c r="G574" s="23">
        <f t="shared" ca="1" si="24"/>
        <v>-8.1114800880879588E-9</v>
      </c>
      <c r="H574" s="24">
        <f t="shared" ca="1" si="25"/>
        <v>2.4669137940381965E-8</v>
      </c>
      <c r="I574" s="25">
        <f t="shared" ca="1" si="26"/>
        <v>-9.9601071652007091E-9</v>
      </c>
    </row>
    <row r="575" spans="7:9" x14ac:dyDescent="0.25">
      <c r="G575" s="23">
        <f t="shared" ca="1" si="24"/>
        <v>-8.0370015736572422E-9</v>
      </c>
      <c r="H575" s="24">
        <f t="shared" ca="1" si="25"/>
        <v>2.4467888865717424E-8</v>
      </c>
      <c r="I575" s="25">
        <f t="shared" ca="1" si="26"/>
        <v>-1.0425877860698839E-8</v>
      </c>
    </row>
    <row r="576" spans="7:9" x14ac:dyDescent="0.25">
      <c r="G576" s="23">
        <f t="shared" ca="1" si="24"/>
        <v>-7.2909988005317648E-9</v>
      </c>
      <c r="H576" s="24">
        <f t="shared" ca="1" si="25"/>
        <v>2.4870839757375234E-8</v>
      </c>
      <c r="I576" s="25">
        <f t="shared" ca="1" si="26"/>
        <v>-1.0841165309764287E-8</v>
      </c>
    </row>
    <row r="577" spans="7:9" x14ac:dyDescent="0.25">
      <c r="G577" s="23">
        <f t="shared" ca="1" si="24"/>
        <v>-8.114122112643755E-9</v>
      </c>
      <c r="H577" s="24">
        <f t="shared" ca="1" si="25"/>
        <v>2.4545478200055652E-8</v>
      </c>
      <c r="I577" s="25">
        <f t="shared" ca="1" si="26"/>
        <v>-1.0434919949803484E-8</v>
      </c>
    </row>
    <row r="578" spans="7:9" x14ac:dyDescent="0.25">
      <c r="G578" s="23">
        <f t="shared" ca="1" si="24"/>
        <v>-7.9446791420411945E-9</v>
      </c>
      <c r="H578" s="24">
        <f t="shared" ca="1" si="25"/>
        <v>2.4666272736163929E-8</v>
      </c>
      <c r="I578" s="25">
        <f t="shared" ca="1" si="26"/>
        <v>-9.9724078386221588E-9</v>
      </c>
    </row>
    <row r="579" spans="7:9" x14ac:dyDescent="0.25">
      <c r="G579" s="23">
        <f t="shared" ca="1" si="24"/>
        <v>-7.9290199837783355E-9</v>
      </c>
      <c r="H579" s="24">
        <f t="shared" ca="1" si="25"/>
        <v>2.5270417748782017E-8</v>
      </c>
      <c r="I579" s="25">
        <f t="shared" ca="1" si="26"/>
        <v>-1.0265209107467461E-8</v>
      </c>
    </row>
    <row r="580" spans="7:9" x14ac:dyDescent="0.25">
      <c r="G580" s="23">
        <f t="shared" ref="G580:G643" ca="1" si="27">_xlfn.NORM.INV(RAND(),0,sig)+G579</f>
        <v>-7.8394465130232457E-9</v>
      </c>
      <c r="H580" s="24">
        <f t="shared" ref="H580:H643" ca="1" si="28">_xlfn.NORM.INV(RAND(),0,sig)+H579</f>
        <v>2.4630193220886166E-8</v>
      </c>
      <c r="I580" s="25">
        <f t="shared" ref="I580:I643" ca="1" si="29">_xlfn.NORM.INV(RAND(),0,sig)+I579</f>
        <v>-1.0091810974431083E-8</v>
      </c>
    </row>
    <row r="581" spans="7:9" x14ac:dyDescent="0.25">
      <c r="G581" s="23">
        <f t="shared" ca="1" si="27"/>
        <v>-7.8619601760217083E-9</v>
      </c>
      <c r="H581" s="24">
        <f t="shared" ca="1" si="28"/>
        <v>2.5736361874603256E-8</v>
      </c>
      <c r="I581" s="25">
        <f t="shared" ca="1" si="29"/>
        <v>-8.5574631191443778E-9</v>
      </c>
    </row>
    <row r="582" spans="7:9" x14ac:dyDescent="0.25">
      <c r="G582" s="23">
        <f t="shared" ca="1" si="27"/>
        <v>-7.4713747371419777E-9</v>
      </c>
      <c r="H582" s="24">
        <f t="shared" ca="1" si="28"/>
        <v>2.4641162247746361E-8</v>
      </c>
      <c r="I582" s="25">
        <f t="shared" ca="1" si="29"/>
        <v>-8.4302233742676438E-9</v>
      </c>
    </row>
    <row r="583" spans="7:9" x14ac:dyDescent="0.25">
      <c r="G583" s="23">
        <f t="shared" ca="1" si="27"/>
        <v>-6.6027135419205044E-9</v>
      </c>
      <c r="H583" s="24">
        <f t="shared" ca="1" si="28"/>
        <v>2.4738844115066508E-8</v>
      </c>
      <c r="I583" s="25">
        <f t="shared" ca="1" si="29"/>
        <v>-8.388472567125995E-9</v>
      </c>
    </row>
    <row r="584" spans="7:9" x14ac:dyDescent="0.25">
      <c r="G584" s="23">
        <f t="shared" ca="1" si="27"/>
        <v>-6.0067079121465451E-9</v>
      </c>
      <c r="H584" s="24">
        <f t="shared" ca="1" si="28"/>
        <v>2.5184933800962096E-8</v>
      </c>
      <c r="I584" s="25">
        <f t="shared" ca="1" si="29"/>
        <v>-8.2401868788458663E-9</v>
      </c>
    </row>
    <row r="585" spans="7:9" x14ac:dyDescent="0.25">
      <c r="G585" s="23">
        <f t="shared" ca="1" si="27"/>
        <v>-6.0108879538372618E-9</v>
      </c>
      <c r="H585" s="24">
        <f t="shared" ca="1" si="28"/>
        <v>2.4815999129088534E-8</v>
      </c>
      <c r="I585" s="25">
        <f t="shared" ca="1" si="29"/>
        <v>-8.4306936087747479E-9</v>
      </c>
    </row>
    <row r="586" spans="7:9" x14ac:dyDescent="0.25">
      <c r="G586" s="23">
        <f t="shared" ca="1" si="27"/>
        <v>-6.214100300837048E-9</v>
      </c>
      <c r="H586" s="24">
        <f t="shared" ca="1" si="28"/>
        <v>2.4850520434994479E-8</v>
      </c>
      <c r="I586" s="25">
        <f t="shared" ca="1" si="29"/>
        <v>-8.713694168455864E-9</v>
      </c>
    </row>
    <row r="587" spans="7:9" x14ac:dyDescent="0.25">
      <c r="G587" s="23">
        <f t="shared" ca="1" si="27"/>
        <v>-5.5627924392852904E-9</v>
      </c>
      <c r="H587" s="24">
        <f t="shared" ca="1" si="28"/>
        <v>2.5007856897945181E-8</v>
      </c>
      <c r="I587" s="25">
        <f t="shared" ca="1" si="29"/>
        <v>-8.1406049943174741E-9</v>
      </c>
    </row>
    <row r="588" spans="7:9" x14ac:dyDescent="0.25">
      <c r="G588" s="23">
        <f t="shared" ca="1" si="27"/>
        <v>-6.1555100060749931E-9</v>
      </c>
      <c r="H588" s="24">
        <f t="shared" ca="1" si="28"/>
        <v>2.5190481628951458E-8</v>
      </c>
      <c r="I588" s="25">
        <f t="shared" ca="1" si="29"/>
        <v>-8.642580747401463E-9</v>
      </c>
    </row>
    <row r="589" spans="7:9" x14ac:dyDescent="0.25">
      <c r="G589" s="23">
        <f t="shared" ca="1" si="27"/>
        <v>-5.0055686628435119E-9</v>
      </c>
      <c r="H589" s="24">
        <f t="shared" ca="1" si="28"/>
        <v>2.5264000603475625E-8</v>
      </c>
      <c r="I589" s="25">
        <f t="shared" ca="1" si="29"/>
        <v>-8.4665895394195192E-9</v>
      </c>
    </row>
    <row r="590" spans="7:9" x14ac:dyDescent="0.25">
      <c r="G590" s="23">
        <f t="shared" ca="1" si="27"/>
        <v>-5.8944164130044696E-9</v>
      </c>
      <c r="H590" s="24">
        <f t="shared" ca="1" si="28"/>
        <v>2.5368328302230376E-8</v>
      </c>
      <c r="I590" s="25">
        <f t="shared" ca="1" si="29"/>
        <v>-6.5132932616046435E-9</v>
      </c>
    </row>
    <row r="591" spans="7:9" x14ac:dyDescent="0.25">
      <c r="G591" s="23">
        <f t="shared" ca="1" si="27"/>
        <v>-5.5095275544127697E-9</v>
      </c>
      <c r="H591" s="24">
        <f t="shared" ca="1" si="28"/>
        <v>2.5327700062470867E-8</v>
      </c>
      <c r="I591" s="25">
        <f t="shared" ca="1" si="29"/>
        <v>-7.4829994156683755E-9</v>
      </c>
    </row>
    <row r="592" spans="7:9" x14ac:dyDescent="0.25">
      <c r="G592" s="23">
        <f t="shared" ca="1" si="27"/>
        <v>-5.1308824759484328E-9</v>
      </c>
      <c r="H592" s="24">
        <f t="shared" ca="1" si="28"/>
        <v>2.5578381187723487E-8</v>
      </c>
      <c r="I592" s="25">
        <f t="shared" ca="1" si="29"/>
        <v>-7.6000599879790915E-9</v>
      </c>
    </row>
    <row r="593" spans="7:9" x14ac:dyDescent="0.25">
      <c r="G593" s="23">
        <f t="shared" ca="1" si="27"/>
        <v>-5.7378421310822619E-9</v>
      </c>
      <c r="H593" s="24">
        <f t="shared" ca="1" si="28"/>
        <v>2.6020159472236603E-8</v>
      </c>
      <c r="I593" s="25">
        <f t="shared" ca="1" si="29"/>
        <v>-7.508764741813046E-9</v>
      </c>
    </row>
    <row r="594" spans="7:9" x14ac:dyDescent="0.25">
      <c r="G594" s="23">
        <f t="shared" ca="1" si="27"/>
        <v>-4.9273024609308226E-9</v>
      </c>
      <c r="H594" s="24">
        <f t="shared" ca="1" si="28"/>
        <v>2.5951518431656607E-8</v>
      </c>
      <c r="I594" s="25">
        <f t="shared" ca="1" si="29"/>
        <v>-7.8086156654760742E-9</v>
      </c>
    </row>
    <row r="595" spans="7:9" x14ac:dyDescent="0.25">
      <c r="G595" s="23">
        <f t="shared" ca="1" si="27"/>
        <v>-4.5495232915995777E-9</v>
      </c>
      <c r="H595" s="24">
        <f t="shared" ca="1" si="28"/>
        <v>2.6305936310620399E-8</v>
      </c>
      <c r="I595" s="25">
        <f t="shared" ca="1" si="29"/>
        <v>-8.1591667106125923E-9</v>
      </c>
    </row>
    <row r="596" spans="7:9" x14ac:dyDescent="0.25">
      <c r="G596" s="23">
        <f t="shared" ca="1" si="27"/>
        <v>-5.0012205906091455E-9</v>
      </c>
      <c r="H596" s="24">
        <f t="shared" ca="1" si="28"/>
        <v>2.6289212144027133E-8</v>
      </c>
      <c r="I596" s="25">
        <f t="shared" ca="1" si="29"/>
        <v>-7.8008564745464569E-9</v>
      </c>
    </row>
    <row r="597" spans="7:9" x14ac:dyDescent="0.25">
      <c r="G597" s="23">
        <f t="shared" ca="1" si="27"/>
        <v>-3.794241990246678E-9</v>
      </c>
      <c r="H597" s="24">
        <f t="shared" ca="1" si="28"/>
        <v>2.5563286508746484E-8</v>
      </c>
      <c r="I597" s="25">
        <f t="shared" ca="1" si="29"/>
        <v>-7.3346370476856364E-9</v>
      </c>
    </row>
    <row r="598" spans="7:9" x14ac:dyDescent="0.25">
      <c r="G598" s="23">
        <f t="shared" ca="1" si="27"/>
        <v>-1.7403433114475419E-9</v>
      </c>
      <c r="H598" s="24">
        <f t="shared" ca="1" si="28"/>
        <v>2.5255520289526175E-8</v>
      </c>
      <c r="I598" s="25">
        <f t="shared" ca="1" si="29"/>
        <v>-7.762775463882493E-9</v>
      </c>
    </row>
    <row r="599" spans="7:9" x14ac:dyDescent="0.25">
      <c r="G599" s="23">
        <f t="shared" ca="1" si="27"/>
        <v>-1.2436853893055064E-9</v>
      </c>
      <c r="H599" s="24">
        <f t="shared" ca="1" si="28"/>
        <v>2.4435833841955019E-8</v>
      </c>
      <c r="I599" s="25">
        <f t="shared" ca="1" si="29"/>
        <v>-8.4558220568355791E-9</v>
      </c>
    </row>
    <row r="600" spans="7:9" x14ac:dyDescent="0.25">
      <c r="G600" s="23">
        <f t="shared" ca="1" si="27"/>
        <v>-1.2387263556635036E-9</v>
      </c>
      <c r="H600" s="24">
        <f t="shared" ca="1" si="28"/>
        <v>2.3924291509428296E-8</v>
      </c>
      <c r="I600" s="25">
        <f t="shared" ca="1" si="29"/>
        <v>-8.4477250686403693E-9</v>
      </c>
    </row>
    <row r="601" spans="7:9" x14ac:dyDescent="0.25">
      <c r="G601" s="23">
        <f t="shared" ca="1" si="27"/>
        <v>-3.3447523159196649E-10</v>
      </c>
      <c r="H601" s="24">
        <f t="shared" ca="1" si="28"/>
        <v>2.5075395705584915E-8</v>
      </c>
      <c r="I601" s="25">
        <f t="shared" ca="1" si="29"/>
        <v>-9.03297496731583E-9</v>
      </c>
    </row>
    <row r="602" spans="7:9" x14ac:dyDescent="0.25">
      <c r="G602" s="23">
        <f t="shared" ca="1" si="27"/>
        <v>1.7762209409669859E-10</v>
      </c>
      <c r="H602" s="24">
        <f t="shared" ca="1" si="28"/>
        <v>2.5644387244133261E-8</v>
      </c>
      <c r="I602" s="25">
        <f t="shared" ca="1" si="29"/>
        <v>-9.6760978292708942E-9</v>
      </c>
    </row>
    <row r="603" spans="7:9" x14ac:dyDescent="0.25">
      <c r="G603" s="23">
        <f t="shared" ca="1" si="27"/>
        <v>-2.4545341259741734E-10</v>
      </c>
      <c r="H603" s="24">
        <f t="shared" ca="1" si="28"/>
        <v>2.5208642928939322E-8</v>
      </c>
      <c r="I603" s="25">
        <f t="shared" ca="1" si="29"/>
        <v>-9.7231136397808331E-9</v>
      </c>
    </row>
    <row r="604" spans="7:9" x14ac:dyDescent="0.25">
      <c r="G604" s="23">
        <f t="shared" ca="1" si="27"/>
        <v>-6.1373880732523628E-10</v>
      </c>
      <c r="H604" s="24">
        <f t="shared" ca="1" si="28"/>
        <v>2.5597554090067103E-8</v>
      </c>
      <c r="I604" s="25">
        <f t="shared" ca="1" si="29"/>
        <v>-9.3747200734132104E-9</v>
      </c>
    </row>
    <row r="605" spans="7:9" x14ac:dyDescent="0.25">
      <c r="G605" s="23">
        <f t="shared" ca="1" si="27"/>
        <v>-1.1896737024471733E-9</v>
      </c>
      <c r="H605" s="24">
        <f t="shared" ca="1" si="28"/>
        <v>2.6172123483267158E-8</v>
      </c>
      <c r="I605" s="25">
        <f t="shared" ca="1" si="29"/>
        <v>-8.9284855673082355E-9</v>
      </c>
    </row>
    <row r="606" spans="7:9" x14ac:dyDescent="0.25">
      <c r="G606" s="23">
        <f t="shared" ca="1" si="27"/>
        <v>-2.2166849670386229E-9</v>
      </c>
      <c r="H606" s="24">
        <f t="shared" ca="1" si="28"/>
        <v>2.6353996696503639E-8</v>
      </c>
      <c r="I606" s="25">
        <f t="shared" ca="1" si="29"/>
        <v>-8.6827266442569235E-9</v>
      </c>
    </row>
    <row r="607" spans="7:9" x14ac:dyDescent="0.25">
      <c r="G607" s="23">
        <f t="shared" ca="1" si="27"/>
        <v>-1.9765757619052206E-9</v>
      </c>
      <c r="H607" s="24">
        <f t="shared" ca="1" si="28"/>
        <v>2.6655244008512447E-8</v>
      </c>
      <c r="I607" s="25">
        <f t="shared" ca="1" si="29"/>
        <v>-7.9502937297876616E-9</v>
      </c>
    </row>
    <row r="608" spans="7:9" x14ac:dyDescent="0.25">
      <c r="G608" s="23">
        <f t="shared" ca="1" si="27"/>
        <v>-1.9885395848015345E-9</v>
      </c>
      <c r="H608" s="24">
        <f t="shared" ca="1" si="28"/>
        <v>2.5513795997612969E-8</v>
      </c>
      <c r="I608" s="25">
        <f t="shared" ca="1" si="29"/>
        <v>-7.1544574633695483E-9</v>
      </c>
    </row>
    <row r="609" spans="7:9" x14ac:dyDescent="0.25">
      <c r="G609" s="23">
        <f t="shared" ca="1" si="27"/>
        <v>-2.5326930440892879E-9</v>
      </c>
      <c r="H609" s="24">
        <f t="shared" ca="1" si="28"/>
        <v>2.6067967386159993E-8</v>
      </c>
      <c r="I609" s="25">
        <f t="shared" ca="1" si="29"/>
        <v>-6.3374047000121049E-9</v>
      </c>
    </row>
    <row r="610" spans="7:9" x14ac:dyDescent="0.25">
      <c r="G610" s="23">
        <f t="shared" ca="1" si="27"/>
        <v>-3.1766519459948634E-9</v>
      </c>
      <c r="H610" s="24">
        <f t="shared" ca="1" si="28"/>
        <v>2.5485339287142133E-8</v>
      </c>
      <c r="I610" s="25">
        <f t="shared" ca="1" si="29"/>
        <v>-6.3130302356361043E-9</v>
      </c>
    </row>
    <row r="611" spans="7:9" x14ac:dyDescent="0.25">
      <c r="G611" s="23">
        <f t="shared" ca="1" si="27"/>
        <v>-3.781815354936203E-9</v>
      </c>
      <c r="H611" s="24">
        <f t="shared" ca="1" si="28"/>
        <v>2.4758987600037477E-8</v>
      </c>
      <c r="I611" s="25">
        <f t="shared" ca="1" si="29"/>
        <v>-5.7346393104331858E-9</v>
      </c>
    </row>
    <row r="612" spans="7:9" x14ac:dyDescent="0.25">
      <c r="G612" s="23">
        <f t="shared" ca="1" si="27"/>
        <v>-4.3108957959287043E-9</v>
      </c>
      <c r="H612" s="24">
        <f t="shared" ca="1" si="28"/>
        <v>2.5727875098210946E-8</v>
      </c>
      <c r="I612" s="25">
        <f t="shared" ca="1" si="29"/>
        <v>-4.8368463597381372E-9</v>
      </c>
    </row>
    <row r="613" spans="7:9" x14ac:dyDescent="0.25">
      <c r="G613" s="23">
        <f t="shared" ca="1" si="27"/>
        <v>-4.5550047391013643E-9</v>
      </c>
      <c r="H613" s="24">
        <f t="shared" ca="1" si="28"/>
        <v>2.550124668631727E-8</v>
      </c>
      <c r="I613" s="25">
        <f t="shared" ca="1" si="29"/>
        <v>-4.0809388538045186E-9</v>
      </c>
    </row>
    <row r="614" spans="7:9" x14ac:dyDescent="0.25">
      <c r="G614" s="23">
        <f t="shared" ca="1" si="27"/>
        <v>-4.6416491278039881E-9</v>
      </c>
      <c r="H614" s="24">
        <f t="shared" ca="1" si="28"/>
        <v>2.5545221782126059E-8</v>
      </c>
      <c r="I614" s="25">
        <f t="shared" ca="1" si="29"/>
        <v>-4.564244027599382E-9</v>
      </c>
    </row>
    <row r="615" spans="7:9" x14ac:dyDescent="0.25">
      <c r="G615" s="23">
        <f t="shared" ca="1" si="27"/>
        <v>-5.403021920080888E-9</v>
      </c>
      <c r="H615" s="24">
        <f t="shared" ca="1" si="28"/>
        <v>2.5189115546043474E-8</v>
      </c>
      <c r="I615" s="25">
        <f t="shared" ca="1" si="29"/>
        <v>-4.0665592093913573E-9</v>
      </c>
    </row>
    <row r="616" spans="7:9" x14ac:dyDescent="0.25">
      <c r="G616" s="23">
        <f t="shared" ca="1" si="27"/>
        <v>-6.0863518245310489E-9</v>
      </c>
      <c r="H616" s="24">
        <f t="shared" ca="1" si="28"/>
        <v>2.5114359068472219E-8</v>
      </c>
      <c r="I616" s="25">
        <f t="shared" ca="1" si="29"/>
        <v>-4.6001923349148287E-9</v>
      </c>
    </row>
    <row r="617" spans="7:9" x14ac:dyDescent="0.25">
      <c r="G617" s="23">
        <f t="shared" ca="1" si="27"/>
        <v>-4.8002857610943954E-9</v>
      </c>
      <c r="H617" s="24">
        <f t="shared" ca="1" si="28"/>
        <v>2.4533710288777745E-8</v>
      </c>
      <c r="I617" s="25">
        <f t="shared" ca="1" si="29"/>
        <v>-4.642337541091089E-9</v>
      </c>
    </row>
    <row r="618" spans="7:9" x14ac:dyDescent="0.25">
      <c r="G618" s="23">
        <f t="shared" ca="1" si="27"/>
        <v>-4.900170944533806E-9</v>
      </c>
      <c r="H618" s="24">
        <f t="shared" ca="1" si="28"/>
        <v>2.5653663371781721E-8</v>
      </c>
      <c r="I618" s="25">
        <f t="shared" ca="1" si="29"/>
        <v>-4.9527513961730165E-9</v>
      </c>
    </row>
    <row r="619" spans="7:9" x14ac:dyDescent="0.25">
      <c r="G619" s="23">
        <f t="shared" ca="1" si="27"/>
        <v>-5.5683750274165377E-9</v>
      </c>
      <c r="H619" s="24">
        <f t="shared" ca="1" si="28"/>
        <v>2.4748400296080098E-8</v>
      </c>
      <c r="I619" s="25">
        <f t="shared" ca="1" si="29"/>
        <v>-5.7435762583181876E-9</v>
      </c>
    </row>
    <row r="620" spans="7:9" x14ac:dyDescent="0.25">
      <c r="G620" s="23">
        <f t="shared" ca="1" si="27"/>
        <v>-5.5428722686694766E-9</v>
      </c>
      <c r="H620" s="24">
        <f t="shared" ca="1" si="28"/>
        <v>2.4195342114866455E-8</v>
      </c>
      <c r="I620" s="25">
        <f t="shared" ca="1" si="29"/>
        <v>-5.4409072080085897E-9</v>
      </c>
    </row>
    <row r="621" spans="7:9" x14ac:dyDescent="0.25">
      <c r="G621" s="23">
        <f t="shared" ca="1" si="27"/>
        <v>-6.8947366267786375E-9</v>
      </c>
      <c r="H621" s="24">
        <f t="shared" ca="1" si="28"/>
        <v>2.3929585397120399E-8</v>
      </c>
      <c r="I621" s="25">
        <f t="shared" ca="1" si="29"/>
        <v>-4.9172074165204696E-9</v>
      </c>
    </row>
    <row r="622" spans="7:9" x14ac:dyDescent="0.25">
      <c r="G622" s="23">
        <f t="shared" ca="1" si="27"/>
        <v>-6.6537310916262197E-9</v>
      </c>
      <c r="H622" s="24">
        <f t="shared" ca="1" si="28"/>
        <v>2.4095411843005217E-8</v>
      </c>
      <c r="I622" s="25">
        <f t="shared" ca="1" si="29"/>
        <v>-5.1048210404241495E-9</v>
      </c>
    </row>
    <row r="623" spans="7:9" x14ac:dyDescent="0.25">
      <c r="G623" s="23">
        <f t="shared" ca="1" si="27"/>
        <v>-6.7190844154968823E-9</v>
      </c>
      <c r="H623" s="24">
        <f t="shared" ca="1" si="28"/>
        <v>2.3486500950935345E-8</v>
      </c>
      <c r="I623" s="25">
        <f t="shared" ca="1" si="29"/>
        <v>-3.9953339418014028E-9</v>
      </c>
    </row>
    <row r="624" spans="7:9" x14ac:dyDescent="0.25">
      <c r="G624" s="23">
        <f t="shared" ca="1" si="27"/>
        <v>-6.2222433346938459E-9</v>
      </c>
      <c r="H624" s="24">
        <f t="shared" ca="1" si="28"/>
        <v>2.478357163044085E-8</v>
      </c>
      <c r="I624" s="25">
        <f t="shared" ca="1" si="29"/>
        <v>-2.9545113384810025E-9</v>
      </c>
    </row>
    <row r="625" spans="7:9" x14ac:dyDescent="0.25">
      <c r="G625" s="23">
        <f t="shared" ca="1" si="27"/>
        <v>-6.7942936576155736E-9</v>
      </c>
      <c r="H625" s="24">
        <f t="shared" ca="1" si="28"/>
        <v>2.4950306868978228E-8</v>
      </c>
      <c r="I625" s="25">
        <f t="shared" ca="1" si="29"/>
        <v>-3.3404513351037647E-9</v>
      </c>
    </row>
    <row r="626" spans="7:9" x14ac:dyDescent="0.25">
      <c r="G626" s="23">
        <f t="shared" ca="1" si="27"/>
        <v>-5.9357719812971414E-9</v>
      </c>
      <c r="H626" s="24">
        <f t="shared" ca="1" si="28"/>
        <v>2.4848769737813368E-8</v>
      </c>
      <c r="I626" s="25">
        <f t="shared" ca="1" si="29"/>
        <v>-3.814883875672949E-9</v>
      </c>
    </row>
    <row r="627" spans="7:9" x14ac:dyDescent="0.25">
      <c r="G627" s="23">
        <f t="shared" ca="1" si="27"/>
        <v>-5.7690268415476242E-9</v>
      </c>
      <c r="H627" s="24">
        <f t="shared" ca="1" si="28"/>
        <v>2.3711672503178872E-8</v>
      </c>
      <c r="I627" s="25">
        <f t="shared" ca="1" si="29"/>
        <v>-4.3296501631292587E-9</v>
      </c>
    </row>
    <row r="628" spans="7:9" x14ac:dyDescent="0.25">
      <c r="G628" s="23">
        <f t="shared" ca="1" si="27"/>
        <v>-6.3709884046868567E-9</v>
      </c>
      <c r="H628" s="24">
        <f t="shared" ca="1" si="28"/>
        <v>2.3662994422014902E-8</v>
      </c>
      <c r="I628" s="25">
        <f t="shared" ca="1" si="29"/>
        <v>-4.7378659098420648E-9</v>
      </c>
    </row>
    <row r="629" spans="7:9" x14ac:dyDescent="0.25">
      <c r="G629" s="23">
        <f t="shared" ca="1" si="27"/>
        <v>-5.9345314828535379E-9</v>
      </c>
      <c r="H629" s="24">
        <f t="shared" ca="1" si="28"/>
        <v>2.3092662708566035E-8</v>
      </c>
      <c r="I629" s="25">
        <f t="shared" ca="1" si="29"/>
        <v>-4.5633197465873608E-9</v>
      </c>
    </row>
    <row r="630" spans="7:9" x14ac:dyDescent="0.25">
      <c r="G630" s="23">
        <f t="shared" ca="1" si="27"/>
        <v>-6.189744634449198E-9</v>
      </c>
      <c r="H630" s="24">
        <f t="shared" ca="1" si="28"/>
        <v>2.2858958103315867E-8</v>
      </c>
      <c r="I630" s="25">
        <f t="shared" ca="1" si="29"/>
        <v>-6.0458079609282892E-9</v>
      </c>
    </row>
    <row r="631" spans="7:9" x14ac:dyDescent="0.25">
      <c r="G631" s="23">
        <f t="shared" ca="1" si="27"/>
        <v>-5.6748246077621205E-9</v>
      </c>
      <c r="H631" s="24">
        <f t="shared" ca="1" si="28"/>
        <v>2.3044397492673321E-8</v>
      </c>
      <c r="I631" s="25">
        <f t="shared" ca="1" si="29"/>
        <v>-5.5512122454248675E-9</v>
      </c>
    </row>
    <row r="632" spans="7:9" x14ac:dyDescent="0.25">
      <c r="G632" s="23">
        <f t="shared" ca="1" si="27"/>
        <v>-5.2216084149594684E-9</v>
      </c>
      <c r="H632" s="24">
        <f t="shared" ca="1" si="28"/>
        <v>2.3227937591797672E-8</v>
      </c>
      <c r="I632" s="25">
        <f t="shared" ca="1" si="29"/>
        <v>-5.8548600671894925E-9</v>
      </c>
    </row>
    <row r="633" spans="7:9" x14ac:dyDescent="0.25">
      <c r="G633" s="23">
        <f t="shared" ca="1" si="27"/>
        <v>-4.6536574234986674E-9</v>
      </c>
      <c r="H633" s="24">
        <f t="shared" ca="1" si="28"/>
        <v>2.3816636549084761E-8</v>
      </c>
      <c r="I633" s="25">
        <f t="shared" ca="1" si="29"/>
        <v>-6.7668430284057469E-9</v>
      </c>
    </row>
    <row r="634" spans="7:9" x14ac:dyDescent="0.25">
      <c r="G634" s="23">
        <f t="shared" ca="1" si="27"/>
        <v>-5.7915281914349534E-9</v>
      </c>
      <c r="H634" s="24">
        <f t="shared" ca="1" si="28"/>
        <v>2.412339350220109E-8</v>
      </c>
      <c r="I634" s="25">
        <f t="shared" ca="1" si="29"/>
        <v>-6.8871671833241632E-9</v>
      </c>
    </row>
    <row r="635" spans="7:9" x14ac:dyDescent="0.25">
      <c r="G635" s="23">
        <f t="shared" ca="1" si="27"/>
        <v>-6.6850381655694852E-9</v>
      </c>
      <c r="H635" s="24">
        <f t="shared" ca="1" si="28"/>
        <v>2.4284352595528021E-8</v>
      </c>
      <c r="I635" s="25">
        <f t="shared" ca="1" si="29"/>
        <v>-8.077513096048535E-9</v>
      </c>
    </row>
    <row r="636" spans="7:9" x14ac:dyDescent="0.25">
      <c r="G636" s="23">
        <f t="shared" ca="1" si="27"/>
        <v>-6.5837333521200207E-9</v>
      </c>
      <c r="H636" s="24">
        <f t="shared" ca="1" si="28"/>
        <v>2.4334830841742437E-8</v>
      </c>
      <c r="I636" s="25">
        <f t="shared" ca="1" si="29"/>
        <v>-6.7505767679572038E-9</v>
      </c>
    </row>
    <row r="637" spans="7:9" x14ac:dyDescent="0.25">
      <c r="G637" s="23">
        <f t="shared" ca="1" si="27"/>
        <v>-7.7397823039936613E-9</v>
      </c>
      <c r="H637" s="24">
        <f t="shared" ca="1" si="28"/>
        <v>2.4323299279360606E-8</v>
      </c>
      <c r="I637" s="25">
        <f t="shared" ca="1" si="29"/>
        <v>-7.1052192012208608E-9</v>
      </c>
    </row>
    <row r="638" spans="7:9" x14ac:dyDescent="0.25">
      <c r="G638" s="23">
        <f t="shared" ca="1" si="27"/>
        <v>-7.8585094803900278E-9</v>
      </c>
      <c r="H638" s="24">
        <f t="shared" ca="1" si="28"/>
        <v>2.5152141350588738E-8</v>
      </c>
      <c r="I638" s="25">
        <f t="shared" ca="1" si="29"/>
        <v>-8.2708273619604366E-9</v>
      </c>
    </row>
    <row r="639" spans="7:9" x14ac:dyDescent="0.25">
      <c r="G639" s="23">
        <f t="shared" ca="1" si="27"/>
        <v>-7.1658390344954071E-9</v>
      </c>
      <c r="H639" s="24">
        <f t="shared" ca="1" si="28"/>
        <v>2.4308564932348712E-8</v>
      </c>
      <c r="I639" s="25">
        <f t="shared" ca="1" si="29"/>
        <v>-8.0623147478821611E-9</v>
      </c>
    </row>
    <row r="640" spans="7:9" x14ac:dyDescent="0.25">
      <c r="G640" s="23">
        <f t="shared" ca="1" si="27"/>
        <v>-7.4127594123838758E-9</v>
      </c>
      <c r="H640" s="24">
        <f t="shared" ca="1" si="28"/>
        <v>2.5639740327896658E-8</v>
      </c>
      <c r="I640" s="25">
        <f t="shared" ca="1" si="29"/>
        <v>-8.2188452315774207E-9</v>
      </c>
    </row>
    <row r="641" spans="7:9" x14ac:dyDescent="0.25">
      <c r="G641" s="23">
        <f t="shared" ca="1" si="27"/>
        <v>-8.6643329571519658E-9</v>
      </c>
      <c r="H641" s="24">
        <f t="shared" ca="1" si="28"/>
        <v>2.4675087193478481E-8</v>
      </c>
      <c r="I641" s="25">
        <f t="shared" ca="1" si="29"/>
        <v>-8.129453648698755E-9</v>
      </c>
    </row>
    <row r="642" spans="7:9" x14ac:dyDescent="0.25">
      <c r="G642" s="23">
        <f t="shared" ca="1" si="27"/>
        <v>-8.9682760516586633E-9</v>
      </c>
      <c r="H642" s="24">
        <f t="shared" ca="1" si="28"/>
        <v>2.5358936473276938E-8</v>
      </c>
      <c r="I642" s="25">
        <f t="shared" ca="1" si="29"/>
        <v>-8.1347625248915307E-9</v>
      </c>
    </row>
    <row r="643" spans="7:9" x14ac:dyDescent="0.25">
      <c r="G643" s="23">
        <f t="shared" ca="1" si="27"/>
        <v>-9.2856803927486306E-9</v>
      </c>
      <c r="H643" s="24">
        <f t="shared" ca="1" si="28"/>
        <v>2.5550956942848892E-8</v>
      </c>
      <c r="I643" s="25">
        <f t="shared" ca="1" si="29"/>
        <v>-7.2754799473022296E-9</v>
      </c>
    </row>
    <row r="644" spans="7:9" x14ac:dyDescent="0.25">
      <c r="G644" s="23">
        <f t="shared" ref="G644:G707" ca="1" si="30">_xlfn.NORM.INV(RAND(),0,sig)+G643</f>
        <v>-8.7791525329204461E-9</v>
      </c>
      <c r="H644" s="24">
        <f t="shared" ref="H644:H707" ca="1" si="31">_xlfn.NORM.INV(RAND(),0,sig)+H643</f>
        <v>2.5297510638714139E-8</v>
      </c>
      <c r="I644" s="25">
        <f t="shared" ref="I644:I707" ca="1" si="32">_xlfn.NORM.INV(RAND(),0,sig)+I643</f>
        <v>-7.6181000885588245E-9</v>
      </c>
    </row>
    <row r="645" spans="7:9" x14ac:dyDescent="0.25">
      <c r="G645" s="23">
        <f t="shared" ca="1" si="30"/>
        <v>-8.9922855743673276E-9</v>
      </c>
      <c r="H645" s="24">
        <f t="shared" ca="1" si="31"/>
        <v>2.5139683781303197E-8</v>
      </c>
      <c r="I645" s="25">
        <f t="shared" ca="1" si="32"/>
        <v>-7.0660982012038043E-9</v>
      </c>
    </row>
    <row r="646" spans="7:9" x14ac:dyDescent="0.25">
      <c r="G646" s="23">
        <f t="shared" ca="1" si="30"/>
        <v>-9.2540170567785013E-9</v>
      </c>
      <c r="H646" s="24">
        <f t="shared" ca="1" si="31"/>
        <v>2.4921064553003316E-8</v>
      </c>
      <c r="I646" s="25">
        <f t="shared" ca="1" si="32"/>
        <v>-6.7504133485268686E-9</v>
      </c>
    </row>
    <row r="647" spans="7:9" x14ac:dyDescent="0.25">
      <c r="G647" s="23">
        <f t="shared" ca="1" si="30"/>
        <v>-1.0072083650259333E-8</v>
      </c>
      <c r="H647" s="24">
        <f t="shared" ca="1" si="31"/>
        <v>2.4082418131038738E-8</v>
      </c>
      <c r="I647" s="25">
        <f t="shared" ca="1" si="32"/>
        <v>-6.209138912233806E-9</v>
      </c>
    </row>
    <row r="648" spans="7:9" x14ac:dyDescent="0.25">
      <c r="G648" s="23">
        <f t="shared" ca="1" si="30"/>
        <v>-1.1271541145884518E-8</v>
      </c>
      <c r="H648" s="24">
        <f t="shared" ca="1" si="31"/>
        <v>2.3405022629460895E-8</v>
      </c>
      <c r="I648" s="25">
        <f t="shared" ca="1" si="32"/>
        <v>-6.2745808194224559E-9</v>
      </c>
    </row>
    <row r="649" spans="7:9" x14ac:dyDescent="0.25">
      <c r="G649" s="23">
        <f t="shared" ca="1" si="30"/>
        <v>-1.0606349391982027E-8</v>
      </c>
      <c r="H649" s="24">
        <f t="shared" ca="1" si="31"/>
        <v>2.3195641810602212E-8</v>
      </c>
      <c r="I649" s="25">
        <f t="shared" ca="1" si="32"/>
        <v>-6.5507248384757422E-9</v>
      </c>
    </row>
    <row r="650" spans="7:9" x14ac:dyDescent="0.25">
      <c r="G650" s="23">
        <f t="shared" ca="1" si="30"/>
        <v>-1.0570914651504115E-8</v>
      </c>
      <c r="H650" s="24">
        <f t="shared" ca="1" si="31"/>
        <v>2.2103788624274614E-8</v>
      </c>
      <c r="I650" s="25">
        <f t="shared" ca="1" si="32"/>
        <v>-5.9668925572107876E-9</v>
      </c>
    </row>
    <row r="651" spans="7:9" x14ac:dyDescent="0.25">
      <c r="G651" s="23">
        <f t="shared" ca="1" si="30"/>
        <v>-1.1515189959921601E-8</v>
      </c>
      <c r="H651" s="24">
        <f t="shared" ca="1" si="31"/>
        <v>2.2068051676710774E-8</v>
      </c>
      <c r="I651" s="25">
        <f t="shared" ca="1" si="32"/>
        <v>-5.9937330635811243E-9</v>
      </c>
    </row>
    <row r="652" spans="7:9" x14ac:dyDescent="0.25">
      <c r="G652" s="23">
        <f t="shared" ca="1" si="30"/>
        <v>-1.0816291039967196E-8</v>
      </c>
      <c r="H652" s="24">
        <f t="shared" ca="1" si="31"/>
        <v>2.3074271035577977E-8</v>
      </c>
      <c r="I652" s="25">
        <f t="shared" ca="1" si="32"/>
        <v>-6.1204230361227643E-9</v>
      </c>
    </row>
    <row r="653" spans="7:9" x14ac:dyDescent="0.25">
      <c r="G653" s="23">
        <f t="shared" ca="1" si="30"/>
        <v>-9.8787725956395495E-9</v>
      </c>
      <c r="H653" s="24">
        <f t="shared" ca="1" si="31"/>
        <v>2.2849600902232113E-8</v>
      </c>
      <c r="I653" s="25">
        <f t="shared" ca="1" si="32"/>
        <v>-6.1814751693773686E-9</v>
      </c>
    </row>
    <row r="654" spans="7:9" x14ac:dyDescent="0.25">
      <c r="G654" s="23">
        <f t="shared" ca="1" si="30"/>
        <v>-9.3033102159254902E-9</v>
      </c>
      <c r="H654" s="24">
        <f t="shared" ca="1" si="31"/>
        <v>2.2335374628706474E-8</v>
      </c>
      <c r="I654" s="25">
        <f t="shared" ca="1" si="32"/>
        <v>-4.9458603405500838E-9</v>
      </c>
    </row>
    <row r="655" spans="7:9" x14ac:dyDescent="0.25">
      <c r="G655" s="23">
        <f t="shared" ca="1" si="30"/>
        <v>-1.0370282010133413E-8</v>
      </c>
      <c r="H655" s="24">
        <f t="shared" ca="1" si="31"/>
        <v>2.2245097443341527E-8</v>
      </c>
      <c r="I655" s="25">
        <f t="shared" ca="1" si="32"/>
        <v>-5.2576683569850886E-9</v>
      </c>
    </row>
    <row r="656" spans="7:9" x14ac:dyDescent="0.25">
      <c r="G656" s="23">
        <f t="shared" ca="1" si="30"/>
        <v>-1.1531341464711665E-8</v>
      </c>
      <c r="H656" s="24">
        <f t="shared" ca="1" si="31"/>
        <v>2.2508335965176461E-8</v>
      </c>
      <c r="I656" s="25">
        <f t="shared" ca="1" si="32"/>
        <v>-5.2020480288791835E-9</v>
      </c>
    </row>
    <row r="657" spans="7:9" x14ac:dyDescent="0.25">
      <c r="G657" s="23">
        <f t="shared" ca="1" si="30"/>
        <v>-1.2063381923162001E-8</v>
      </c>
      <c r="H657" s="24">
        <f t="shared" ca="1" si="31"/>
        <v>2.2341932470771301E-8</v>
      </c>
      <c r="I657" s="25">
        <f t="shared" ca="1" si="32"/>
        <v>-5.0648617390717066E-9</v>
      </c>
    </row>
    <row r="658" spans="7:9" x14ac:dyDescent="0.25">
      <c r="G658" s="23">
        <f t="shared" ca="1" si="30"/>
        <v>-1.2747058893909643E-8</v>
      </c>
      <c r="H658" s="24">
        <f t="shared" ca="1" si="31"/>
        <v>2.3142559709930576E-8</v>
      </c>
      <c r="I658" s="25">
        <f t="shared" ca="1" si="32"/>
        <v>-5.4331347599510007E-9</v>
      </c>
    </row>
    <row r="659" spans="7:9" x14ac:dyDescent="0.25">
      <c r="G659" s="23">
        <f t="shared" ca="1" si="30"/>
        <v>-1.2784323355125934E-8</v>
      </c>
      <c r="H659" s="24">
        <f t="shared" ca="1" si="31"/>
        <v>2.2673640958867934E-8</v>
      </c>
      <c r="I659" s="25">
        <f t="shared" ca="1" si="32"/>
        <v>-5.4721520397666308E-9</v>
      </c>
    </row>
    <row r="660" spans="7:9" x14ac:dyDescent="0.25">
      <c r="G660" s="23">
        <f t="shared" ca="1" si="30"/>
        <v>-1.2000196338685616E-8</v>
      </c>
      <c r="H660" s="24">
        <f t="shared" ca="1" si="31"/>
        <v>2.3045181415359643E-8</v>
      </c>
      <c r="I660" s="25">
        <f t="shared" ca="1" si="32"/>
        <v>-4.9425660025834552E-9</v>
      </c>
    </row>
    <row r="661" spans="7:9" x14ac:dyDescent="0.25">
      <c r="G661" s="23">
        <f t="shared" ca="1" si="30"/>
        <v>-1.3109422961211737E-8</v>
      </c>
      <c r="H661" s="24">
        <f t="shared" ca="1" si="31"/>
        <v>2.3427561153355903E-8</v>
      </c>
      <c r="I661" s="25">
        <f t="shared" ca="1" si="32"/>
        <v>-4.8445775862377849E-9</v>
      </c>
    </row>
    <row r="662" spans="7:9" x14ac:dyDescent="0.25">
      <c r="G662" s="23">
        <f t="shared" ca="1" si="30"/>
        <v>-1.242669308987012E-8</v>
      </c>
      <c r="H662" s="24">
        <f t="shared" ca="1" si="31"/>
        <v>2.2574998299969914E-8</v>
      </c>
      <c r="I662" s="25">
        <f t="shared" ca="1" si="32"/>
        <v>-4.0573479658804413E-9</v>
      </c>
    </row>
    <row r="663" spans="7:9" x14ac:dyDescent="0.25">
      <c r="G663" s="23">
        <f t="shared" ca="1" si="30"/>
        <v>-1.1630229106270257E-8</v>
      </c>
      <c r="H663" s="24">
        <f t="shared" ca="1" si="31"/>
        <v>2.1705241243229308E-8</v>
      </c>
      <c r="I663" s="25">
        <f t="shared" ca="1" si="32"/>
        <v>-3.3940066894488308E-9</v>
      </c>
    </row>
    <row r="664" spans="7:9" x14ac:dyDescent="0.25">
      <c r="G664" s="23">
        <f t="shared" ca="1" si="30"/>
        <v>-1.0754310056711873E-8</v>
      </c>
      <c r="H664" s="24">
        <f t="shared" ca="1" si="31"/>
        <v>2.1316775885863058E-8</v>
      </c>
      <c r="I664" s="25">
        <f t="shared" ca="1" si="32"/>
        <v>-3.8167895528415932E-9</v>
      </c>
    </row>
    <row r="665" spans="7:9" x14ac:dyDescent="0.25">
      <c r="G665" s="23">
        <f t="shared" ca="1" si="30"/>
        <v>-1.1886860377064402E-8</v>
      </c>
      <c r="H665" s="24">
        <f t="shared" ca="1" si="31"/>
        <v>2.1244169805941744E-8</v>
      </c>
      <c r="I665" s="25">
        <f t="shared" ca="1" si="32"/>
        <v>-3.5252069201871157E-9</v>
      </c>
    </row>
    <row r="666" spans="7:9" x14ac:dyDescent="0.25">
      <c r="G666" s="23">
        <f t="shared" ca="1" si="30"/>
        <v>-1.219401127087459E-8</v>
      </c>
      <c r="H666" s="24">
        <f t="shared" ca="1" si="31"/>
        <v>2.0649317545724902E-8</v>
      </c>
      <c r="I666" s="25">
        <f t="shared" ca="1" si="32"/>
        <v>-3.2235266827302325E-9</v>
      </c>
    </row>
    <row r="667" spans="7:9" x14ac:dyDescent="0.25">
      <c r="G667" s="23">
        <f t="shared" ca="1" si="30"/>
        <v>-1.1875517855701363E-8</v>
      </c>
      <c r="H667" s="24">
        <f t="shared" ca="1" si="31"/>
        <v>2.1359780057026219E-8</v>
      </c>
      <c r="I667" s="25">
        <f t="shared" ca="1" si="32"/>
        <v>-4.309394761718796E-9</v>
      </c>
    </row>
    <row r="668" spans="7:9" x14ac:dyDescent="0.25">
      <c r="G668" s="23">
        <f t="shared" ca="1" si="30"/>
        <v>-1.2537507556275469E-8</v>
      </c>
      <c r="H668" s="24">
        <f t="shared" ca="1" si="31"/>
        <v>2.1769890555277945E-8</v>
      </c>
      <c r="I668" s="25">
        <f t="shared" ca="1" si="32"/>
        <v>-4.4393213233262533E-9</v>
      </c>
    </row>
    <row r="669" spans="7:9" x14ac:dyDescent="0.25">
      <c r="G669" s="23">
        <f t="shared" ca="1" si="30"/>
        <v>-1.1964267816423376E-8</v>
      </c>
      <c r="H669" s="24">
        <f t="shared" ca="1" si="31"/>
        <v>2.2560967790215064E-8</v>
      </c>
      <c r="I669" s="25">
        <f t="shared" ca="1" si="32"/>
        <v>-3.692628558533078E-9</v>
      </c>
    </row>
    <row r="670" spans="7:9" x14ac:dyDescent="0.25">
      <c r="G670" s="23">
        <f t="shared" ca="1" si="30"/>
        <v>-1.1878711782964817E-8</v>
      </c>
      <c r="H670" s="24">
        <f t="shared" ca="1" si="31"/>
        <v>2.261508517603517E-8</v>
      </c>
      <c r="I670" s="25">
        <f t="shared" ca="1" si="32"/>
        <v>-5.3323775295625258E-9</v>
      </c>
    </row>
    <row r="671" spans="7:9" x14ac:dyDescent="0.25">
      <c r="G671" s="23">
        <f t="shared" ca="1" si="30"/>
        <v>-1.18706358608133E-8</v>
      </c>
      <c r="H671" s="24">
        <f t="shared" ca="1" si="31"/>
        <v>2.2734354202288485E-8</v>
      </c>
      <c r="I671" s="25">
        <f t="shared" ca="1" si="32"/>
        <v>-5.9305426576367201E-9</v>
      </c>
    </row>
    <row r="672" spans="7:9" x14ac:dyDescent="0.25">
      <c r="G672" s="23">
        <f t="shared" ca="1" si="30"/>
        <v>-1.1979419538614133E-8</v>
      </c>
      <c r="H672" s="24">
        <f t="shared" ca="1" si="31"/>
        <v>2.3041465749428233E-8</v>
      </c>
      <c r="I672" s="25">
        <f t="shared" ca="1" si="32"/>
        <v>-5.941037220489059E-9</v>
      </c>
    </row>
    <row r="673" spans="7:9" x14ac:dyDescent="0.25">
      <c r="G673" s="23">
        <f t="shared" ca="1" si="30"/>
        <v>-1.1152278150044977E-8</v>
      </c>
      <c r="H673" s="24">
        <f t="shared" ca="1" si="31"/>
        <v>2.3687157321777718E-8</v>
      </c>
      <c r="I673" s="25">
        <f t="shared" ca="1" si="32"/>
        <v>-5.9425187781576974E-9</v>
      </c>
    </row>
    <row r="674" spans="7:9" x14ac:dyDescent="0.25">
      <c r="G674" s="23">
        <f t="shared" ca="1" si="30"/>
        <v>-1.170791093366388E-8</v>
      </c>
      <c r="H674" s="24">
        <f t="shared" ca="1" si="31"/>
        <v>2.2809204105875732E-8</v>
      </c>
      <c r="I674" s="25">
        <f t="shared" ca="1" si="32"/>
        <v>-6.0916187624224257E-9</v>
      </c>
    </row>
    <row r="675" spans="7:9" x14ac:dyDescent="0.25">
      <c r="G675" s="23">
        <f t="shared" ca="1" si="30"/>
        <v>-1.2350966516685841E-8</v>
      </c>
      <c r="H675" s="24">
        <f t="shared" ca="1" si="31"/>
        <v>2.2837121352044194E-8</v>
      </c>
      <c r="I675" s="25">
        <f t="shared" ca="1" si="32"/>
        <v>-7.1006397562316135E-9</v>
      </c>
    </row>
    <row r="676" spans="7:9" x14ac:dyDescent="0.25">
      <c r="G676" s="23">
        <f t="shared" ca="1" si="30"/>
        <v>-1.3498949611036018E-8</v>
      </c>
      <c r="H676" s="24">
        <f t="shared" ca="1" si="31"/>
        <v>2.3432136896539205E-8</v>
      </c>
      <c r="I676" s="25">
        <f t="shared" ca="1" si="32"/>
        <v>-6.3819409848686786E-9</v>
      </c>
    </row>
    <row r="677" spans="7:9" x14ac:dyDescent="0.25">
      <c r="G677" s="23">
        <f t="shared" ca="1" si="30"/>
        <v>-1.3423832648152706E-8</v>
      </c>
      <c r="H677" s="24">
        <f t="shared" ca="1" si="31"/>
        <v>2.3294945839386771E-8</v>
      </c>
      <c r="I677" s="25">
        <f t="shared" ca="1" si="32"/>
        <v>-6.8354902132033482E-9</v>
      </c>
    </row>
    <row r="678" spans="7:9" x14ac:dyDescent="0.25">
      <c r="G678" s="23">
        <f t="shared" ca="1" si="30"/>
        <v>-1.3955388355346353E-8</v>
      </c>
      <c r="H678" s="24">
        <f t="shared" ca="1" si="31"/>
        <v>2.3628756295049826E-8</v>
      </c>
      <c r="I678" s="25">
        <f t="shared" ca="1" si="32"/>
        <v>-6.9272515005448156E-9</v>
      </c>
    </row>
    <row r="679" spans="7:9" x14ac:dyDescent="0.25">
      <c r="G679" s="23">
        <f t="shared" ca="1" si="30"/>
        <v>-1.3986129674947618E-8</v>
      </c>
      <c r="H679" s="24">
        <f t="shared" ca="1" si="31"/>
        <v>2.3437807311701278E-8</v>
      </c>
      <c r="I679" s="25">
        <f t="shared" ca="1" si="32"/>
        <v>-6.5478398915127236E-9</v>
      </c>
    </row>
    <row r="680" spans="7:9" x14ac:dyDescent="0.25">
      <c r="G680" s="23">
        <f t="shared" ca="1" si="30"/>
        <v>-1.4411527284921037E-8</v>
      </c>
      <c r="H680" s="24">
        <f t="shared" ca="1" si="31"/>
        <v>2.3425333641631315E-8</v>
      </c>
      <c r="I680" s="25">
        <f t="shared" ca="1" si="32"/>
        <v>-7.0662062295586083E-9</v>
      </c>
    </row>
    <row r="681" spans="7:9" x14ac:dyDescent="0.25">
      <c r="G681" s="23">
        <f t="shared" ca="1" si="30"/>
        <v>-1.3581986900100126E-8</v>
      </c>
      <c r="H681" s="24">
        <f t="shared" ca="1" si="31"/>
        <v>2.2229894064271382E-8</v>
      </c>
      <c r="I681" s="25">
        <f t="shared" ca="1" si="32"/>
        <v>-7.5982666422221326E-9</v>
      </c>
    </row>
    <row r="682" spans="7:9" x14ac:dyDescent="0.25">
      <c r="G682" s="23">
        <f t="shared" ca="1" si="30"/>
        <v>-1.4769085545554911E-8</v>
      </c>
      <c r="H682" s="24">
        <f t="shared" ca="1" si="31"/>
        <v>2.2163938834103624E-8</v>
      </c>
      <c r="I682" s="25">
        <f t="shared" ca="1" si="32"/>
        <v>-7.6059921539589083E-9</v>
      </c>
    </row>
    <row r="683" spans="7:9" x14ac:dyDescent="0.25">
      <c r="G683" s="23">
        <f t="shared" ca="1" si="30"/>
        <v>-1.5565104754122771E-8</v>
      </c>
      <c r="H683" s="24">
        <f t="shared" ca="1" si="31"/>
        <v>2.2532889082670672E-8</v>
      </c>
      <c r="I683" s="25">
        <f t="shared" ca="1" si="32"/>
        <v>-7.5154717614043329E-9</v>
      </c>
    </row>
    <row r="684" spans="7:9" x14ac:dyDescent="0.25">
      <c r="G684" s="23">
        <f t="shared" ca="1" si="30"/>
        <v>-1.4749471616304036E-8</v>
      </c>
      <c r="H684" s="24">
        <f t="shared" ca="1" si="31"/>
        <v>2.3164403244170268E-8</v>
      </c>
      <c r="I684" s="25">
        <f t="shared" ca="1" si="32"/>
        <v>-7.594692173830218E-9</v>
      </c>
    </row>
    <row r="685" spans="7:9" x14ac:dyDescent="0.25">
      <c r="G685" s="23">
        <f t="shared" ca="1" si="30"/>
        <v>-1.4272780808134772E-8</v>
      </c>
      <c r="H685" s="24">
        <f t="shared" ca="1" si="31"/>
        <v>2.3445777232552401E-8</v>
      </c>
      <c r="I685" s="25">
        <f t="shared" ca="1" si="32"/>
        <v>-8.2035779877440699E-9</v>
      </c>
    </row>
    <row r="686" spans="7:9" x14ac:dyDescent="0.25">
      <c r="G686" s="23">
        <f t="shared" ca="1" si="30"/>
        <v>-1.3411497696139604E-8</v>
      </c>
      <c r="H686" s="24">
        <f t="shared" ca="1" si="31"/>
        <v>2.3335088374651247E-8</v>
      </c>
      <c r="I686" s="25">
        <f t="shared" ca="1" si="32"/>
        <v>-7.7654982930523483E-9</v>
      </c>
    </row>
    <row r="687" spans="7:9" x14ac:dyDescent="0.25">
      <c r="G687" s="23">
        <f t="shared" ca="1" si="30"/>
        <v>-1.2742923485477806E-8</v>
      </c>
      <c r="H687" s="24">
        <f t="shared" ca="1" si="31"/>
        <v>2.3685837064161282E-8</v>
      </c>
      <c r="I687" s="25">
        <f t="shared" ca="1" si="32"/>
        <v>-6.2452998329644728E-9</v>
      </c>
    </row>
    <row r="688" spans="7:9" x14ac:dyDescent="0.25">
      <c r="G688" s="23">
        <f t="shared" ca="1" si="30"/>
        <v>-1.334401308045506E-8</v>
      </c>
      <c r="H688" s="24">
        <f t="shared" ca="1" si="31"/>
        <v>2.2891665737210027E-8</v>
      </c>
      <c r="I688" s="25">
        <f t="shared" ca="1" si="32"/>
        <v>-5.8336016278107443E-9</v>
      </c>
    </row>
    <row r="689" spans="7:9" x14ac:dyDescent="0.25">
      <c r="G689" s="23">
        <f t="shared" ca="1" si="30"/>
        <v>-1.3640422179419347E-8</v>
      </c>
      <c r="H689" s="24">
        <f t="shared" ca="1" si="31"/>
        <v>2.2925012534535308E-8</v>
      </c>
      <c r="I689" s="25">
        <f t="shared" ca="1" si="32"/>
        <v>-5.0992720122433688E-9</v>
      </c>
    </row>
    <row r="690" spans="7:9" x14ac:dyDescent="0.25">
      <c r="G690" s="23">
        <f t="shared" ca="1" si="30"/>
        <v>-1.3219502135883269E-8</v>
      </c>
      <c r="H690" s="24">
        <f t="shared" ca="1" si="31"/>
        <v>2.2008177436058961E-8</v>
      </c>
      <c r="I690" s="25">
        <f t="shared" ca="1" si="32"/>
        <v>-4.5331796900295249E-9</v>
      </c>
    </row>
    <row r="691" spans="7:9" x14ac:dyDescent="0.25">
      <c r="G691" s="23">
        <f t="shared" ca="1" si="30"/>
        <v>-1.3464788474902338E-8</v>
      </c>
      <c r="H691" s="24">
        <f t="shared" ca="1" si="31"/>
        <v>2.1404527387371543E-8</v>
      </c>
      <c r="I691" s="25">
        <f t="shared" ca="1" si="32"/>
        <v>-4.2744672087117934E-9</v>
      </c>
    </row>
    <row r="692" spans="7:9" x14ac:dyDescent="0.25">
      <c r="G692" s="23">
        <f t="shared" ca="1" si="30"/>
        <v>-1.433909066660853E-8</v>
      </c>
      <c r="H692" s="24">
        <f t="shared" ca="1" si="31"/>
        <v>2.1859031064124766E-8</v>
      </c>
      <c r="I692" s="25">
        <f t="shared" ca="1" si="32"/>
        <v>-4.6449612043166143E-9</v>
      </c>
    </row>
    <row r="693" spans="7:9" x14ac:dyDescent="0.25">
      <c r="G693" s="23">
        <f t="shared" ca="1" si="30"/>
        <v>-1.3612566098232679E-8</v>
      </c>
      <c r="H693" s="24">
        <f t="shared" ca="1" si="31"/>
        <v>2.211596233953931E-8</v>
      </c>
      <c r="I693" s="25">
        <f t="shared" ca="1" si="32"/>
        <v>-5.3988397807291123E-9</v>
      </c>
    </row>
    <row r="694" spans="7:9" x14ac:dyDescent="0.25">
      <c r="G694" s="23">
        <f t="shared" ca="1" si="30"/>
        <v>-1.3461875252923416E-8</v>
      </c>
      <c r="H694" s="24">
        <f t="shared" ca="1" si="31"/>
        <v>2.2290310046947872E-8</v>
      </c>
      <c r="I694" s="25">
        <f t="shared" ca="1" si="32"/>
        <v>-4.6843917060370238E-9</v>
      </c>
    </row>
    <row r="695" spans="7:9" x14ac:dyDescent="0.25">
      <c r="G695" s="23">
        <f t="shared" ca="1" si="30"/>
        <v>-1.313279614637518E-8</v>
      </c>
      <c r="H695" s="24">
        <f t="shared" ca="1" si="31"/>
        <v>2.3322459664783849E-8</v>
      </c>
      <c r="I695" s="25">
        <f t="shared" ca="1" si="32"/>
        <v>-4.3418789384730574E-9</v>
      </c>
    </row>
    <row r="696" spans="7:9" x14ac:dyDescent="0.25">
      <c r="G696" s="23">
        <f t="shared" ca="1" si="30"/>
        <v>-1.3539855705611805E-8</v>
      </c>
      <c r="H696" s="24">
        <f t="shared" ca="1" si="31"/>
        <v>2.2795693645183493E-8</v>
      </c>
      <c r="I696" s="25">
        <f t="shared" ca="1" si="32"/>
        <v>-4.2011679288440754E-9</v>
      </c>
    </row>
    <row r="697" spans="7:9" x14ac:dyDescent="0.25">
      <c r="G697" s="23">
        <f t="shared" ca="1" si="30"/>
        <v>-1.1267713205245119E-8</v>
      </c>
      <c r="H697" s="24">
        <f t="shared" ca="1" si="31"/>
        <v>2.2974289945085968E-8</v>
      </c>
      <c r="I697" s="25">
        <f t="shared" ca="1" si="32"/>
        <v>-4.4525869744441343E-9</v>
      </c>
    </row>
    <row r="698" spans="7:9" x14ac:dyDescent="0.25">
      <c r="G698" s="23">
        <f t="shared" ca="1" si="30"/>
        <v>-9.9892052080147021E-9</v>
      </c>
      <c r="H698" s="24">
        <f t="shared" ca="1" si="31"/>
        <v>2.2340284529158636E-8</v>
      </c>
      <c r="I698" s="25">
        <f t="shared" ca="1" si="32"/>
        <v>-4.1383807957123087E-9</v>
      </c>
    </row>
    <row r="699" spans="7:9" x14ac:dyDescent="0.25">
      <c r="G699" s="23">
        <f t="shared" ca="1" si="30"/>
        <v>-9.667338986999426E-9</v>
      </c>
      <c r="H699" s="24">
        <f t="shared" ca="1" si="31"/>
        <v>2.2949332778147764E-8</v>
      </c>
      <c r="I699" s="25">
        <f t="shared" ca="1" si="32"/>
        <v>-4.4664668320309231E-9</v>
      </c>
    </row>
    <row r="700" spans="7:9" x14ac:dyDescent="0.25">
      <c r="G700" s="23">
        <f t="shared" ca="1" si="30"/>
        <v>-8.7144694010676489E-9</v>
      </c>
      <c r="H700" s="24">
        <f t="shared" ca="1" si="31"/>
        <v>2.2129793830828205E-8</v>
      </c>
      <c r="I700" s="25">
        <f t="shared" ca="1" si="32"/>
        <v>-4.1768206608445006E-9</v>
      </c>
    </row>
    <row r="701" spans="7:9" x14ac:dyDescent="0.25">
      <c r="G701" s="23">
        <f t="shared" ca="1" si="30"/>
        <v>-7.3077885541300603E-9</v>
      </c>
      <c r="H701" s="24">
        <f t="shared" ca="1" si="31"/>
        <v>2.2892322444939116E-8</v>
      </c>
      <c r="I701" s="25">
        <f t="shared" ca="1" si="32"/>
        <v>-4.5177675376781404E-9</v>
      </c>
    </row>
    <row r="702" spans="7:9" x14ac:dyDescent="0.25">
      <c r="G702" s="23">
        <f t="shared" ca="1" si="30"/>
        <v>-6.6589766514465928E-9</v>
      </c>
      <c r="H702" s="24">
        <f t="shared" ca="1" si="31"/>
        <v>2.3509555548587172E-8</v>
      </c>
      <c r="I702" s="25">
        <f t="shared" ca="1" si="32"/>
        <v>-4.1864485924906328E-9</v>
      </c>
    </row>
    <row r="703" spans="7:9" x14ac:dyDescent="0.25">
      <c r="G703" s="23">
        <f t="shared" ca="1" si="30"/>
        <v>-6.3283257627422741E-9</v>
      </c>
      <c r="H703" s="24">
        <f t="shared" ca="1" si="31"/>
        <v>2.3913085658619664E-8</v>
      </c>
      <c r="I703" s="25">
        <f t="shared" ca="1" si="32"/>
        <v>-5.8599846710646416E-9</v>
      </c>
    </row>
    <row r="704" spans="7:9" x14ac:dyDescent="0.25">
      <c r="G704" s="23">
        <f t="shared" ca="1" si="30"/>
        <v>-6.0352740439510925E-9</v>
      </c>
      <c r="H704" s="24">
        <f t="shared" ca="1" si="31"/>
        <v>2.2756705706749566E-8</v>
      </c>
      <c r="I704" s="25">
        <f t="shared" ca="1" si="32"/>
        <v>-5.5054477968554638E-9</v>
      </c>
    </row>
    <row r="705" spans="7:9" x14ac:dyDescent="0.25">
      <c r="G705" s="23">
        <f t="shared" ca="1" si="30"/>
        <v>-6.4855782517659741E-9</v>
      </c>
      <c r="H705" s="24">
        <f t="shared" ca="1" si="31"/>
        <v>2.3468098357312686E-8</v>
      </c>
      <c r="I705" s="25">
        <f t="shared" ca="1" si="32"/>
        <v>-5.9390683109887649E-9</v>
      </c>
    </row>
    <row r="706" spans="7:9" x14ac:dyDescent="0.25">
      <c r="G706" s="23">
        <f t="shared" ca="1" si="30"/>
        <v>-7.3282632380176154E-9</v>
      </c>
      <c r="H706" s="24">
        <f t="shared" ca="1" si="31"/>
        <v>2.3315492429094118E-8</v>
      </c>
      <c r="I706" s="25">
        <f t="shared" ca="1" si="32"/>
        <v>-4.835461212668332E-9</v>
      </c>
    </row>
    <row r="707" spans="7:9" x14ac:dyDescent="0.25">
      <c r="G707" s="23">
        <f t="shared" ca="1" si="30"/>
        <v>-6.0256763541000141E-9</v>
      </c>
      <c r="H707" s="24">
        <f t="shared" ca="1" si="31"/>
        <v>2.3265213101495248E-8</v>
      </c>
      <c r="I707" s="25">
        <f t="shared" ca="1" si="32"/>
        <v>-6.300686212269774E-9</v>
      </c>
    </row>
    <row r="708" spans="7:9" x14ac:dyDescent="0.25">
      <c r="G708" s="23">
        <f t="shared" ref="G708:G771" ca="1" si="33">_xlfn.NORM.INV(RAND(),0,sig)+G707</f>
        <v>-5.6694036365347807E-9</v>
      </c>
      <c r="H708" s="24">
        <f t="shared" ref="H708:H771" ca="1" si="34">_xlfn.NORM.INV(RAND(),0,sig)+H707</f>
        <v>2.4047670211067275E-8</v>
      </c>
      <c r="I708" s="25">
        <f t="shared" ref="I708:I771" ca="1" si="35">_xlfn.NORM.INV(RAND(),0,sig)+I707</f>
        <v>-7.0503305770651376E-9</v>
      </c>
    </row>
    <row r="709" spans="7:9" x14ac:dyDescent="0.25">
      <c r="G709" s="23">
        <f t="shared" ca="1" si="33"/>
        <v>-6.2944950257137024E-9</v>
      </c>
      <c r="H709" s="24">
        <f t="shared" ca="1" si="34"/>
        <v>2.4627725062431641E-8</v>
      </c>
      <c r="I709" s="25">
        <f t="shared" ca="1" si="35"/>
        <v>-7.9073654471754784E-9</v>
      </c>
    </row>
    <row r="710" spans="7:9" x14ac:dyDescent="0.25">
      <c r="G710" s="23">
        <f t="shared" ca="1" si="33"/>
        <v>-6.37816231836466E-9</v>
      </c>
      <c r="H710" s="24">
        <f t="shared" ca="1" si="34"/>
        <v>2.5296036113489238E-8</v>
      </c>
      <c r="I710" s="25">
        <f t="shared" ca="1" si="35"/>
        <v>-7.3479580445156169E-9</v>
      </c>
    </row>
    <row r="711" spans="7:9" x14ac:dyDescent="0.25">
      <c r="G711" s="23">
        <f t="shared" ca="1" si="33"/>
        <v>-5.7793964371209573E-9</v>
      </c>
      <c r="H711" s="24">
        <f t="shared" ca="1" si="34"/>
        <v>2.5301544564211291E-8</v>
      </c>
      <c r="I711" s="25">
        <f t="shared" ca="1" si="35"/>
        <v>-7.913425654251712E-9</v>
      </c>
    </row>
    <row r="712" spans="7:9" x14ac:dyDescent="0.25">
      <c r="G712" s="23">
        <f t="shared" ca="1" si="33"/>
        <v>-6.6117933558122534E-9</v>
      </c>
      <c r="H712" s="24">
        <f t="shared" ca="1" si="34"/>
        <v>2.3479134902872874E-8</v>
      </c>
      <c r="I712" s="25">
        <f t="shared" ca="1" si="35"/>
        <v>-8.7710295699772753E-9</v>
      </c>
    </row>
    <row r="713" spans="7:9" x14ac:dyDescent="0.25">
      <c r="G713" s="23">
        <f t="shared" ca="1" si="33"/>
        <v>-5.9279542919674159E-9</v>
      </c>
      <c r="H713" s="24">
        <f t="shared" ca="1" si="34"/>
        <v>2.3251261817770518E-8</v>
      </c>
      <c r="I713" s="25">
        <f t="shared" ca="1" si="35"/>
        <v>-8.9950006357788064E-9</v>
      </c>
    </row>
    <row r="714" spans="7:9" x14ac:dyDescent="0.25">
      <c r="G714" s="23">
        <f t="shared" ca="1" si="33"/>
        <v>-6.0688363099574409E-9</v>
      </c>
      <c r="H714" s="24">
        <f t="shared" ca="1" si="34"/>
        <v>2.3819715188405611E-8</v>
      </c>
      <c r="I714" s="25">
        <f t="shared" ca="1" si="35"/>
        <v>-9.1377012577686772E-9</v>
      </c>
    </row>
    <row r="715" spans="7:9" x14ac:dyDescent="0.25">
      <c r="G715" s="23">
        <f t="shared" ca="1" si="33"/>
        <v>-6.7956985137954858E-9</v>
      </c>
      <c r="H715" s="24">
        <f t="shared" ca="1" si="34"/>
        <v>2.3707552133541132E-8</v>
      </c>
      <c r="I715" s="25">
        <f t="shared" ca="1" si="35"/>
        <v>-9.411488476709581E-9</v>
      </c>
    </row>
    <row r="716" spans="7:9" x14ac:dyDescent="0.25">
      <c r="G716" s="23">
        <f t="shared" ca="1" si="33"/>
        <v>-6.7830139307783663E-9</v>
      </c>
      <c r="H716" s="24">
        <f t="shared" ca="1" si="34"/>
        <v>2.4468939787251429E-8</v>
      </c>
      <c r="I716" s="25">
        <f t="shared" ca="1" si="35"/>
        <v>-9.8735559579091399E-9</v>
      </c>
    </row>
    <row r="717" spans="7:9" x14ac:dyDescent="0.25">
      <c r="G717" s="23">
        <f t="shared" ca="1" si="33"/>
        <v>-8.2452405683568336E-9</v>
      </c>
      <c r="H717" s="24">
        <f t="shared" ca="1" si="34"/>
        <v>2.4935186238421528E-8</v>
      </c>
      <c r="I717" s="25">
        <f t="shared" ca="1" si="35"/>
        <v>-9.2936451193186739E-9</v>
      </c>
    </row>
    <row r="718" spans="7:9" x14ac:dyDescent="0.25">
      <c r="G718" s="23">
        <f t="shared" ca="1" si="33"/>
        <v>-7.5453149677224218E-9</v>
      </c>
      <c r="H718" s="24">
        <f t="shared" ca="1" si="34"/>
        <v>2.3849437474542563E-8</v>
      </c>
      <c r="I718" s="25">
        <f t="shared" ca="1" si="35"/>
        <v>-1.0407035548414823E-8</v>
      </c>
    </row>
    <row r="719" spans="7:9" x14ac:dyDescent="0.25">
      <c r="G719" s="23">
        <f t="shared" ca="1" si="33"/>
        <v>-7.6268683991289164E-9</v>
      </c>
      <c r="H719" s="24">
        <f t="shared" ca="1" si="34"/>
        <v>2.2367103500534183E-8</v>
      </c>
      <c r="I719" s="25">
        <f t="shared" ca="1" si="35"/>
        <v>-1.0817250026059242E-8</v>
      </c>
    </row>
    <row r="720" spans="7:9" x14ac:dyDescent="0.25">
      <c r="G720" s="23">
        <f t="shared" ca="1" si="33"/>
        <v>-7.5415811371983513E-9</v>
      </c>
      <c r="H720" s="24">
        <f t="shared" ca="1" si="34"/>
        <v>2.131460227863954E-8</v>
      </c>
      <c r="I720" s="25">
        <f t="shared" ca="1" si="35"/>
        <v>-1.1527342191316519E-8</v>
      </c>
    </row>
    <row r="721" spans="7:9" x14ac:dyDescent="0.25">
      <c r="G721" s="23">
        <f t="shared" ca="1" si="33"/>
        <v>-7.1277770449722741E-9</v>
      </c>
      <c r="H721" s="24">
        <f t="shared" ca="1" si="34"/>
        <v>2.0498236425242262E-8</v>
      </c>
      <c r="I721" s="25">
        <f t="shared" ca="1" si="35"/>
        <v>-1.1434724292593232E-8</v>
      </c>
    </row>
    <row r="722" spans="7:9" x14ac:dyDescent="0.25">
      <c r="G722" s="23">
        <f t="shared" ca="1" si="33"/>
        <v>-6.7732543039067638E-9</v>
      </c>
      <c r="H722" s="24">
        <f t="shared" ca="1" si="34"/>
        <v>2.0401911884347033E-8</v>
      </c>
      <c r="I722" s="25">
        <f t="shared" ca="1" si="35"/>
        <v>-1.1241199795839059E-8</v>
      </c>
    </row>
    <row r="723" spans="7:9" x14ac:dyDescent="0.25">
      <c r="G723" s="23">
        <f t="shared" ca="1" si="33"/>
        <v>-6.5953035343353776E-9</v>
      </c>
      <c r="H723" s="24">
        <f t="shared" ca="1" si="34"/>
        <v>2.0696753618774893E-8</v>
      </c>
      <c r="I723" s="25">
        <f t="shared" ca="1" si="35"/>
        <v>-1.1696704469543932E-8</v>
      </c>
    </row>
    <row r="724" spans="7:9" x14ac:dyDescent="0.25">
      <c r="G724" s="23">
        <f t="shared" ca="1" si="33"/>
        <v>-6.3733589720229374E-9</v>
      </c>
      <c r="H724" s="24">
        <f t="shared" ca="1" si="34"/>
        <v>2.0844261251641182E-8</v>
      </c>
      <c r="I724" s="25">
        <f t="shared" ca="1" si="35"/>
        <v>-1.1965463010382189E-8</v>
      </c>
    </row>
    <row r="725" spans="7:9" x14ac:dyDescent="0.25">
      <c r="G725" s="23">
        <f t="shared" ca="1" si="33"/>
        <v>-6.5013656251523362E-9</v>
      </c>
      <c r="H725" s="24">
        <f t="shared" ca="1" si="34"/>
        <v>2.0842271266098371E-8</v>
      </c>
      <c r="I725" s="25">
        <f t="shared" ca="1" si="35"/>
        <v>-1.2518641663933967E-8</v>
      </c>
    </row>
    <row r="726" spans="7:9" x14ac:dyDescent="0.25">
      <c r="G726" s="23">
        <f t="shared" ca="1" si="33"/>
        <v>-4.7216834942256582E-9</v>
      </c>
      <c r="H726" s="24">
        <f t="shared" ca="1" si="34"/>
        <v>2.1283229508384079E-8</v>
      </c>
      <c r="I726" s="25">
        <f t="shared" ca="1" si="35"/>
        <v>-1.3676021563722303E-8</v>
      </c>
    </row>
    <row r="727" spans="7:9" x14ac:dyDescent="0.25">
      <c r="G727" s="23">
        <f t="shared" ca="1" si="33"/>
        <v>-4.0519319437951225E-9</v>
      </c>
      <c r="H727" s="24">
        <f t="shared" ca="1" si="34"/>
        <v>2.0979957115940347E-8</v>
      </c>
      <c r="I727" s="25">
        <f t="shared" ca="1" si="35"/>
        <v>-1.4067595543171344E-8</v>
      </c>
    </row>
    <row r="728" spans="7:9" x14ac:dyDescent="0.25">
      <c r="G728" s="23">
        <f t="shared" ca="1" si="33"/>
        <v>-4.7753681764192658E-9</v>
      </c>
      <c r="H728" s="24">
        <f t="shared" ca="1" si="34"/>
        <v>2.0335273703347424E-8</v>
      </c>
      <c r="I728" s="25">
        <f t="shared" ca="1" si="35"/>
        <v>-1.4560306154922205E-8</v>
      </c>
    </row>
    <row r="729" spans="7:9" x14ac:dyDescent="0.25">
      <c r="G729" s="23">
        <f t="shared" ca="1" si="33"/>
        <v>-3.6171711880724512E-9</v>
      </c>
      <c r="H729" s="24">
        <f t="shared" ca="1" si="34"/>
        <v>2.1217993819069289E-8</v>
      </c>
      <c r="I729" s="25">
        <f t="shared" ca="1" si="35"/>
        <v>-1.588139476168088E-8</v>
      </c>
    </row>
    <row r="730" spans="7:9" x14ac:dyDescent="0.25">
      <c r="G730" s="23">
        <f t="shared" ca="1" si="33"/>
        <v>-4.3468723274908669E-9</v>
      </c>
      <c r="H730" s="24">
        <f t="shared" ca="1" si="34"/>
        <v>2.1825707162449391E-8</v>
      </c>
      <c r="I730" s="25">
        <f t="shared" ca="1" si="35"/>
        <v>-1.6104974378994184E-8</v>
      </c>
    </row>
    <row r="731" spans="7:9" x14ac:dyDescent="0.25">
      <c r="G731" s="23">
        <f t="shared" ca="1" si="33"/>
        <v>-3.4301510248276339E-9</v>
      </c>
      <c r="H731" s="24">
        <f t="shared" ca="1" si="34"/>
        <v>2.2116793455029787E-8</v>
      </c>
      <c r="I731" s="25">
        <f t="shared" ca="1" si="35"/>
        <v>-1.6671945651086266E-8</v>
      </c>
    </row>
    <row r="732" spans="7:9" x14ac:dyDescent="0.25">
      <c r="G732" s="23">
        <f t="shared" ca="1" si="33"/>
        <v>-3.3670797574349821E-9</v>
      </c>
      <c r="H732" s="24">
        <f t="shared" ca="1" si="34"/>
        <v>2.2412341723293215E-8</v>
      </c>
      <c r="I732" s="25">
        <f t="shared" ca="1" si="35"/>
        <v>-1.7138385874593978E-8</v>
      </c>
    </row>
    <row r="733" spans="7:9" x14ac:dyDescent="0.25">
      <c r="G733" s="23">
        <f t="shared" ca="1" si="33"/>
        <v>-3.5180284676126344E-9</v>
      </c>
      <c r="H733" s="24">
        <f t="shared" ca="1" si="34"/>
        <v>2.2629483265458586E-8</v>
      </c>
      <c r="I733" s="25">
        <f t="shared" ca="1" si="35"/>
        <v>-1.7075284123040959E-8</v>
      </c>
    </row>
    <row r="734" spans="7:9" x14ac:dyDescent="0.25">
      <c r="G734" s="23">
        <f t="shared" ca="1" si="33"/>
        <v>-4.9816737126625856E-9</v>
      </c>
      <c r="H734" s="24">
        <f t="shared" ca="1" si="34"/>
        <v>2.2726427692449909E-8</v>
      </c>
      <c r="I734" s="25">
        <f t="shared" ca="1" si="35"/>
        <v>-1.737341126507035E-8</v>
      </c>
    </row>
    <row r="735" spans="7:9" x14ac:dyDescent="0.25">
      <c r="G735" s="23">
        <f t="shared" ca="1" si="33"/>
        <v>-5.8742751957055738E-9</v>
      </c>
      <c r="H735" s="24">
        <f t="shared" ca="1" si="34"/>
        <v>2.193732342830308E-8</v>
      </c>
      <c r="I735" s="25">
        <f t="shared" ca="1" si="35"/>
        <v>-1.726318534340915E-8</v>
      </c>
    </row>
    <row r="736" spans="7:9" x14ac:dyDescent="0.25">
      <c r="G736" s="23">
        <f t="shared" ca="1" si="33"/>
        <v>-6.0603581165105624E-9</v>
      </c>
      <c r="H736" s="24">
        <f t="shared" ca="1" si="34"/>
        <v>2.1443851251917967E-8</v>
      </c>
      <c r="I736" s="25">
        <f t="shared" ca="1" si="35"/>
        <v>-1.8016718534406617E-8</v>
      </c>
    </row>
    <row r="737" spans="7:9" x14ac:dyDescent="0.25">
      <c r="G737" s="23">
        <f t="shared" ca="1" si="33"/>
        <v>-6.8730810845116857E-9</v>
      </c>
      <c r="H737" s="24">
        <f t="shared" ca="1" si="34"/>
        <v>2.1916278793750444E-8</v>
      </c>
      <c r="I737" s="25">
        <f t="shared" ca="1" si="35"/>
        <v>-1.7681339806653798E-8</v>
      </c>
    </row>
    <row r="738" spans="7:9" x14ac:dyDescent="0.25">
      <c r="G738" s="23">
        <f t="shared" ca="1" si="33"/>
        <v>-6.4765596056239481E-9</v>
      </c>
      <c r="H738" s="24">
        <f t="shared" ca="1" si="34"/>
        <v>2.2987987087419835E-8</v>
      </c>
      <c r="I738" s="25">
        <f t="shared" ca="1" si="35"/>
        <v>-1.852764579517699E-8</v>
      </c>
    </row>
    <row r="739" spans="7:9" x14ac:dyDescent="0.25">
      <c r="G739" s="23">
        <f t="shared" ca="1" si="33"/>
        <v>-7.5083894423212205E-9</v>
      </c>
      <c r="H739" s="24">
        <f t="shared" ca="1" si="34"/>
        <v>2.4070247922649272E-8</v>
      </c>
      <c r="I739" s="25">
        <f t="shared" ca="1" si="35"/>
        <v>-1.9066060566027589E-8</v>
      </c>
    </row>
    <row r="740" spans="7:9" x14ac:dyDescent="0.25">
      <c r="G740" s="23">
        <f t="shared" ca="1" si="33"/>
        <v>-7.9148025501930929E-9</v>
      </c>
      <c r="H740" s="24">
        <f t="shared" ca="1" si="34"/>
        <v>2.3643307364156187E-8</v>
      </c>
      <c r="I740" s="25">
        <f t="shared" ca="1" si="35"/>
        <v>-1.908242992270916E-8</v>
      </c>
    </row>
    <row r="741" spans="7:9" x14ac:dyDescent="0.25">
      <c r="G741" s="23">
        <f t="shared" ca="1" si="33"/>
        <v>-7.6960445028206917E-9</v>
      </c>
      <c r="H741" s="24">
        <f t="shared" ca="1" si="34"/>
        <v>2.3638506134666984E-8</v>
      </c>
      <c r="I741" s="25">
        <f t="shared" ca="1" si="35"/>
        <v>-1.964906547083406E-8</v>
      </c>
    </row>
    <row r="742" spans="7:9" x14ac:dyDescent="0.25">
      <c r="G742" s="23">
        <f t="shared" ca="1" si="33"/>
        <v>-8.7770006301969677E-9</v>
      </c>
      <c r="H742" s="24">
        <f t="shared" ca="1" si="34"/>
        <v>2.4295802063770842E-8</v>
      </c>
      <c r="I742" s="25">
        <f t="shared" ca="1" si="35"/>
        <v>-1.9078930058369334E-8</v>
      </c>
    </row>
    <row r="743" spans="7:9" x14ac:dyDescent="0.25">
      <c r="G743" s="23">
        <f t="shared" ca="1" si="33"/>
        <v>-8.2802111066129978E-9</v>
      </c>
      <c r="H743" s="24">
        <f t="shared" ca="1" si="34"/>
        <v>2.3761795276470941E-8</v>
      </c>
      <c r="I743" s="25">
        <f t="shared" ca="1" si="35"/>
        <v>-1.845224836044851E-8</v>
      </c>
    </row>
    <row r="744" spans="7:9" x14ac:dyDescent="0.25">
      <c r="G744" s="23">
        <f t="shared" ca="1" si="33"/>
        <v>-8.4081766548685973E-9</v>
      </c>
      <c r="H744" s="24">
        <f t="shared" ca="1" si="34"/>
        <v>2.3641534917310574E-8</v>
      </c>
      <c r="I744" s="25">
        <f t="shared" ca="1" si="35"/>
        <v>-1.8364089640474401E-8</v>
      </c>
    </row>
    <row r="745" spans="7:9" x14ac:dyDescent="0.25">
      <c r="G745" s="23">
        <f t="shared" ca="1" si="33"/>
        <v>-7.536206152013107E-9</v>
      </c>
      <c r="H745" s="24">
        <f t="shared" ca="1" si="34"/>
        <v>2.3492640123203243E-8</v>
      </c>
      <c r="I745" s="25">
        <f t="shared" ca="1" si="35"/>
        <v>-1.8923862066269598E-8</v>
      </c>
    </row>
    <row r="746" spans="7:9" x14ac:dyDescent="0.25">
      <c r="G746" s="23">
        <f t="shared" ca="1" si="33"/>
        <v>-6.7277526755656742E-9</v>
      </c>
      <c r="H746" s="24">
        <f t="shared" ca="1" si="34"/>
        <v>2.3226228572860746E-8</v>
      </c>
      <c r="I746" s="25">
        <f t="shared" ca="1" si="35"/>
        <v>-1.9464356720613438E-8</v>
      </c>
    </row>
    <row r="747" spans="7:9" x14ac:dyDescent="0.25">
      <c r="G747" s="23">
        <f t="shared" ca="1" si="33"/>
        <v>-6.4966877539353009E-9</v>
      </c>
      <c r="H747" s="24">
        <f t="shared" ca="1" si="34"/>
        <v>2.3519843173259125E-8</v>
      </c>
      <c r="I747" s="25">
        <f t="shared" ca="1" si="35"/>
        <v>-1.9163067115979142E-8</v>
      </c>
    </row>
    <row r="748" spans="7:9" x14ac:dyDescent="0.25">
      <c r="G748" s="23">
        <f t="shared" ca="1" si="33"/>
        <v>-6.6645525696489427E-9</v>
      </c>
      <c r="H748" s="24">
        <f t="shared" ca="1" si="34"/>
        <v>2.2799771595119643E-8</v>
      </c>
      <c r="I748" s="25">
        <f t="shared" ca="1" si="35"/>
        <v>-1.8454265879238837E-8</v>
      </c>
    </row>
    <row r="749" spans="7:9" x14ac:dyDescent="0.25">
      <c r="G749" s="23">
        <f t="shared" ca="1" si="33"/>
        <v>-7.0596800301918919E-9</v>
      </c>
      <c r="H749" s="24">
        <f t="shared" ca="1" si="34"/>
        <v>2.2828077678703806E-8</v>
      </c>
      <c r="I749" s="25">
        <f t="shared" ca="1" si="35"/>
        <v>-1.7972160585205533E-8</v>
      </c>
    </row>
    <row r="750" spans="7:9" x14ac:dyDescent="0.25">
      <c r="G750" s="23">
        <f t="shared" ca="1" si="33"/>
        <v>-7.7916899285899295E-9</v>
      </c>
      <c r="H750" s="24">
        <f t="shared" ca="1" si="34"/>
        <v>2.2360285304615621E-8</v>
      </c>
      <c r="I750" s="25">
        <f t="shared" ca="1" si="35"/>
        <v>-1.8605376304675323E-8</v>
      </c>
    </row>
    <row r="751" spans="7:9" x14ac:dyDescent="0.25">
      <c r="G751" s="23">
        <f t="shared" ca="1" si="33"/>
        <v>-7.2920670660338729E-9</v>
      </c>
      <c r="H751" s="24">
        <f t="shared" ca="1" si="34"/>
        <v>2.2190900890567732E-8</v>
      </c>
      <c r="I751" s="25">
        <f t="shared" ca="1" si="35"/>
        <v>-1.7315965220314288E-8</v>
      </c>
    </row>
    <row r="752" spans="7:9" x14ac:dyDescent="0.25">
      <c r="G752" s="23">
        <f t="shared" ca="1" si="33"/>
        <v>-8.6665739401472861E-9</v>
      </c>
      <c r="H752" s="24">
        <f t="shared" ca="1" si="34"/>
        <v>2.3123471263200294E-8</v>
      </c>
      <c r="I752" s="25">
        <f t="shared" ca="1" si="35"/>
        <v>-1.7850788129165855E-8</v>
      </c>
    </row>
    <row r="753" spans="7:9" x14ac:dyDescent="0.25">
      <c r="G753" s="23">
        <f t="shared" ca="1" si="33"/>
        <v>-8.0693469028931079E-9</v>
      </c>
      <c r="H753" s="24">
        <f t="shared" ca="1" si="34"/>
        <v>2.3682221017486619E-8</v>
      </c>
      <c r="I753" s="25">
        <f t="shared" ca="1" si="35"/>
        <v>-1.7396259455971711E-8</v>
      </c>
    </row>
    <row r="754" spans="7:9" x14ac:dyDescent="0.25">
      <c r="G754" s="23">
        <f t="shared" ca="1" si="33"/>
        <v>-8.2371432931418246E-9</v>
      </c>
      <c r="H754" s="24">
        <f t="shared" ca="1" si="34"/>
        <v>2.3629746709046653E-8</v>
      </c>
      <c r="I754" s="25">
        <f t="shared" ca="1" si="35"/>
        <v>-1.6651438868906308E-8</v>
      </c>
    </row>
    <row r="755" spans="7:9" x14ac:dyDescent="0.25">
      <c r="G755" s="23">
        <f t="shared" ca="1" si="33"/>
        <v>-6.8191237377342932E-9</v>
      </c>
      <c r="H755" s="24">
        <f t="shared" ca="1" si="34"/>
        <v>2.3969968435251627E-8</v>
      </c>
      <c r="I755" s="25">
        <f t="shared" ca="1" si="35"/>
        <v>-1.7787490506625278E-8</v>
      </c>
    </row>
    <row r="756" spans="7:9" x14ac:dyDescent="0.25">
      <c r="G756" s="23">
        <f t="shared" ca="1" si="33"/>
        <v>-6.8290355642480885E-9</v>
      </c>
      <c r="H756" s="24">
        <f t="shared" ca="1" si="34"/>
        <v>2.3654191207508397E-8</v>
      </c>
      <c r="I756" s="25">
        <f t="shared" ca="1" si="35"/>
        <v>-1.8022545610293435E-8</v>
      </c>
    </row>
    <row r="757" spans="7:9" x14ac:dyDescent="0.25">
      <c r="G757" s="23">
        <f t="shared" ca="1" si="33"/>
        <v>-7.0767197021838952E-9</v>
      </c>
      <c r="H757" s="24">
        <f t="shared" ca="1" si="34"/>
        <v>2.3084983336478001E-8</v>
      </c>
      <c r="I757" s="25">
        <f t="shared" ca="1" si="35"/>
        <v>-1.6131504879694319E-8</v>
      </c>
    </row>
    <row r="758" spans="7:9" x14ac:dyDescent="0.25">
      <c r="G758" s="23">
        <f t="shared" ca="1" si="33"/>
        <v>-6.8728252714555185E-9</v>
      </c>
      <c r="H758" s="24">
        <f t="shared" ca="1" si="34"/>
        <v>2.3080377516651875E-8</v>
      </c>
      <c r="I758" s="25">
        <f t="shared" ca="1" si="35"/>
        <v>-1.5520091574896599E-8</v>
      </c>
    </row>
    <row r="759" spans="7:9" x14ac:dyDescent="0.25">
      <c r="G759" s="23">
        <f t="shared" ca="1" si="33"/>
        <v>-7.0902510119292356E-9</v>
      </c>
      <c r="H759" s="24">
        <f t="shared" ca="1" si="34"/>
        <v>2.2993209286488169E-8</v>
      </c>
      <c r="I759" s="25">
        <f t="shared" ca="1" si="35"/>
        <v>-1.5288825178613992E-8</v>
      </c>
    </row>
    <row r="760" spans="7:9" x14ac:dyDescent="0.25">
      <c r="G760" s="23">
        <f t="shared" ca="1" si="33"/>
        <v>-7.5719635231128886E-9</v>
      </c>
      <c r="H760" s="24">
        <f t="shared" ca="1" si="34"/>
        <v>2.3506169175124783E-8</v>
      </c>
      <c r="I760" s="25">
        <f t="shared" ca="1" si="35"/>
        <v>-1.4146902550431711E-8</v>
      </c>
    </row>
    <row r="761" spans="7:9" x14ac:dyDescent="0.25">
      <c r="G761" s="23">
        <f t="shared" ca="1" si="33"/>
        <v>-7.6110262482147428E-9</v>
      </c>
      <c r="H761" s="24">
        <f t="shared" ca="1" si="34"/>
        <v>2.2764225356629501E-8</v>
      </c>
      <c r="I761" s="25">
        <f t="shared" ca="1" si="35"/>
        <v>-1.3039814097690608E-8</v>
      </c>
    </row>
    <row r="762" spans="7:9" x14ac:dyDescent="0.25">
      <c r="G762" s="23">
        <f t="shared" ca="1" si="33"/>
        <v>-7.3573313417301045E-9</v>
      </c>
      <c r="H762" s="24">
        <f t="shared" ca="1" si="34"/>
        <v>2.3453204717292054E-8</v>
      </c>
      <c r="I762" s="25">
        <f t="shared" ca="1" si="35"/>
        <v>-1.336900070014665E-8</v>
      </c>
    </row>
    <row r="763" spans="7:9" x14ac:dyDescent="0.25">
      <c r="G763" s="23">
        <f t="shared" ca="1" si="33"/>
        <v>-8.2722006496761487E-9</v>
      </c>
      <c r="H763" s="24">
        <f t="shared" ca="1" si="34"/>
        <v>2.3568903771358104E-8</v>
      </c>
      <c r="I763" s="25">
        <f t="shared" ca="1" si="35"/>
        <v>-1.2894022897771101E-8</v>
      </c>
    </row>
    <row r="764" spans="7:9" x14ac:dyDescent="0.25">
      <c r="G764" s="23">
        <f t="shared" ca="1" si="33"/>
        <v>-8.8724801273475448E-9</v>
      </c>
      <c r="H764" s="24">
        <f t="shared" ca="1" si="34"/>
        <v>2.3740110444486599E-8</v>
      </c>
      <c r="I764" s="25">
        <f t="shared" ca="1" si="35"/>
        <v>-1.2344010189488959E-8</v>
      </c>
    </row>
    <row r="765" spans="7:9" x14ac:dyDescent="0.25">
      <c r="G765" s="23">
        <f t="shared" ca="1" si="33"/>
        <v>-9.9138146975391434E-9</v>
      </c>
      <c r="H765" s="24">
        <f t="shared" ca="1" si="34"/>
        <v>2.2642278487899525E-8</v>
      </c>
      <c r="I765" s="25">
        <f t="shared" ca="1" si="35"/>
        <v>-1.2710969396949493E-8</v>
      </c>
    </row>
    <row r="766" spans="7:9" x14ac:dyDescent="0.25">
      <c r="G766" s="23">
        <f t="shared" ca="1" si="33"/>
        <v>-1.1004716017571836E-8</v>
      </c>
      <c r="H766" s="24">
        <f t="shared" ca="1" si="34"/>
        <v>2.3796836385019123E-8</v>
      </c>
      <c r="I766" s="25">
        <f t="shared" ca="1" si="35"/>
        <v>-1.1518057798526563E-8</v>
      </c>
    </row>
    <row r="767" spans="7:9" x14ac:dyDescent="0.25">
      <c r="G767" s="23">
        <f t="shared" ca="1" si="33"/>
        <v>-1.0709760357092334E-8</v>
      </c>
      <c r="H767" s="24">
        <f t="shared" ca="1" si="34"/>
        <v>2.3619445314657309E-8</v>
      </c>
      <c r="I767" s="25">
        <f t="shared" ca="1" si="35"/>
        <v>-1.0424502046731234E-8</v>
      </c>
    </row>
    <row r="768" spans="7:9" x14ac:dyDescent="0.25">
      <c r="G768" s="23">
        <f t="shared" ca="1" si="33"/>
        <v>-1.1125454680711455E-8</v>
      </c>
      <c r="H768" s="24">
        <f t="shared" ca="1" si="34"/>
        <v>2.2544795609547327E-8</v>
      </c>
      <c r="I768" s="25">
        <f t="shared" ca="1" si="35"/>
        <v>-1.0450651525265603E-8</v>
      </c>
    </row>
    <row r="769" spans="7:9" x14ac:dyDescent="0.25">
      <c r="G769" s="23">
        <f t="shared" ca="1" si="33"/>
        <v>-1.1143397082871811E-8</v>
      </c>
      <c r="H769" s="24">
        <f t="shared" ca="1" si="34"/>
        <v>2.2031977494443242E-8</v>
      </c>
      <c r="I769" s="25">
        <f t="shared" ca="1" si="35"/>
        <v>-1.0915861723651728E-8</v>
      </c>
    </row>
    <row r="770" spans="7:9" x14ac:dyDescent="0.25">
      <c r="G770" s="23">
        <f t="shared" ca="1" si="33"/>
        <v>-1.2817608784090506E-8</v>
      </c>
      <c r="H770" s="24">
        <f t="shared" ca="1" si="34"/>
        <v>2.2090235594903112E-8</v>
      </c>
      <c r="I770" s="25">
        <f t="shared" ca="1" si="35"/>
        <v>-1.0447699729963993E-8</v>
      </c>
    </row>
    <row r="771" spans="7:9" x14ac:dyDescent="0.25">
      <c r="G771" s="23">
        <f t="shared" ca="1" si="33"/>
        <v>-1.2736163738470408E-8</v>
      </c>
      <c r="H771" s="24">
        <f t="shared" ca="1" si="34"/>
        <v>2.2396125944087102E-8</v>
      </c>
      <c r="I771" s="25">
        <f t="shared" ca="1" si="35"/>
        <v>-1.2313389231624262E-8</v>
      </c>
    </row>
    <row r="772" spans="7:9" x14ac:dyDescent="0.25">
      <c r="G772" s="23">
        <f t="shared" ref="G772:G835" ca="1" si="36">_xlfn.NORM.INV(RAND(),0,sig)+G771</f>
        <v>-1.1805056310479594E-8</v>
      </c>
      <c r="H772" s="24">
        <f t="shared" ref="H772:H835" ca="1" si="37">_xlfn.NORM.INV(RAND(),0,sig)+H771</f>
        <v>2.274018407878358E-8</v>
      </c>
      <c r="I772" s="25">
        <f t="shared" ref="I772:I835" ca="1" si="38">_xlfn.NORM.INV(RAND(),0,sig)+I771</f>
        <v>-1.3572465932810328E-8</v>
      </c>
    </row>
    <row r="773" spans="7:9" x14ac:dyDescent="0.25">
      <c r="G773" s="23">
        <f t="shared" ca="1" si="36"/>
        <v>-1.220445271144144E-8</v>
      </c>
      <c r="H773" s="24">
        <f t="shared" ca="1" si="37"/>
        <v>2.2430789266780478E-8</v>
      </c>
      <c r="I773" s="25">
        <f t="shared" ca="1" si="38"/>
        <v>-1.3435409906898666E-8</v>
      </c>
    </row>
    <row r="774" spans="7:9" x14ac:dyDescent="0.25">
      <c r="G774" s="23">
        <f t="shared" ca="1" si="36"/>
        <v>-1.0845695951134071E-8</v>
      </c>
      <c r="H774" s="24">
        <f t="shared" ca="1" si="37"/>
        <v>2.2733743742978064E-8</v>
      </c>
      <c r="I774" s="25">
        <f t="shared" ca="1" si="38"/>
        <v>-1.310995653131153E-8</v>
      </c>
    </row>
    <row r="775" spans="7:9" x14ac:dyDescent="0.25">
      <c r="G775" s="23">
        <f t="shared" ca="1" si="36"/>
        <v>-1.0060000738152833E-8</v>
      </c>
      <c r="H775" s="24">
        <f t="shared" ca="1" si="37"/>
        <v>2.2303174307535614E-8</v>
      </c>
      <c r="I775" s="25">
        <f t="shared" ca="1" si="38"/>
        <v>-1.360997881225688E-8</v>
      </c>
    </row>
    <row r="776" spans="7:9" x14ac:dyDescent="0.25">
      <c r="G776" s="23">
        <f t="shared" ca="1" si="36"/>
        <v>-1.0803839632617792E-8</v>
      </c>
      <c r="H776" s="24">
        <f t="shared" ca="1" si="37"/>
        <v>2.2167347973045944E-8</v>
      </c>
      <c r="I776" s="25">
        <f t="shared" ca="1" si="38"/>
        <v>-1.3664190341308608E-8</v>
      </c>
    </row>
    <row r="777" spans="7:9" x14ac:dyDescent="0.25">
      <c r="G777" s="23">
        <f t="shared" ca="1" si="36"/>
        <v>-9.3166860186405986E-9</v>
      </c>
      <c r="H777" s="24">
        <f t="shared" ca="1" si="37"/>
        <v>2.2235627165788215E-8</v>
      </c>
      <c r="I777" s="25">
        <f t="shared" ca="1" si="38"/>
        <v>-1.3558020096783101E-8</v>
      </c>
    </row>
    <row r="778" spans="7:9" x14ac:dyDescent="0.25">
      <c r="G778" s="23">
        <f t="shared" ca="1" si="36"/>
        <v>-1.0298658866252142E-8</v>
      </c>
      <c r="H778" s="24">
        <f t="shared" ca="1" si="37"/>
        <v>2.2837220137008819E-8</v>
      </c>
      <c r="I778" s="25">
        <f t="shared" ca="1" si="38"/>
        <v>-1.3422143891927398E-8</v>
      </c>
    </row>
    <row r="779" spans="7:9" x14ac:dyDescent="0.25">
      <c r="G779" s="23">
        <f t="shared" ca="1" si="36"/>
        <v>-1.0135058049151419E-8</v>
      </c>
      <c r="H779" s="24">
        <f t="shared" ca="1" si="37"/>
        <v>2.2629476674296744E-8</v>
      </c>
      <c r="I779" s="25">
        <f t="shared" ca="1" si="38"/>
        <v>-1.2700872423839416E-8</v>
      </c>
    </row>
    <row r="780" spans="7:9" x14ac:dyDescent="0.25">
      <c r="G780" s="23">
        <f t="shared" ca="1" si="36"/>
        <v>-1.0861421677046052E-8</v>
      </c>
      <c r="H780" s="24">
        <f t="shared" ca="1" si="37"/>
        <v>2.354126169136948E-8</v>
      </c>
      <c r="I780" s="25">
        <f t="shared" ca="1" si="38"/>
        <v>-1.3825368084408191E-8</v>
      </c>
    </row>
    <row r="781" spans="7:9" x14ac:dyDescent="0.25">
      <c r="G781" s="23">
        <f t="shared" ca="1" si="36"/>
        <v>-1.121548986172644E-8</v>
      </c>
      <c r="H781" s="24">
        <f t="shared" ca="1" si="37"/>
        <v>2.3020933142226394E-8</v>
      </c>
      <c r="I781" s="25">
        <f t="shared" ca="1" si="38"/>
        <v>-1.4493487821498338E-8</v>
      </c>
    </row>
    <row r="782" spans="7:9" x14ac:dyDescent="0.25">
      <c r="G782" s="23">
        <f t="shared" ca="1" si="36"/>
        <v>-1.2365912941995578E-8</v>
      </c>
      <c r="H782" s="24">
        <f t="shared" ca="1" si="37"/>
        <v>2.3385154796616421E-8</v>
      </c>
      <c r="I782" s="25">
        <f t="shared" ca="1" si="38"/>
        <v>-1.4696272844463225E-8</v>
      </c>
    </row>
    <row r="783" spans="7:9" x14ac:dyDescent="0.25">
      <c r="G783" s="23">
        <f t="shared" ca="1" si="36"/>
        <v>-1.1544887953939315E-8</v>
      </c>
      <c r="H783" s="24">
        <f t="shared" ca="1" si="37"/>
        <v>2.3179634985399153E-8</v>
      </c>
      <c r="I783" s="25">
        <f t="shared" ca="1" si="38"/>
        <v>-1.526161016932079E-8</v>
      </c>
    </row>
    <row r="784" spans="7:9" x14ac:dyDescent="0.25">
      <c r="G784" s="23">
        <f t="shared" ca="1" si="36"/>
        <v>-1.1023306627267773E-8</v>
      </c>
      <c r="H784" s="24">
        <f t="shared" ca="1" si="37"/>
        <v>2.3510804284882735E-8</v>
      </c>
      <c r="I784" s="25">
        <f t="shared" ca="1" si="38"/>
        <v>-1.5513139728688914E-8</v>
      </c>
    </row>
    <row r="785" spans="7:9" x14ac:dyDescent="0.25">
      <c r="G785" s="23">
        <f t="shared" ca="1" si="36"/>
        <v>-1.0613583641722391E-8</v>
      </c>
      <c r="H785" s="24">
        <f t="shared" ca="1" si="37"/>
        <v>2.2985455280896547E-8</v>
      </c>
      <c r="I785" s="25">
        <f t="shared" ca="1" si="38"/>
        <v>-1.5555294700783425E-8</v>
      </c>
    </row>
    <row r="786" spans="7:9" x14ac:dyDescent="0.25">
      <c r="G786" s="23">
        <f t="shared" ca="1" si="36"/>
        <v>-1.1439562410877433E-8</v>
      </c>
      <c r="H786" s="24">
        <f t="shared" ca="1" si="37"/>
        <v>2.2484828385041121E-8</v>
      </c>
      <c r="I786" s="25">
        <f t="shared" ca="1" si="38"/>
        <v>-1.6211091653893204E-8</v>
      </c>
    </row>
    <row r="787" spans="7:9" x14ac:dyDescent="0.25">
      <c r="G787" s="23">
        <f t="shared" ca="1" si="36"/>
        <v>-1.2548370544079796E-8</v>
      </c>
      <c r="H787" s="24">
        <f t="shared" ca="1" si="37"/>
        <v>2.234110188087691E-8</v>
      </c>
      <c r="I787" s="25">
        <f t="shared" ca="1" si="38"/>
        <v>-1.5626725333116366E-8</v>
      </c>
    </row>
    <row r="788" spans="7:9" x14ac:dyDescent="0.25">
      <c r="G788" s="23">
        <f t="shared" ca="1" si="36"/>
        <v>-1.2542162276531178E-8</v>
      </c>
      <c r="H788" s="24">
        <f t="shared" ca="1" si="37"/>
        <v>2.2420050886211881E-8</v>
      </c>
      <c r="I788" s="25">
        <f t="shared" ca="1" si="38"/>
        <v>-1.6272503806697228E-8</v>
      </c>
    </row>
    <row r="789" spans="7:9" x14ac:dyDescent="0.25">
      <c r="G789" s="23">
        <f t="shared" ca="1" si="36"/>
        <v>-1.2204615529376152E-8</v>
      </c>
      <c r="H789" s="24">
        <f t="shared" ca="1" si="37"/>
        <v>2.2821951375502806E-8</v>
      </c>
      <c r="I789" s="25">
        <f t="shared" ca="1" si="38"/>
        <v>-1.6440176037295992E-8</v>
      </c>
    </row>
    <row r="790" spans="7:9" x14ac:dyDescent="0.25">
      <c r="G790" s="23">
        <f t="shared" ca="1" si="36"/>
        <v>-1.2908921457752263E-8</v>
      </c>
      <c r="H790" s="24">
        <f t="shared" ca="1" si="37"/>
        <v>2.2199872604078949E-8</v>
      </c>
      <c r="I790" s="25">
        <f t="shared" ca="1" si="38"/>
        <v>-1.6402291830101312E-8</v>
      </c>
    </row>
    <row r="791" spans="7:9" x14ac:dyDescent="0.25">
      <c r="G791" s="23">
        <f t="shared" ca="1" si="36"/>
        <v>-1.1602122427415362E-8</v>
      </c>
      <c r="H791" s="24">
        <f t="shared" ca="1" si="37"/>
        <v>2.2460721954490216E-8</v>
      </c>
      <c r="I791" s="25">
        <f t="shared" ca="1" si="38"/>
        <v>-1.6608669591603436E-8</v>
      </c>
    </row>
    <row r="792" spans="7:9" x14ac:dyDescent="0.25">
      <c r="G792" s="23">
        <f t="shared" ca="1" si="36"/>
        <v>-1.1269018448979418E-8</v>
      </c>
      <c r="H792" s="24">
        <f t="shared" ca="1" si="37"/>
        <v>2.1803228712070635E-8</v>
      </c>
      <c r="I792" s="25">
        <f t="shared" ca="1" si="38"/>
        <v>-1.6725192125083791E-8</v>
      </c>
    </row>
    <row r="793" spans="7:9" x14ac:dyDescent="0.25">
      <c r="G793" s="23">
        <f t="shared" ca="1" si="36"/>
        <v>-1.0524906186654332E-8</v>
      </c>
      <c r="H793" s="24">
        <f t="shared" ca="1" si="37"/>
        <v>2.300163662732832E-8</v>
      </c>
      <c r="I793" s="25">
        <f t="shared" ca="1" si="38"/>
        <v>-1.7501536932349733E-8</v>
      </c>
    </row>
    <row r="794" spans="7:9" x14ac:dyDescent="0.25">
      <c r="G794" s="23">
        <f t="shared" ca="1" si="36"/>
        <v>-1.0123363125913177E-8</v>
      </c>
      <c r="H794" s="24">
        <f t="shared" ca="1" si="37"/>
        <v>2.3657611288027417E-8</v>
      </c>
      <c r="I794" s="25">
        <f t="shared" ca="1" si="38"/>
        <v>-1.8083558046704616E-8</v>
      </c>
    </row>
    <row r="795" spans="7:9" x14ac:dyDescent="0.25">
      <c r="G795" s="23">
        <f t="shared" ca="1" si="36"/>
        <v>-1.1127402366729646E-8</v>
      </c>
      <c r="H795" s="24">
        <f t="shared" ca="1" si="37"/>
        <v>2.4450802947610991E-8</v>
      </c>
      <c r="I795" s="25">
        <f t="shared" ca="1" si="38"/>
        <v>-1.7790019465093071E-8</v>
      </c>
    </row>
    <row r="796" spans="7:9" x14ac:dyDescent="0.25">
      <c r="G796" s="23">
        <f t="shared" ca="1" si="36"/>
        <v>-1.0586383436828018E-8</v>
      </c>
      <c r="H796" s="24">
        <f t="shared" ca="1" si="37"/>
        <v>2.3568511359136947E-8</v>
      </c>
      <c r="I796" s="25">
        <f t="shared" ca="1" si="38"/>
        <v>-1.8254773048556876E-8</v>
      </c>
    </row>
    <row r="797" spans="7:9" x14ac:dyDescent="0.25">
      <c r="G797" s="23">
        <f t="shared" ca="1" si="36"/>
        <v>-1.0104972748587879E-8</v>
      </c>
      <c r="H797" s="24">
        <f t="shared" ca="1" si="37"/>
        <v>2.3065514845900329E-8</v>
      </c>
      <c r="I797" s="25">
        <f t="shared" ca="1" si="38"/>
        <v>-1.9039390512121031E-8</v>
      </c>
    </row>
    <row r="798" spans="7:9" x14ac:dyDescent="0.25">
      <c r="G798" s="23">
        <f t="shared" ca="1" si="36"/>
        <v>-1.0757608187977155E-8</v>
      </c>
      <c r="H798" s="24">
        <f t="shared" ca="1" si="37"/>
        <v>2.40396043748763E-8</v>
      </c>
      <c r="I798" s="25">
        <f t="shared" ca="1" si="38"/>
        <v>-1.9859753009257893E-8</v>
      </c>
    </row>
    <row r="799" spans="7:9" x14ac:dyDescent="0.25">
      <c r="G799" s="23">
        <f t="shared" ca="1" si="36"/>
        <v>-1.1076113020523382E-8</v>
      </c>
      <c r="H799" s="24">
        <f t="shared" ca="1" si="37"/>
        <v>2.3419631178102298E-8</v>
      </c>
      <c r="I799" s="25">
        <f t="shared" ca="1" si="38"/>
        <v>-1.9932967968038234E-8</v>
      </c>
    </row>
    <row r="800" spans="7:9" x14ac:dyDescent="0.25">
      <c r="G800" s="23">
        <f t="shared" ca="1" si="36"/>
        <v>-1.1600938091133657E-8</v>
      </c>
      <c r="H800" s="24">
        <f t="shared" ca="1" si="37"/>
        <v>2.4143235279921849E-8</v>
      </c>
      <c r="I800" s="25">
        <f t="shared" ca="1" si="38"/>
        <v>-2.0129109800660606E-8</v>
      </c>
    </row>
    <row r="801" spans="7:9" x14ac:dyDescent="0.25">
      <c r="G801" s="23">
        <f t="shared" ca="1" si="36"/>
        <v>-1.1945182197792002E-8</v>
      </c>
      <c r="H801" s="24">
        <f t="shared" ca="1" si="37"/>
        <v>2.4256691152340289E-8</v>
      </c>
      <c r="I801" s="25">
        <f t="shared" ca="1" si="38"/>
        <v>-2.0184751624562945E-8</v>
      </c>
    </row>
    <row r="802" spans="7:9" x14ac:dyDescent="0.25">
      <c r="G802" s="23">
        <f t="shared" ca="1" si="36"/>
        <v>-1.1683071601358609E-8</v>
      </c>
      <c r="H802" s="24">
        <f t="shared" ca="1" si="37"/>
        <v>2.4243870894643154E-8</v>
      </c>
      <c r="I802" s="25">
        <f t="shared" ca="1" si="38"/>
        <v>-1.9136687780878725E-8</v>
      </c>
    </row>
    <row r="803" spans="7:9" x14ac:dyDescent="0.25">
      <c r="G803" s="23">
        <f t="shared" ca="1" si="36"/>
        <v>-1.1106411463014145E-8</v>
      </c>
      <c r="H803" s="24">
        <f t="shared" ca="1" si="37"/>
        <v>2.331581315106708E-8</v>
      </c>
      <c r="I803" s="25">
        <f t="shared" ca="1" si="38"/>
        <v>-1.9246564297731171E-8</v>
      </c>
    </row>
    <row r="804" spans="7:9" x14ac:dyDescent="0.25">
      <c r="G804" s="23">
        <f t="shared" ca="1" si="36"/>
        <v>-1.0166781941177436E-8</v>
      </c>
      <c r="H804" s="24">
        <f t="shared" ca="1" si="37"/>
        <v>2.394049623911091E-8</v>
      </c>
      <c r="I804" s="25">
        <f t="shared" ca="1" si="38"/>
        <v>-1.8747348020262068E-8</v>
      </c>
    </row>
    <row r="805" spans="7:9" x14ac:dyDescent="0.25">
      <c r="G805" s="23">
        <f t="shared" ca="1" si="36"/>
        <v>-1.0304185880958629E-8</v>
      </c>
      <c r="H805" s="24">
        <f t="shared" ca="1" si="37"/>
        <v>2.3272768590045293E-8</v>
      </c>
      <c r="I805" s="25">
        <f t="shared" ca="1" si="38"/>
        <v>-1.7727305863786966E-8</v>
      </c>
    </row>
    <row r="806" spans="7:9" x14ac:dyDescent="0.25">
      <c r="G806" s="23">
        <f t="shared" ca="1" si="36"/>
        <v>-9.2592684989980394E-9</v>
      </c>
      <c r="H806" s="24">
        <f t="shared" ca="1" si="37"/>
        <v>2.2499189890901792E-8</v>
      </c>
      <c r="I806" s="25">
        <f t="shared" ca="1" si="38"/>
        <v>-1.8033372013219666E-8</v>
      </c>
    </row>
    <row r="807" spans="7:9" x14ac:dyDescent="0.25">
      <c r="G807" s="23">
        <f t="shared" ca="1" si="36"/>
        <v>-8.427088569531277E-9</v>
      </c>
      <c r="H807" s="24">
        <f t="shared" ca="1" si="37"/>
        <v>2.2727806972473561E-8</v>
      </c>
      <c r="I807" s="25">
        <f t="shared" ca="1" si="38"/>
        <v>-1.7607148156599869E-8</v>
      </c>
    </row>
    <row r="808" spans="7:9" x14ac:dyDescent="0.25">
      <c r="G808" s="23">
        <f t="shared" ca="1" si="36"/>
        <v>-8.0503157335496572E-9</v>
      </c>
      <c r="H808" s="24">
        <f t="shared" ca="1" si="37"/>
        <v>2.3096658335900876E-8</v>
      </c>
      <c r="I808" s="25">
        <f t="shared" ca="1" si="38"/>
        <v>-1.7994741193350471E-8</v>
      </c>
    </row>
    <row r="809" spans="7:9" x14ac:dyDescent="0.25">
      <c r="G809" s="23">
        <f t="shared" ca="1" si="36"/>
        <v>-8.0096597767662893E-9</v>
      </c>
      <c r="H809" s="24">
        <f t="shared" ca="1" si="37"/>
        <v>2.3668424109263399E-8</v>
      </c>
      <c r="I809" s="25">
        <f t="shared" ca="1" si="38"/>
        <v>-1.759750744946885E-8</v>
      </c>
    </row>
    <row r="810" spans="7:9" x14ac:dyDescent="0.25">
      <c r="G810" s="23">
        <f t="shared" ca="1" si="36"/>
        <v>-8.6831780243958918E-9</v>
      </c>
      <c r="H810" s="24">
        <f t="shared" ca="1" si="37"/>
        <v>2.4479524806214825E-8</v>
      </c>
      <c r="I810" s="25">
        <f t="shared" ca="1" si="38"/>
        <v>-1.7795622279781429E-8</v>
      </c>
    </row>
    <row r="811" spans="7:9" x14ac:dyDescent="0.25">
      <c r="G811" s="23">
        <f t="shared" ca="1" si="36"/>
        <v>-9.2546390012922148E-9</v>
      </c>
      <c r="H811" s="24">
        <f t="shared" ca="1" si="37"/>
        <v>2.3904321418793097E-8</v>
      </c>
      <c r="I811" s="25">
        <f t="shared" ca="1" si="38"/>
        <v>-1.8126264569235248E-8</v>
      </c>
    </row>
    <row r="812" spans="7:9" x14ac:dyDescent="0.25">
      <c r="G812" s="23">
        <f t="shared" ca="1" si="36"/>
        <v>-8.9120274991516398E-9</v>
      </c>
      <c r="H812" s="24">
        <f t="shared" ca="1" si="37"/>
        <v>2.3983659344922634E-8</v>
      </c>
      <c r="I812" s="25">
        <f t="shared" ca="1" si="38"/>
        <v>-1.8573491483803605E-8</v>
      </c>
    </row>
    <row r="813" spans="7:9" x14ac:dyDescent="0.25">
      <c r="G813" s="23">
        <f t="shared" ca="1" si="36"/>
        <v>-9.477386193872802E-9</v>
      </c>
      <c r="H813" s="24">
        <f t="shared" ca="1" si="37"/>
        <v>2.4609661610037706E-8</v>
      </c>
      <c r="I813" s="25">
        <f t="shared" ca="1" si="38"/>
        <v>-1.8716957686398612E-8</v>
      </c>
    </row>
    <row r="814" spans="7:9" x14ac:dyDescent="0.25">
      <c r="G814" s="23">
        <f t="shared" ca="1" si="36"/>
        <v>-9.3805404648095436E-9</v>
      </c>
      <c r="H814" s="24">
        <f t="shared" ca="1" si="37"/>
        <v>2.5855631794346269E-8</v>
      </c>
      <c r="I814" s="25">
        <f t="shared" ca="1" si="38"/>
        <v>-1.8729945253774799E-8</v>
      </c>
    </row>
    <row r="815" spans="7:9" x14ac:dyDescent="0.25">
      <c r="G815" s="23">
        <f t="shared" ca="1" si="36"/>
        <v>-9.4022178599804663E-9</v>
      </c>
      <c r="H815" s="24">
        <f t="shared" ca="1" si="37"/>
        <v>2.4208143474850343E-8</v>
      </c>
      <c r="I815" s="25">
        <f t="shared" ca="1" si="38"/>
        <v>-1.7362756292573521E-8</v>
      </c>
    </row>
    <row r="816" spans="7:9" x14ac:dyDescent="0.25">
      <c r="G816" s="23">
        <f t="shared" ca="1" si="36"/>
        <v>-9.4417587939022201E-9</v>
      </c>
      <c r="H816" s="24">
        <f t="shared" ca="1" si="37"/>
        <v>2.4870810769807008E-8</v>
      </c>
      <c r="I816" s="25">
        <f t="shared" ca="1" si="38"/>
        <v>-1.809732324990424E-8</v>
      </c>
    </row>
    <row r="817" spans="7:9" x14ac:dyDescent="0.25">
      <c r="G817" s="23">
        <f t="shared" ca="1" si="36"/>
        <v>-9.0513602931055838E-9</v>
      </c>
      <c r="H817" s="24">
        <f t="shared" ca="1" si="37"/>
        <v>2.4543227195351006E-8</v>
      </c>
      <c r="I817" s="25">
        <f t="shared" ca="1" si="38"/>
        <v>-1.8281575697189664E-8</v>
      </c>
    </row>
    <row r="818" spans="7:9" x14ac:dyDescent="0.25">
      <c r="G818" s="23">
        <f t="shared" ca="1" si="36"/>
        <v>-9.7368707315123784E-9</v>
      </c>
      <c r="H818" s="24">
        <f t="shared" ca="1" si="37"/>
        <v>2.4433326045703561E-8</v>
      </c>
      <c r="I818" s="25">
        <f t="shared" ca="1" si="38"/>
        <v>-1.831636742721742E-8</v>
      </c>
    </row>
    <row r="819" spans="7:9" x14ac:dyDescent="0.25">
      <c r="G819" s="23">
        <f t="shared" ca="1" si="36"/>
        <v>-9.55230675617168E-9</v>
      </c>
      <c r="H819" s="24">
        <f t="shared" ca="1" si="37"/>
        <v>2.5545554888734235E-8</v>
      </c>
      <c r="I819" s="25">
        <f t="shared" ca="1" si="38"/>
        <v>-1.7912954494078833E-8</v>
      </c>
    </row>
    <row r="820" spans="7:9" x14ac:dyDescent="0.25">
      <c r="G820" s="23">
        <f t="shared" ca="1" si="36"/>
        <v>-7.9749596275205775E-9</v>
      </c>
      <c r="H820" s="24">
        <f t="shared" ca="1" si="37"/>
        <v>2.4189120949686992E-8</v>
      </c>
      <c r="I820" s="25">
        <f t="shared" ca="1" si="38"/>
        <v>-1.8113391092769812E-8</v>
      </c>
    </row>
    <row r="821" spans="7:9" x14ac:dyDescent="0.25">
      <c r="G821" s="23">
        <f t="shared" ca="1" si="36"/>
        <v>-8.3842497440417058E-9</v>
      </c>
      <c r="H821" s="24">
        <f t="shared" ca="1" si="37"/>
        <v>2.4189189550653786E-8</v>
      </c>
      <c r="I821" s="25">
        <f t="shared" ca="1" si="38"/>
        <v>-1.892958827239801E-8</v>
      </c>
    </row>
    <row r="822" spans="7:9" x14ac:dyDescent="0.25">
      <c r="G822" s="23">
        <f t="shared" ca="1" si="36"/>
        <v>-8.3010284024543443E-9</v>
      </c>
      <c r="H822" s="24">
        <f t="shared" ca="1" si="37"/>
        <v>2.3719246213798363E-8</v>
      </c>
      <c r="I822" s="25">
        <f t="shared" ca="1" si="38"/>
        <v>-1.8660075003899115E-8</v>
      </c>
    </row>
    <row r="823" spans="7:9" x14ac:dyDescent="0.25">
      <c r="G823" s="23">
        <f t="shared" ca="1" si="36"/>
        <v>-9.4748081889456283E-9</v>
      </c>
      <c r="H823" s="24">
        <f t="shared" ca="1" si="37"/>
        <v>2.3606839108998356E-8</v>
      </c>
      <c r="I823" s="25">
        <f t="shared" ca="1" si="38"/>
        <v>-1.8090761504595519E-8</v>
      </c>
    </row>
    <row r="824" spans="7:9" x14ac:dyDescent="0.25">
      <c r="G824" s="23">
        <f t="shared" ca="1" si="36"/>
        <v>-8.5670936549416903E-9</v>
      </c>
      <c r="H824" s="24">
        <f t="shared" ca="1" si="37"/>
        <v>2.3615603259210565E-8</v>
      </c>
      <c r="I824" s="25">
        <f t="shared" ca="1" si="38"/>
        <v>-1.8995027405178092E-8</v>
      </c>
    </row>
    <row r="825" spans="7:9" x14ac:dyDescent="0.25">
      <c r="G825" s="23">
        <f t="shared" ca="1" si="36"/>
        <v>-7.6283964443188627E-9</v>
      </c>
      <c r="H825" s="24">
        <f t="shared" ca="1" si="37"/>
        <v>2.3731910628100386E-8</v>
      </c>
      <c r="I825" s="25">
        <f t="shared" ca="1" si="38"/>
        <v>-1.9533638222247709E-8</v>
      </c>
    </row>
    <row r="826" spans="7:9" x14ac:dyDescent="0.25">
      <c r="G826" s="23">
        <f t="shared" ca="1" si="36"/>
        <v>-7.7339983361023088E-9</v>
      </c>
      <c r="H826" s="24">
        <f t="shared" ca="1" si="37"/>
        <v>2.2756624766830116E-8</v>
      </c>
      <c r="I826" s="25">
        <f t="shared" ca="1" si="38"/>
        <v>-1.9736298496347306E-8</v>
      </c>
    </row>
    <row r="827" spans="7:9" x14ac:dyDescent="0.25">
      <c r="G827" s="23">
        <f t="shared" ca="1" si="36"/>
        <v>-7.5954271181520352E-9</v>
      </c>
      <c r="H827" s="24">
        <f t="shared" ca="1" si="37"/>
        <v>2.2726091987705016E-8</v>
      </c>
      <c r="I827" s="25">
        <f t="shared" ca="1" si="38"/>
        <v>-1.9700790585901052E-8</v>
      </c>
    </row>
    <row r="828" spans="7:9" x14ac:dyDescent="0.25">
      <c r="G828" s="23">
        <f t="shared" ca="1" si="36"/>
        <v>-8.0195508824357486E-9</v>
      </c>
      <c r="H828" s="24">
        <f t="shared" ca="1" si="37"/>
        <v>2.2757758089073349E-8</v>
      </c>
      <c r="I828" s="25">
        <f t="shared" ca="1" si="38"/>
        <v>-1.9950667971727285E-8</v>
      </c>
    </row>
    <row r="829" spans="7:9" x14ac:dyDescent="0.25">
      <c r="G829" s="23">
        <f t="shared" ca="1" si="36"/>
        <v>-8.7209000206348165E-9</v>
      </c>
      <c r="H829" s="24">
        <f t="shared" ca="1" si="37"/>
        <v>2.1936633743546166E-8</v>
      </c>
      <c r="I829" s="25">
        <f t="shared" ca="1" si="38"/>
        <v>-2.0227969094888179E-8</v>
      </c>
    </row>
    <row r="830" spans="7:9" x14ac:dyDescent="0.25">
      <c r="G830" s="23">
        <f t="shared" ca="1" si="36"/>
        <v>-8.4974560738280928E-9</v>
      </c>
      <c r="H830" s="24">
        <f t="shared" ca="1" si="37"/>
        <v>1.9663618637349965E-8</v>
      </c>
      <c r="I830" s="25">
        <f t="shared" ca="1" si="38"/>
        <v>-1.9616025902257493E-8</v>
      </c>
    </row>
    <row r="831" spans="7:9" x14ac:dyDescent="0.25">
      <c r="G831" s="23">
        <f t="shared" ca="1" si="36"/>
        <v>-7.7580243293146028E-9</v>
      </c>
      <c r="H831" s="24">
        <f t="shared" ca="1" si="37"/>
        <v>1.8813080007980278E-8</v>
      </c>
      <c r="I831" s="25">
        <f t="shared" ca="1" si="38"/>
        <v>-2.0711663051750211E-8</v>
      </c>
    </row>
    <row r="832" spans="7:9" x14ac:dyDescent="0.25">
      <c r="G832" s="23">
        <f t="shared" ca="1" si="36"/>
        <v>-7.4016794266719527E-9</v>
      </c>
      <c r="H832" s="24">
        <f t="shared" ca="1" si="37"/>
        <v>1.9285505990126616E-8</v>
      </c>
      <c r="I832" s="25">
        <f t="shared" ca="1" si="38"/>
        <v>-2.0260872020249991E-8</v>
      </c>
    </row>
    <row r="833" spans="7:9" x14ac:dyDescent="0.25">
      <c r="G833" s="23">
        <f t="shared" ca="1" si="36"/>
        <v>-7.8879331702206934E-9</v>
      </c>
      <c r="H833" s="24">
        <f t="shared" ca="1" si="37"/>
        <v>1.9494148085442387E-8</v>
      </c>
      <c r="I833" s="25">
        <f t="shared" ca="1" si="38"/>
        <v>-2.1063163093291389E-8</v>
      </c>
    </row>
    <row r="834" spans="7:9" x14ac:dyDescent="0.25">
      <c r="G834" s="23">
        <f t="shared" ca="1" si="36"/>
        <v>-7.1042357833704091E-9</v>
      </c>
      <c r="H834" s="24">
        <f t="shared" ca="1" si="37"/>
        <v>1.9882520411914716E-8</v>
      </c>
      <c r="I834" s="25">
        <f t="shared" ca="1" si="38"/>
        <v>-2.1749464271506119E-8</v>
      </c>
    </row>
    <row r="835" spans="7:9" x14ac:dyDescent="0.25">
      <c r="G835" s="23">
        <f t="shared" ca="1" si="36"/>
        <v>-6.8901883070296179E-9</v>
      </c>
      <c r="H835" s="24">
        <f t="shared" ca="1" si="37"/>
        <v>1.9349917097699667E-8</v>
      </c>
      <c r="I835" s="25">
        <f t="shared" ca="1" si="38"/>
        <v>-2.2216270393114484E-8</v>
      </c>
    </row>
    <row r="836" spans="7:9" x14ac:dyDescent="0.25">
      <c r="G836" s="23">
        <f t="shared" ref="G836:G899" ca="1" si="39">_xlfn.NORM.INV(RAND(),0,sig)+G835</f>
        <v>-8.2455683836122083E-9</v>
      </c>
      <c r="H836" s="24">
        <f t="shared" ref="H836:H899" ca="1" si="40">_xlfn.NORM.INV(RAND(),0,sig)+H835</f>
        <v>1.9719265677992016E-8</v>
      </c>
      <c r="I836" s="25">
        <f t="shared" ref="I836:I899" ca="1" si="41">_xlfn.NORM.INV(RAND(),0,sig)+I835</f>
        <v>-2.2767107982917783E-8</v>
      </c>
    </row>
    <row r="837" spans="7:9" x14ac:dyDescent="0.25">
      <c r="G837" s="23">
        <f t="shared" ca="1" si="39"/>
        <v>-7.8796365688995608E-9</v>
      </c>
      <c r="H837" s="24">
        <f t="shared" ca="1" si="40"/>
        <v>1.9949244405597631E-8</v>
      </c>
      <c r="I837" s="25">
        <f t="shared" ca="1" si="41"/>
        <v>-2.4253591632579377E-8</v>
      </c>
    </row>
    <row r="838" spans="7:9" x14ac:dyDescent="0.25">
      <c r="G838" s="23">
        <f t="shared" ca="1" si="39"/>
        <v>-6.5410650288201452E-9</v>
      </c>
      <c r="H838" s="24">
        <f t="shared" ca="1" si="40"/>
        <v>2.0050876128850379E-8</v>
      </c>
      <c r="I838" s="25">
        <f t="shared" ca="1" si="41"/>
        <v>-2.4459274451903137E-8</v>
      </c>
    </row>
    <row r="839" spans="7:9" x14ac:dyDescent="0.25">
      <c r="G839" s="23">
        <f t="shared" ca="1" si="39"/>
        <v>-6.5084357636632662E-9</v>
      </c>
      <c r="H839" s="24">
        <f t="shared" ca="1" si="40"/>
        <v>2.0169703857781854E-8</v>
      </c>
      <c r="I839" s="25">
        <f t="shared" ca="1" si="41"/>
        <v>-2.4505561339272734E-8</v>
      </c>
    </row>
    <row r="840" spans="7:9" x14ac:dyDescent="0.25">
      <c r="G840" s="23">
        <f t="shared" ca="1" si="39"/>
        <v>-6.8158870061436532E-9</v>
      </c>
      <c r="H840" s="24">
        <f t="shared" ca="1" si="40"/>
        <v>2.003477607972764E-8</v>
      </c>
      <c r="I840" s="25">
        <f t="shared" ca="1" si="41"/>
        <v>-2.3519267304857017E-8</v>
      </c>
    </row>
    <row r="841" spans="7:9" x14ac:dyDescent="0.25">
      <c r="G841" s="23">
        <f t="shared" ca="1" si="39"/>
        <v>-6.8248163041973329E-9</v>
      </c>
      <c r="H841" s="24">
        <f t="shared" ca="1" si="40"/>
        <v>1.9224235153235737E-8</v>
      </c>
      <c r="I841" s="25">
        <f t="shared" ca="1" si="41"/>
        <v>-2.2360907819637289E-8</v>
      </c>
    </row>
    <row r="842" spans="7:9" x14ac:dyDescent="0.25">
      <c r="G842" s="23">
        <f t="shared" ca="1" si="39"/>
        <v>-6.0543658260718006E-9</v>
      </c>
      <c r="H842" s="24">
        <f t="shared" ca="1" si="40"/>
        <v>1.8765480566112935E-8</v>
      </c>
      <c r="I842" s="25">
        <f t="shared" ca="1" si="41"/>
        <v>-2.1852669496201937E-8</v>
      </c>
    </row>
    <row r="843" spans="7:9" x14ac:dyDescent="0.25">
      <c r="G843" s="23">
        <f t="shared" ca="1" si="39"/>
        <v>-5.9080672445107995E-9</v>
      </c>
      <c r="H843" s="24">
        <f t="shared" ca="1" si="40"/>
        <v>1.8383052870059948E-8</v>
      </c>
      <c r="I843" s="25">
        <f t="shared" ca="1" si="41"/>
        <v>-2.2270280034038889E-8</v>
      </c>
    </row>
    <row r="844" spans="7:9" x14ac:dyDescent="0.25">
      <c r="G844" s="23">
        <f t="shared" ca="1" si="39"/>
        <v>-5.996734841662776E-9</v>
      </c>
      <c r="H844" s="24">
        <f t="shared" ca="1" si="40"/>
        <v>1.9050041405028238E-8</v>
      </c>
      <c r="I844" s="25">
        <f t="shared" ca="1" si="41"/>
        <v>-2.1415170007005272E-8</v>
      </c>
    </row>
    <row r="845" spans="7:9" x14ac:dyDescent="0.25">
      <c r="G845" s="23">
        <f t="shared" ca="1" si="39"/>
        <v>-3.8729627643063218E-9</v>
      </c>
      <c r="H845" s="24">
        <f t="shared" ca="1" si="40"/>
        <v>1.7648412752864055E-8</v>
      </c>
      <c r="I845" s="25">
        <f t="shared" ca="1" si="41"/>
        <v>-2.1071714605198096E-8</v>
      </c>
    </row>
    <row r="846" spans="7:9" x14ac:dyDescent="0.25">
      <c r="G846" s="23">
        <f t="shared" ca="1" si="39"/>
        <v>-2.3746194136098103E-9</v>
      </c>
      <c r="H846" s="24">
        <f t="shared" ca="1" si="40"/>
        <v>1.793405775196297E-8</v>
      </c>
      <c r="I846" s="25">
        <f t="shared" ca="1" si="41"/>
        <v>-2.0475812315015471E-8</v>
      </c>
    </row>
    <row r="847" spans="7:9" x14ac:dyDescent="0.25">
      <c r="G847" s="23">
        <f t="shared" ca="1" si="39"/>
        <v>-1.5066171002702525E-9</v>
      </c>
      <c r="H847" s="24">
        <f t="shared" ca="1" si="40"/>
        <v>1.62598873710765E-8</v>
      </c>
      <c r="I847" s="25">
        <f t="shared" ca="1" si="41"/>
        <v>-2.174532465506559E-8</v>
      </c>
    </row>
    <row r="848" spans="7:9" x14ac:dyDescent="0.25">
      <c r="G848" s="23">
        <f t="shared" ca="1" si="39"/>
        <v>-8.6418479906006876E-10</v>
      </c>
      <c r="H848" s="24">
        <f t="shared" ca="1" si="40"/>
        <v>1.6972392663768142E-8</v>
      </c>
      <c r="I848" s="25">
        <f t="shared" ca="1" si="41"/>
        <v>-2.2816661127598777E-8</v>
      </c>
    </row>
    <row r="849" spans="7:9" x14ac:dyDescent="0.25">
      <c r="G849" s="23">
        <f t="shared" ca="1" si="39"/>
        <v>-5.5525916387456567E-10</v>
      </c>
      <c r="H849" s="24">
        <f t="shared" ca="1" si="40"/>
        <v>1.6657305665065137E-8</v>
      </c>
      <c r="I849" s="25">
        <f t="shared" ca="1" si="41"/>
        <v>-2.2143763432746645E-8</v>
      </c>
    </row>
    <row r="850" spans="7:9" x14ac:dyDescent="0.25">
      <c r="G850" s="23">
        <f t="shared" ca="1" si="39"/>
        <v>-2.4330244976916182E-9</v>
      </c>
      <c r="H850" s="24">
        <f t="shared" ca="1" si="40"/>
        <v>1.7221340815083501E-8</v>
      </c>
      <c r="I850" s="25">
        <f t="shared" ca="1" si="41"/>
        <v>-2.2466307037711273E-8</v>
      </c>
    </row>
    <row r="851" spans="7:9" x14ac:dyDescent="0.25">
      <c r="G851" s="23">
        <f t="shared" ca="1" si="39"/>
        <v>-1.8461023705593214E-9</v>
      </c>
      <c r="H851" s="24">
        <f t="shared" ca="1" si="40"/>
        <v>1.7487044279694521E-8</v>
      </c>
      <c r="I851" s="25">
        <f t="shared" ca="1" si="41"/>
        <v>-2.2136336532934669E-8</v>
      </c>
    </row>
    <row r="852" spans="7:9" x14ac:dyDescent="0.25">
      <c r="G852" s="23">
        <f t="shared" ca="1" si="39"/>
        <v>-1.4415819612365754E-9</v>
      </c>
      <c r="H852" s="24">
        <f t="shared" ca="1" si="40"/>
        <v>1.7726428609542157E-8</v>
      </c>
      <c r="I852" s="25">
        <f t="shared" ca="1" si="41"/>
        <v>-2.1812399800564536E-8</v>
      </c>
    </row>
    <row r="853" spans="7:9" x14ac:dyDescent="0.25">
      <c r="G853" s="23">
        <f t="shared" ca="1" si="39"/>
        <v>-2.2023403349681726E-9</v>
      </c>
      <c r="H853" s="24">
        <f t="shared" ca="1" si="40"/>
        <v>1.6544613347665122E-8</v>
      </c>
      <c r="I853" s="25">
        <f t="shared" ca="1" si="41"/>
        <v>-2.2862573756879965E-8</v>
      </c>
    </row>
    <row r="854" spans="7:9" x14ac:dyDescent="0.25">
      <c r="G854" s="23">
        <f t="shared" ca="1" si="39"/>
        <v>-2.8629813252600283E-9</v>
      </c>
      <c r="H854" s="24">
        <f t="shared" ca="1" si="40"/>
        <v>1.6152369322272531E-8</v>
      </c>
      <c r="I854" s="25">
        <f t="shared" ca="1" si="41"/>
        <v>-2.2776475373219043E-8</v>
      </c>
    </row>
    <row r="855" spans="7:9" x14ac:dyDescent="0.25">
      <c r="G855" s="23">
        <f t="shared" ca="1" si="39"/>
        <v>-3.2435685051425932E-9</v>
      </c>
      <c r="H855" s="24">
        <f t="shared" ca="1" si="40"/>
        <v>1.6051698517022535E-8</v>
      </c>
      <c r="I855" s="25">
        <f t="shared" ca="1" si="41"/>
        <v>-2.2470732726471774E-8</v>
      </c>
    </row>
    <row r="856" spans="7:9" x14ac:dyDescent="0.25">
      <c r="G856" s="23">
        <f t="shared" ca="1" si="39"/>
        <v>-3.1961377719591073E-9</v>
      </c>
      <c r="H856" s="24">
        <f t="shared" ca="1" si="40"/>
        <v>1.6111035773271564E-8</v>
      </c>
      <c r="I856" s="25">
        <f t="shared" ca="1" si="41"/>
        <v>-2.2636083679464338E-8</v>
      </c>
    </row>
    <row r="857" spans="7:9" x14ac:dyDescent="0.25">
      <c r="G857" s="23">
        <f t="shared" ca="1" si="39"/>
        <v>-2.6475454937928965E-9</v>
      </c>
      <c r="H857" s="24">
        <f t="shared" ca="1" si="40"/>
        <v>1.7212690422147848E-8</v>
      </c>
      <c r="I857" s="25">
        <f t="shared" ca="1" si="41"/>
        <v>-2.2132176952177681E-8</v>
      </c>
    </row>
    <row r="858" spans="7:9" x14ac:dyDescent="0.25">
      <c r="G858" s="23">
        <f t="shared" ca="1" si="39"/>
        <v>-2.5280398664672501E-9</v>
      </c>
      <c r="H858" s="24">
        <f t="shared" ca="1" si="40"/>
        <v>1.6303599867786108E-8</v>
      </c>
      <c r="I858" s="25">
        <f t="shared" ca="1" si="41"/>
        <v>-2.1820678713112774E-8</v>
      </c>
    </row>
    <row r="859" spans="7:9" x14ac:dyDescent="0.25">
      <c r="G859" s="23">
        <f t="shared" ca="1" si="39"/>
        <v>-2.7969034869369491E-9</v>
      </c>
      <c r="H859" s="24">
        <f t="shared" ca="1" si="40"/>
        <v>1.7811450401346105E-8</v>
      </c>
      <c r="I859" s="25">
        <f t="shared" ca="1" si="41"/>
        <v>-2.2427876341773031E-8</v>
      </c>
    </row>
    <row r="860" spans="7:9" x14ac:dyDescent="0.25">
      <c r="G860" s="23">
        <f t="shared" ca="1" si="39"/>
        <v>-2.081057290887784E-9</v>
      </c>
      <c r="H860" s="24">
        <f t="shared" ca="1" si="40"/>
        <v>1.8069548240837318E-8</v>
      </c>
      <c r="I860" s="25">
        <f t="shared" ca="1" si="41"/>
        <v>-2.3738119645158336E-8</v>
      </c>
    </row>
    <row r="861" spans="7:9" x14ac:dyDescent="0.25">
      <c r="G861" s="23">
        <f t="shared" ca="1" si="39"/>
        <v>-6.965777156078135E-10</v>
      </c>
      <c r="H861" s="24">
        <f t="shared" ca="1" si="40"/>
        <v>1.7869616617595049E-8</v>
      </c>
      <c r="I861" s="25">
        <f t="shared" ca="1" si="41"/>
        <v>-2.3006282453059224E-8</v>
      </c>
    </row>
    <row r="862" spans="7:9" x14ac:dyDescent="0.25">
      <c r="G862" s="23">
        <f t="shared" ca="1" si="39"/>
        <v>-3.8422782947031725E-10</v>
      </c>
      <c r="H862" s="24">
        <f t="shared" ca="1" si="40"/>
        <v>1.6746099250755003E-8</v>
      </c>
      <c r="I862" s="25">
        <f t="shared" ca="1" si="41"/>
        <v>-2.329814350724359E-8</v>
      </c>
    </row>
    <row r="863" spans="7:9" x14ac:dyDescent="0.25">
      <c r="G863" s="23">
        <f t="shared" ca="1" si="39"/>
        <v>-1.1470633652588403E-9</v>
      </c>
      <c r="H863" s="24">
        <f t="shared" ca="1" si="40"/>
        <v>1.6065431711213474E-8</v>
      </c>
      <c r="I863" s="25">
        <f t="shared" ca="1" si="41"/>
        <v>-2.3387419041139253E-8</v>
      </c>
    </row>
    <row r="864" spans="7:9" x14ac:dyDescent="0.25">
      <c r="G864" s="23">
        <f t="shared" ca="1" si="39"/>
        <v>-1.5932866056631288E-9</v>
      </c>
      <c r="H864" s="24">
        <f t="shared" ca="1" si="40"/>
        <v>1.6535823361406859E-8</v>
      </c>
      <c r="I864" s="25">
        <f t="shared" ca="1" si="41"/>
        <v>-2.3890309941341791E-8</v>
      </c>
    </row>
    <row r="865" spans="7:9" x14ac:dyDescent="0.25">
      <c r="G865" s="23">
        <f t="shared" ca="1" si="39"/>
        <v>-1.2802700973296207E-9</v>
      </c>
      <c r="H865" s="24">
        <f t="shared" ca="1" si="40"/>
        <v>1.6446184155319961E-8</v>
      </c>
      <c r="I865" s="25">
        <f t="shared" ca="1" si="41"/>
        <v>-2.3462483842758068E-8</v>
      </c>
    </row>
    <row r="866" spans="7:9" x14ac:dyDescent="0.25">
      <c r="G866" s="23">
        <f t="shared" ca="1" si="39"/>
        <v>-7.0309003390536579E-10</v>
      </c>
      <c r="H866" s="24">
        <f t="shared" ca="1" si="40"/>
        <v>1.6614251580253488E-8</v>
      </c>
      <c r="I866" s="25">
        <f t="shared" ca="1" si="41"/>
        <v>-2.3218866160033685E-8</v>
      </c>
    </row>
    <row r="867" spans="7:9" x14ac:dyDescent="0.25">
      <c r="G867" s="23">
        <f t="shared" ca="1" si="39"/>
        <v>-6.9149221348758483E-10</v>
      </c>
      <c r="H867" s="24">
        <f t="shared" ca="1" si="40"/>
        <v>1.6695774711558002E-8</v>
      </c>
      <c r="I867" s="25">
        <f t="shared" ca="1" si="41"/>
        <v>-2.3228551887969164E-8</v>
      </c>
    </row>
    <row r="868" spans="7:9" x14ac:dyDescent="0.25">
      <c r="G868" s="23">
        <f t="shared" ca="1" si="39"/>
        <v>-1.2494392314908016E-9</v>
      </c>
      <c r="H868" s="24">
        <f t="shared" ca="1" si="40"/>
        <v>1.7870990252348428E-8</v>
      </c>
      <c r="I868" s="25">
        <f t="shared" ca="1" si="41"/>
        <v>-2.2651332886853891E-8</v>
      </c>
    </row>
    <row r="869" spans="7:9" x14ac:dyDescent="0.25">
      <c r="G869" s="23">
        <f t="shared" ca="1" si="39"/>
        <v>-1.9737977833353808E-9</v>
      </c>
      <c r="H869" s="24">
        <f t="shared" ca="1" si="40"/>
        <v>1.8049435044611255E-8</v>
      </c>
      <c r="I869" s="25">
        <f t="shared" ca="1" si="41"/>
        <v>-2.2592069902952058E-8</v>
      </c>
    </row>
    <row r="870" spans="7:9" x14ac:dyDescent="0.25">
      <c r="G870" s="23">
        <f t="shared" ca="1" si="39"/>
        <v>-1.139695155531832E-9</v>
      </c>
      <c r="H870" s="24">
        <f t="shared" ca="1" si="40"/>
        <v>1.8103436326053365E-8</v>
      </c>
      <c r="I870" s="25">
        <f t="shared" ca="1" si="41"/>
        <v>-2.281955880188937E-8</v>
      </c>
    </row>
    <row r="871" spans="7:9" x14ac:dyDescent="0.25">
      <c r="G871" s="23">
        <f t="shared" ca="1" si="39"/>
        <v>-2.5842624579154723E-9</v>
      </c>
      <c r="H871" s="24">
        <f t="shared" ca="1" si="40"/>
        <v>1.7902241285676629E-8</v>
      </c>
      <c r="I871" s="25">
        <f t="shared" ca="1" si="41"/>
        <v>-2.2677522342475779E-8</v>
      </c>
    </row>
    <row r="872" spans="7:9" x14ac:dyDescent="0.25">
      <c r="G872" s="23">
        <f t="shared" ca="1" si="39"/>
        <v>-2.9010954372873718E-9</v>
      </c>
      <c r="H872" s="24">
        <f t="shared" ca="1" si="40"/>
        <v>1.7892608752469522E-8</v>
      </c>
      <c r="I872" s="25">
        <f t="shared" ca="1" si="41"/>
        <v>-2.2851480739074818E-8</v>
      </c>
    </row>
    <row r="873" spans="7:9" x14ac:dyDescent="0.25">
      <c r="G873" s="23">
        <f t="shared" ca="1" si="39"/>
        <v>-3.1308835187840381E-9</v>
      </c>
      <c r="H873" s="24">
        <f t="shared" ca="1" si="40"/>
        <v>1.730096893568018E-8</v>
      </c>
      <c r="I873" s="25">
        <f t="shared" ca="1" si="41"/>
        <v>-2.2243647333607295E-8</v>
      </c>
    </row>
    <row r="874" spans="7:9" x14ac:dyDescent="0.25">
      <c r="G874" s="23">
        <f t="shared" ca="1" si="39"/>
        <v>-2.6273885620839506E-9</v>
      </c>
      <c r="H874" s="24">
        <f t="shared" ca="1" si="40"/>
        <v>1.7477230157703108E-8</v>
      </c>
      <c r="I874" s="25">
        <f t="shared" ca="1" si="41"/>
        <v>-2.3036950324864661E-8</v>
      </c>
    </row>
    <row r="875" spans="7:9" x14ac:dyDescent="0.25">
      <c r="G875" s="23">
        <f t="shared" ca="1" si="39"/>
        <v>-1.862445727746189E-9</v>
      </c>
      <c r="H875" s="24">
        <f t="shared" ca="1" si="40"/>
        <v>1.6580093910165158E-8</v>
      </c>
      <c r="I875" s="25">
        <f t="shared" ca="1" si="41"/>
        <v>-2.2680380291277727E-8</v>
      </c>
    </row>
    <row r="876" spans="7:9" x14ac:dyDescent="0.25">
      <c r="G876" s="23">
        <f t="shared" ca="1" si="39"/>
        <v>-7.7715201215405112E-10</v>
      </c>
      <c r="H876" s="24">
        <f t="shared" ca="1" si="40"/>
        <v>1.4625357411937508E-8</v>
      </c>
      <c r="I876" s="25">
        <f t="shared" ca="1" si="41"/>
        <v>-2.2395688592797716E-8</v>
      </c>
    </row>
    <row r="877" spans="7:9" x14ac:dyDescent="0.25">
      <c r="G877" s="23">
        <f t="shared" ca="1" si="39"/>
        <v>-1.2029983145161332E-10</v>
      </c>
      <c r="H877" s="24">
        <f t="shared" ca="1" si="40"/>
        <v>1.4381122883761918E-8</v>
      </c>
      <c r="I877" s="25">
        <f t="shared" ca="1" si="41"/>
        <v>-2.1129481109675462E-8</v>
      </c>
    </row>
    <row r="878" spans="7:9" x14ac:dyDescent="0.25">
      <c r="G878" s="23">
        <f t="shared" ca="1" si="39"/>
        <v>4.1594381266267333E-10</v>
      </c>
      <c r="H878" s="24">
        <f t="shared" ca="1" si="40"/>
        <v>1.408787705098052E-8</v>
      </c>
      <c r="I878" s="25">
        <f t="shared" ca="1" si="41"/>
        <v>-2.1025858900650676E-8</v>
      </c>
    </row>
    <row r="879" spans="7:9" x14ac:dyDescent="0.25">
      <c r="G879" s="23">
        <f t="shared" ca="1" si="39"/>
        <v>-8.6091271190828856E-10</v>
      </c>
      <c r="H879" s="24">
        <f t="shared" ca="1" si="40"/>
        <v>1.3637456726041482E-8</v>
      </c>
      <c r="I879" s="25">
        <f t="shared" ca="1" si="41"/>
        <v>-2.1768238355970374E-8</v>
      </c>
    </row>
    <row r="880" spans="7:9" x14ac:dyDescent="0.25">
      <c r="G880" s="23">
        <f t="shared" ca="1" si="39"/>
        <v>2.6770660890332849E-10</v>
      </c>
      <c r="H880" s="24">
        <f t="shared" ca="1" si="40"/>
        <v>1.2939505362201631E-8</v>
      </c>
      <c r="I880" s="25">
        <f t="shared" ca="1" si="41"/>
        <v>-2.1273341024347857E-8</v>
      </c>
    </row>
    <row r="881" spans="7:9" x14ac:dyDescent="0.25">
      <c r="G881" s="23">
        <f t="shared" ca="1" si="39"/>
        <v>-9.8488724204655651E-10</v>
      </c>
      <c r="H881" s="24">
        <f t="shared" ca="1" si="40"/>
        <v>1.3755592286528952E-8</v>
      </c>
      <c r="I881" s="25">
        <f t="shared" ca="1" si="41"/>
        <v>-2.1521847903639411E-8</v>
      </c>
    </row>
    <row r="882" spans="7:9" x14ac:dyDescent="0.25">
      <c r="G882" s="23">
        <f t="shared" ca="1" si="39"/>
        <v>-1.416387868913796E-9</v>
      </c>
      <c r="H882" s="24">
        <f t="shared" ca="1" si="40"/>
        <v>1.4012021939763812E-8</v>
      </c>
      <c r="I882" s="25">
        <f t="shared" ca="1" si="41"/>
        <v>-2.0878669474042298E-8</v>
      </c>
    </row>
    <row r="883" spans="7:9" x14ac:dyDescent="0.25">
      <c r="G883" s="23">
        <f t="shared" ca="1" si="39"/>
        <v>-1.0119359526958876E-9</v>
      </c>
      <c r="H883" s="24">
        <f t="shared" ca="1" si="40"/>
        <v>1.577189419245784E-8</v>
      </c>
      <c r="I883" s="25">
        <f t="shared" ca="1" si="41"/>
        <v>-2.0715514853594858E-8</v>
      </c>
    </row>
    <row r="884" spans="7:9" x14ac:dyDescent="0.25">
      <c r="G884" s="23">
        <f t="shared" ca="1" si="39"/>
        <v>-1.0277621578388296E-9</v>
      </c>
      <c r="H884" s="24">
        <f t="shared" ca="1" si="40"/>
        <v>1.6250100207255547E-8</v>
      </c>
      <c r="I884" s="25">
        <f t="shared" ca="1" si="41"/>
        <v>-2.0985344613926498E-8</v>
      </c>
    </row>
    <row r="885" spans="7:9" x14ac:dyDescent="0.25">
      <c r="G885" s="23">
        <f t="shared" ca="1" si="39"/>
        <v>-1.2234286771887128E-9</v>
      </c>
      <c r="H885" s="24">
        <f t="shared" ca="1" si="40"/>
        <v>1.6559503655359812E-8</v>
      </c>
      <c r="I885" s="25">
        <f t="shared" ca="1" si="41"/>
        <v>-2.1213223438708679E-8</v>
      </c>
    </row>
    <row r="886" spans="7:9" x14ac:dyDescent="0.25">
      <c r="G886" s="23">
        <f t="shared" ca="1" si="39"/>
        <v>-1.7447619557621255E-9</v>
      </c>
      <c r="H886" s="24">
        <f t="shared" ca="1" si="40"/>
        <v>1.6996776520445731E-8</v>
      </c>
      <c r="I886" s="25">
        <f t="shared" ca="1" si="41"/>
        <v>-2.0545648771031137E-8</v>
      </c>
    </row>
    <row r="887" spans="7:9" x14ac:dyDescent="0.25">
      <c r="G887" s="23">
        <f t="shared" ca="1" si="39"/>
        <v>-1.9801119022471233E-9</v>
      </c>
      <c r="H887" s="24">
        <f t="shared" ca="1" si="40"/>
        <v>1.6580471124625918E-8</v>
      </c>
      <c r="I887" s="25">
        <f t="shared" ca="1" si="41"/>
        <v>-2.0673696902569291E-8</v>
      </c>
    </row>
    <row r="888" spans="7:9" x14ac:dyDescent="0.25">
      <c r="G888" s="23">
        <f t="shared" ca="1" si="39"/>
        <v>-1.7857280995395555E-9</v>
      </c>
      <c r="H888" s="24">
        <f t="shared" ca="1" si="40"/>
        <v>1.7123282367551552E-8</v>
      </c>
      <c r="I888" s="25">
        <f t="shared" ca="1" si="41"/>
        <v>-1.9694012744225357E-8</v>
      </c>
    </row>
    <row r="889" spans="7:9" x14ac:dyDescent="0.25">
      <c r="G889" s="23">
        <f t="shared" ca="1" si="39"/>
        <v>-1.678989172139937E-9</v>
      </c>
      <c r="H889" s="24">
        <f t="shared" ca="1" si="40"/>
        <v>1.7321904213516701E-8</v>
      </c>
      <c r="I889" s="25">
        <f t="shared" ca="1" si="41"/>
        <v>-2.0039595711257711E-8</v>
      </c>
    </row>
    <row r="890" spans="7:9" x14ac:dyDescent="0.25">
      <c r="G890" s="23">
        <f t="shared" ca="1" si="39"/>
        <v>-1.9952666716439856E-9</v>
      </c>
      <c r="H890" s="24">
        <f t="shared" ca="1" si="40"/>
        <v>1.8604968391821361E-8</v>
      </c>
      <c r="I890" s="25">
        <f t="shared" ca="1" si="41"/>
        <v>-1.9623881523369147E-8</v>
      </c>
    </row>
    <row r="891" spans="7:9" x14ac:dyDescent="0.25">
      <c r="G891" s="23">
        <f t="shared" ca="1" si="39"/>
        <v>-9.0226426149264131E-10</v>
      </c>
      <c r="H891" s="24">
        <f t="shared" ca="1" si="40"/>
        <v>1.9431825260735844E-8</v>
      </c>
      <c r="I891" s="25">
        <f t="shared" ca="1" si="41"/>
        <v>-2.0342381726079319E-8</v>
      </c>
    </row>
    <row r="892" spans="7:9" x14ac:dyDescent="0.25">
      <c r="G892" s="23">
        <f t="shared" ca="1" si="39"/>
        <v>-7.1520529412965688E-10</v>
      </c>
      <c r="H892" s="24">
        <f t="shared" ca="1" si="40"/>
        <v>1.8750744758412692E-8</v>
      </c>
      <c r="I892" s="25">
        <f t="shared" ca="1" si="41"/>
        <v>-1.958836447253614E-8</v>
      </c>
    </row>
    <row r="893" spans="7:9" x14ac:dyDescent="0.25">
      <c r="G893" s="23">
        <f t="shared" ca="1" si="39"/>
        <v>-1.2733664788357914E-9</v>
      </c>
      <c r="H893" s="24">
        <f t="shared" ca="1" si="40"/>
        <v>1.9581970975959306E-8</v>
      </c>
      <c r="I893" s="25">
        <f t="shared" ca="1" si="41"/>
        <v>-1.9737666374671128E-8</v>
      </c>
    </row>
    <row r="894" spans="7:9" x14ac:dyDescent="0.25">
      <c r="G894" s="23">
        <f t="shared" ca="1" si="39"/>
        <v>-1.5761605103136335E-9</v>
      </c>
      <c r="H894" s="24">
        <f t="shared" ca="1" si="40"/>
        <v>1.9368989349429052E-8</v>
      </c>
      <c r="I894" s="25">
        <f t="shared" ca="1" si="41"/>
        <v>-1.9909773814235879E-8</v>
      </c>
    </row>
    <row r="895" spans="7:9" x14ac:dyDescent="0.25">
      <c r="G895" s="23">
        <f t="shared" ca="1" si="39"/>
        <v>-3.0573496905889977E-9</v>
      </c>
      <c r="H895" s="24">
        <f t="shared" ca="1" si="40"/>
        <v>1.8094163425284925E-8</v>
      </c>
      <c r="I895" s="25">
        <f t="shared" ca="1" si="41"/>
        <v>-1.8880457499435207E-8</v>
      </c>
    </row>
    <row r="896" spans="7:9" x14ac:dyDescent="0.25">
      <c r="G896" s="23">
        <f t="shared" ca="1" si="39"/>
        <v>-3.0709775346979343E-9</v>
      </c>
      <c r="H896" s="24">
        <f t="shared" ca="1" si="40"/>
        <v>1.858977768290266E-8</v>
      </c>
      <c r="I896" s="25">
        <f t="shared" ca="1" si="41"/>
        <v>-1.7911891285063813E-8</v>
      </c>
    </row>
    <row r="897" spans="7:9" x14ac:dyDescent="0.25">
      <c r="G897" s="23">
        <f t="shared" ca="1" si="39"/>
        <v>-3.6392725654706018E-9</v>
      </c>
      <c r="H897" s="24">
        <f t="shared" ca="1" si="40"/>
        <v>1.9053499182276741E-8</v>
      </c>
      <c r="I897" s="25">
        <f t="shared" ca="1" si="41"/>
        <v>-1.8034649903711733E-8</v>
      </c>
    </row>
    <row r="898" spans="7:9" x14ac:dyDescent="0.25">
      <c r="G898" s="23">
        <f t="shared" ca="1" si="39"/>
        <v>-3.3652014113393992E-9</v>
      </c>
      <c r="H898" s="24">
        <f t="shared" ca="1" si="40"/>
        <v>1.9428706191465462E-8</v>
      </c>
      <c r="I898" s="25">
        <f t="shared" ca="1" si="41"/>
        <v>-1.6572729728519434E-8</v>
      </c>
    </row>
    <row r="899" spans="7:9" x14ac:dyDescent="0.25">
      <c r="G899" s="23">
        <f t="shared" ca="1" si="39"/>
        <v>-3.1704429892400832E-9</v>
      </c>
      <c r="H899" s="24">
        <f t="shared" ca="1" si="40"/>
        <v>1.9520120110722116E-8</v>
      </c>
      <c r="I899" s="25">
        <f t="shared" ca="1" si="41"/>
        <v>-1.6435451751508703E-8</v>
      </c>
    </row>
    <row r="900" spans="7:9" x14ac:dyDescent="0.25">
      <c r="G900" s="23">
        <f t="shared" ref="G900:G963" ca="1" si="42">_xlfn.NORM.INV(RAND(),0,sig)+G899</f>
        <v>-3.209930318935654E-9</v>
      </c>
      <c r="H900" s="24">
        <f t="shared" ref="H900:H963" ca="1" si="43">_xlfn.NORM.INV(RAND(),0,sig)+H899</f>
        <v>1.9635618591365706E-8</v>
      </c>
      <c r="I900" s="25">
        <f t="shared" ref="I900:I963" ca="1" si="44">_xlfn.NORM.INV(RAND(),0,sig)+I899</f>
        <v>-1.6148803881284297E-8</v>
      </c>
    </row>
    <row r="901" spans="7:9" x14ac:dyDescent="0.25">
      <c r="G901" s="23">
        <f t="shared" ca="1" si="42"/>
        <v>-3.8924199830000836E-9</v>
      </c>
      <c r="H901" s="24">
        <f t="shared" ca="1" si="43"/>
        <v>1.9682793772047114E-8</v>
      </c>
      <c r="I901" s="25">
        <f t="shared" ca="1" si="44"/>
        <v>-1.5704019248331663E-8</v>
      </c>
    </row>
    <row r="902" spans="7:9" x14ac:dyDescent="0.25">
      <c r="G902" s="23">
        <f t="shared" ca="1" si="42"/>
        <v>-2.1805312044884322E-9</v>
      </c>
      <c r="H902" s="24">
        <f t="shared" ca="1" si="43"/>
        <v>2.0058319188940568E-8</v>
      </c>
      <c r="I902" s="25">
        <f t="shared" ca="1" si="44"/>
        <v>-1.4881863690359246E-8</v>
      </c>
    </row>
    <row r="903" spans="7:9" x14ac:dyDescent="0.25">
      <c r="G903" s="23">
        <f t="shared" ca="1" si="42"/>
        <v>-2.8522804463757087E-9</v>
      </c>
      <c r="H903" s="24">
        <f t="shared" ca="1" si="43"/>
        <v>1.9680324943127683E-8</v>
      </c>
      <c r="I903" s="25">
        <f t="shared" ca="1" si="44"/>
        <v>-1.5187298337058495E-8</v>
      </c>
    </row>
    <row r="904" spans="7:9" x14ac:dyDescent="0.25">
      <c r="G904" s="23">
        <f t="shared" ca="1" si="42"/>
        <v>-3.2401986410425116E-9</v>
      </c>
      <c r="H904" s="24">
        <f t="shared" ca="1" si="43"/>
        <v>2.0512499507361594E-8</v>
      </c>
      <c r="I904" s="25">
        <f t="shared" ca="1" si="44"/>
        <v>-1.4989818837584145E-8</v>
      </c>
    </row>
    <row r="905" spans="7:9" x14ac:dyDescent="0.25">
      <c r="G905" s="23">
        <f t="shared" ca="1" si="42"/>
        <v>-4.2212551341236128E-9</v>
      </c>
      <c r="H905" s="24">
        <f t="shared" ca="1" si="43"/>
        <v>2.0102785258308758E-8</v>
      </c>
      <c r="I905" s="25">
        <f t="shared" ca="1" si="44"/>
        <v>-1.5107934722905074E-8</v>
      </c>
    </row>
    <row r="906" spans="7:9" x14ac:dyDescent="0.25">
      <c r="G906" s="23">
        <f t="shared" ca="1" si="42"/>
        <v>-3.9358092732523101E-9</v>
      </c>
      <c r="H906" s="24">
        <f t="shared" ca="1" si="43"/>
        <v>2.0950188165639459E-8</v>
      </c>
      <c r="I906" s="25">
        <f t="shared" ca="1" si="44"/>
        <v>-1.6316458792487843E-8</v>
      </c>
    </row>
    <row r="907" spans="7:9" x14ac:dyDescent="0.25">
      <c r="G907" s="23">
        <f t="shared" ca="1" si="42"/>
        <v>-4.2808181374458976E-9</v>
      </c>
      <c r="H907" s="24">
        <f t="shared" ca="1" si="43"/>
        <v>2.1364204249434706E-8</v>
      </c>
      <c r="I907" s="25">
        <f t="shared" ca="1" si="44"/>
        <v>-1.5641825013996739E-8</v>
      </c>
    </row>
    <row r="908" spans="7:9" x14ac:dyDescent="0.25">
      <c r="G908" s="23">
        <f t="shared" ca="1" si="42"/>
        <v>-4.1189526619415261E-9</v>
      </c>
      <c r="H908" s="24">
        <f t="shared" ca="1" si="43"/>
        <v>2.135684740263387E-8</v>
      </c>
      <c r="I908" s="25">
        <f t="shared" ca="1" si="44"/>
        <v>-1.5630030913905604E-8</v>
      </c>
    </row>
    <row r="909" spans="7:9" x14ac:dyDescent="0.25">
      <c r="G909" s="23">
        <f t="shared" ca="1" si="42"/>
        <v>-4.7412336686113563E-9</v>
      </c>
      <c r="H909" s="24">
        <f t="shared" ca="1" si="43"/>
        <v>2.028235750601429E-8</v>
      </c>
      <c r="I909" s="25">
        <f t="shared" ca="1" si="44"/>
        <v>-1.5251176634831615E-8</v>
      </c>
    </row>
    <row r="910" spans="7:9" x14ac:dyDescent="0.25">
      <c r="G910" s="23">
        <f t="shared" ca="1" si="42"/>
        <v>-5.1476076816584857E-9</v>
      </c>
      <c r="H910" s="24">
        <f t="shared" ca="1" si="43"/>
        <v>1.9658024768879544E-8</v>
      </c>
      <c r="I910" s="25">
        <f t="shared" ca="1" si="44"/>
        <v>-1.4058707438128844E-8</v>
      </c>
    </row>
    <row r="911" spans="7:9" x14ac:dyDescent="0.25">
      <c r="G911" s="23">
        <f t="shared" ca="1" si="42"/>
        <v>-4.9658375690320072E-9</v>
      </c>
      <c r="H911" s="24">
        <f t="shared" ca="1" si="43"/>
        <v>2.0219511249766416E-8</v>
      </c>
      <c r="I911" s="25">
        <f t="shared" ca="1" si="44"/>
        <v>-1.4239342032206741E-8</v>
      </c>
    </row>
    <row r="912" spans="7:9" x14ac:dyDescent="0.25">
      <c r="G912" s="23">
        <f t="shared" ca="1" si="42"/>
        <v>-4.2046824842810471E-9</v>
      </c>
      <c r="H912" s="24">
        <f t="shared" ca="1" si="43"/>
        <v>2.1021370112945007E-8</v>
      </c>
      <c r="I912" s="25">
        <f t="shared" ca="1" si="44"/>
        <v>-1.407141760729943E-8</v>
      </c>
    </row>
    <row r="913" spans="7:9" x14ac:dyDescent="0.25">
      <c r="G913" s="23">
        <f t="shared" ca="1" si="42"/>
        <v>-4.1056702780415994E-9</v>
      </c>
      <c r="H913" s="24">
        <f t="shared" ca="1" si="43"/>
        <v>2.0613009701996426E-8</v>
      </c>
      <c r="I913" s="25">
        <f t="shared" ca="1" si="44"/>
        <v>-1.3219552403964792E-8</v>
      </c>
    </row>
    <row r="914" spans="7:9" x14ac:dyDescent="0.25">
      <c r="G914" s="23">
        <f t="shared" ca="1" si="42"/>
        <v>-3.6703677635412214E-9</v>
      </c>
      <c r="H914" s="24">
        <f t="shared" ca="1" si="43"/>
        <v>1.9341547854329425E-8</v>
      </c>
      <c r="I914" s="25">
        <f t="shared" ca="1" si="44"/>
        <v>-1.2531547550373839E-8</v>
      </c>
    </row>
    <row r="915" spans="7:9" x14ac:dyDescent="0.25">
      <c r="G915" s="23">
        <f t="shared" ca="1" si="42"/>
        <v>-4.9732655524637711E-9</v>
      </c>
      <c r="H915" s="24">
        <f t="shared" ca="1" si="43"/>
        <v>1.9158684313335276E-8</v>
      </c>
      <c r="I915" s="25">
        <f t="shared" ca="1" si="44"/>
        <v>-1.3385917472471391E-8</v>
      </c>
    </row>
    <row r="916" spans="7:9" x14ac:dyDescent="0.25">
      <c r="G916" s="23">
        <f t="shared" ca="1" si="42"/>
        <v>-3.9580565136947439E-9</v>
      </c>
      <c r="H916" s="24">
        <f t="shared" ca="1" si="43"/>
        <v>2.0104507099129644E-8</v>
      </c>
      <c r="I916" s="25">
        <f t="shared" ca="1" si="44"/>
        <v>-1.3065585736934971E-8</v>
      </c>
    </row>
    <row r="917" spans="7:9" x14ac:dyDescent="0.25">
      <c r="G917" s="23">
        <f t="shared" ca="1" si="42"/>
        <v>-4.6997578567676746E-9</v>
      </c>
      <c r="H917" s="24">
        <f t="shared" ca="1" si="43"/>
        <v>2.0428387843432171E-8</v>
      </c>
      <c r="I917" s="25">
        <f t="shared" ca="1" si="44"/>
        <v>-1.3183755541617022E-8</v>
      </c>
    </row>
    <row r="918" spans="7:9" x14ac:dyDescent="0.25">
      <c r="G918" s="23">
        <f t="shared" ca="1" si="42"/>
        <v>-5.0943456053633524E-9</v>
      </c>
      <c r="H918" s="24">
        <f t="shared" ca="1" si="43"/>
        <v>2.0842806619644925E-8</v>
      </c>
      <c r="I918" s="25">
        <f t="shared" ca="1" si="44"/>
        <v>-1.2940155389584385E-8</v>
      </c>
    </row>
    <row r="919" spans="7:9" x14ac:dyDescent="0.25">
      <c r="G919" s="23">
        <f t="shared" ca="1" si="42"/>
        <v>-5.3355937919516916E-9</v>
      </c>
      <c r="H919" s="24">
        <f t="shared" ca="1" si="43"/>
        <v>2.1139535605858947E-8</v>
      </c>
      <c r="I919" s="25">
        <f t="shared" ca="1" si="44"/>
        <v>-1.2827356164727181E-8</v>
      </c>
    </row>
    <row r="920" spans="7:9" x14ac:dyDescent="0.25">
      <c r="G920" s="23">
        <f t="shared" ca="1" si="42"/>
        <v>-4.6968094548632184E-9</v>
      </c>
      <c r="H920" s="24">
        <f t="shared" ca="1" si="43"/>
        <v>2.1886146506558997E-8</v>
      </c>
      <c r="I920" s="25">
        <f t="shared" ca="1" si="44"/>
        <v>-1.3622637732481471E-8</v>
      </c>
    </row>
    <row r="921" spans="7:9" x14ac:dyDescent="0.25">
      <c r="G921" s="23">
        <f t="shared" ca="1" si="42"/>
        <v>-4.4164404964328294E-9</v>
      </c>
      <c r="H921" s="24">
        <f t="shared" ca="1" si="43"/>
        <v>2.1674511646720313E-8</v>
      </c>
      <c r="I921" s="25">
        <f t="shared" ca="1" si="44"/>
        <v>-1.3474939290386944E-8</v>
      </c>
    </row>
    <row r="922" spans="7:9" x14ac:dyDescent="0.25">
      <c r="G922" s="23">
        <f t="shared" ca="1" si="42"/>
        <v>-4.8672154793964677E-9</v>
      </c>
      <c r="H922" s="24">
        <f t="shared" ca="1" si="43"/>
        <v>2.3092947126360779E-8</v>
      </c>
      <c r="I922" s="25">
        <f t="shared" ca="1" si="44"/>
        <v>-1.4410739410957162E-8</v>
      </c>
    </row>
    <row r="923" spans="7:9" x14ac:dyDescent="0.25">
      <c r="G923" s="23">
        <f t="shared" ca="1" si="42"/>
        <v>-5.0893867569350228E-9</v>
      </c>
      <c r="H923" s="24">
        <f t="shared" ca="1" si="43"/>
        <v>2.3558260271274496E-8</v>
      </c>
      <c r="I923" s="25">
        <f t="shared" ca="1" si="44"/>
        <v>-1.4277330407405312E-8</v>
      </c>
    </row>
    <row r="924" spans="7:9" x14ac:dyDescent="0.25">
      <c r="G924" s="23">
        <f t="shared" ca="1" si="42"/>
        <v>-4.5638691482899679E-9</v>
      </c>
      <c r="H924" s="24">
        <f t="shared" ca="1" si="43"/>
        <v>2.3900636106121532E-8</v>
      </c>
      <c r="I924" s="25">
        <f t="shared" ca="1" si="44"/>
        <v>-1.3769578782626858E-8</v>
      </c>
    </row>
    <row r="925" spans="7:9" x14ac:dyDescent="0.25">
      <c r="G925" s="23">
        <f t="shared" ca="1" si="42"/>
        <v>-3.8760950760684977E-9</v>
      </c>
      <c r="H925" s="24">
        <f t="shared" ca="1" si="43"/>
        <v>2.3994233847865575E-8</v>
      </c>
      <c r="I925" s="25">
        <f t="shared" ca="1" si="44"/>
        <v>-1.4139764363297861E-8</v>
      </c>
    </row>
    <row r="926" spans="7:9" x14ac:dyDescent="0.25">
      <c r="G926" s="23">
        <f t="shared" ca="1" si="42"/>
        <v>-4.6845391567888448E-9</v>
      </c>
      <c r="H926" s="24">
        <f t="shared" ca="1" si="43"/>
        <v>2.318599902479813E-8</v>
      </c>
      <c r="I926" s="25">
        <f t="shared" ca="1" si="44"/>
        <v>-1.3859930237387489E-8</v>
      </c>
    </row>
    <row r="927" spans="7:9" x14ac:dyDescent="0.25">
      <c r="G927" s="23">
        <f t="shared" ca="1" si="42"/>
        <v>-4.7790541881488751E-9</v>
      </c>
      <c r="H927" s="24">
        <f t="shared" ca="1" si="43"/>
        <v>2.4305336965926932E-8</v>
      </c>
      <c r="I927" s="25">
        <f t="shared" ca="1" si="44"/>
        <v>-1.4422922173337813E-8</v>
      </c>
    </row>
    <row r="928" spans="7:9" x14ac:dyDescent="0.25">
      <c r="G928" s="23">
        <f t="shared" ca="1" si="42"/>
        <v>-5.6648445610363321E-9</v>
      </c>
      <c r="H928" s="24">
        <f t="shared" ca="1" si="43"/>
        <v>2.3815792412164789E-8</v>
      </c>
      <c r="I928" s="25">
        <f t="shared" ca="1" si="44"/>
        <v>-1.5253593412289616E-8</v>
      </c>
    </row>
    <row r="929" spans="7:9" x14ac:dyDescent="0.25">
      <c r="G929" s="23">
        <f t="shared" ca="1" si="42"/>
        <v>-5.5472883072351727E-9</v>
      </c>
      <c r="H929" s="24">
        <f t="shared" ca="1" si="43"/>
        <v>2.3339112526154117E-8</v>
      </c>
      <c r="I929" s="25">
        <f t="shared" ca="1" si="44"/>
        <v>-1.4910743023550591E-8</v>
      </c>
    </row>
    <row r="930" spans="7:9" x14ac:dyDescent="0.25">
      <c r="G930" s="23">
        <f t="shared" ca="1" si="42"/>
        <v>-5.2875798512793721E-9</v>
      </c>
      <c r="H930" s="24">
        <f t="shared" ca="1" si="43"/>
        <v>2.2574369349022715E-8</v>
      </c>
      <c r="I930" s="25">
        <f t="shared" ca="1" si="44"/>
        <v>-1.5495895693351324E-8</v>
      </c>
    </row>
    <row r="931" spans="7:9" x14ac:dyDescent="0.25">
      <c r="G931" s="23">
        <f t="shared" ca="1" si="42"/>
        <v>-5.9597304585456908E-9</v>
      </c>
      <c r="H931" s="24">
        <f t="shared" ca="1" si="43"/>
        <v>2.1894626561728178E-8</v>
      </c>
      <c r="I931" s="25">
        <f t="shared" ca="1" si="44"/>
        <v>-1.5182988877577393E-8</v>
      </c>
    </row>
    <row r="932" spans="7:9" x14ac:dyDescent="0.25">
      <c r="G932" s="23">
        <f t="shared" ca="1" si="42"/>
        <v>-5.8284887082594418E-9</v>
      </c>
      <c r="H932" s="24">
        <f t="shared" ca="1" si="43"/>
        <v>2.2534962860015571E-8</v>
      </c>
      <c r="I932" s="25">
        <f t="shared" ca="1" si="44"/>
        <v>-1.5172373585463318E-8</v>
      </c>
    </row>
    <row r="933" spans="7:9" x14ac:dyDescent="0.25">
      <c r="G933" s="23">
        <f t="shared" ca="1" si="42"/>
        <v>-5.9717206686069753E-9</v>
      </c>
      <c r="H933" s="24">
        <f t="shared" ca="1" si="43"/>
        <v>2.3126697527812043E-8</v>
      </c>
      <c r="I933" s="25">
        <f t="shared" ca="1" si="44"/>
        <v>-1.3768320816933402E-8</v>
      </c>
    </row>
    <row r="934" spans="7:9" x14ac:dyDescent="0.25">
      <c r="G934" s="23">
        <f t="shared" ca="1" si="42"/>
        <v>-6.0190995440920084E-9</v>
      </c>
      <c r="H934" s="24">
        <f t="shared" ca="1" si="43"/>
        <v>2.3674950187357728E-8</v>
      </c>
      <c r="I934" s="25">
        <f t="shared" ca="1" si="44"/>
        <v>-1.3422136730521191E-8</v>
      </c>
    </row>
    <row r="935" spans="7:9" x14ac:dyDescent="0.25">
      <c r="G935" s="23">
        <f t="shared" ca="1" si="42"/>
        <v>-5.4719350493737756E-9</v>
      </c>
      <c r="H935" s="24">
        <f t="shared" ca="1" si="43"/>
        <v>2.2897855383243575E-8</v>
      </c>
      <c r="I935" s="25">
        <f t="shared" ca="1" si="44"/>
        <v>-1.2739164591096473E-8</v>
      </c>
    </row>
    <row r="936" spans="7:9" x14ac:dyDescent="0.25">
      <c r="G936" s="23">
        <f t="shared" ca="1" si="42"/>
        <v>-5.8741848818941897E-9</v>
      </c>
      <c r="H936" s="24">
        <f t="shared" ca="1" si="43"/>
        <v>2.3415973415619748E-8</v>
      </c>
      <c r="I936" s="25">
        <f t="shared" ca="1" si="44"/>
        <v>-1.2351529716430675E-8</v>
      </c>
    </row>
    <row r="937" spans="7:9" x14ac:dyDescent="0.25">
      <c r="G937" s="23">
        <f t="shared" ca="1" si="42"/>
        <v>-5.3554873736717995E-9</v>
      </c>
      <c r="H937" s="24">
        <f t="shared" ca="1" si="43"/>
        <v>2.306016350130366E-8</v>
      </c>
      <c r="I937" s="25">
        <f t="shared" ca="1" si="44"/>
        <v>-1.202509526276501E-8</v>
      </c>
    </row>
    <row r="938" spans="7:9" x14ac:dyDescent="0.25">
      <c r="G938" s="23">
        <f t="shared" ca="1" si="42"/>
        <v>-4.7781707074371557E-9</v>
      </c>
      <c r="H938" s="24">
        <f t="shared" ca="1" si="43"/>
        <v>2.3183958771319201E-8</v>
      </c>
      <c r="I938" s="25">
        <f t="shared" ca="1" si="44"/>
        <v>-1.2109524764353819E-8</v>
      </c>
    </row>
    <row r="939" spans="7:9" x14ac:dyDescent="0.25">
      <c r="G939" s="23">
        <f t="shared" ca="1" si="42"/>
        <v>-3.4789667997851972E-9</v>
      </c>
      <c r="H939" s="24">
        <f t="shared" ca="1" si="43"/>
        <v>2.3262069079391785E-8</v>
      </c>
      <c r="I939" s="25">
        <f t="shared" ca="1" si="44"/>
        <v>-1.1708750595602012E-8</v>
      </c>
    </row>
    <row r="940" spans="7:9" x14ac:dyDescent="0.25">
      <c r="G940" s="23">
        <f t="shared" ca="1" si="42"/>
        <v>-3.7732474378359042E-9</v>
      </c>
      <c r="H940" s="24">
        <f t="shared" ca="1" si="43"/>
        <v>2.1957268662653411E-8</v>
      </c>
      <c r="I940" s="25">
        <f t="shared" ca="1" si="44"/>
        <v>-1.214068242181438E-8</v>
      </c>
    </row>
    <row r="941" spans="7:9" x14ac:dyDescent="0.25">
      <c r="G941" s="23">
        <f t="shared" ca="1" si="42"/>
        <v>-3.5248424903593799E-9</v>
      </c>
      <c r="H941" s="24">
        <f t="shared" ca="1" si="43"/>
        <v>2.1360536137228194E-8</v>
      </c>
      <c r="I941" s="25">
        <f t="shared" ca="1" si="44"/>
        <v>-1.181607364427946E-8</v>
      </c>
    </row>
    <row r="942" spans="7:9" x14ac:dyDescent="0.25">
      <c r="G942" s="23">
        <f t="shared" ca="1" si="42"/>
        <v>-2.5141970644694438E-9</v>
      </c>
      <c r="H942" s="24">
        <f t="shared" ca="1" si="43"/>
        <v>2.1465573059111761E-8</v>
      </c>
      <c r="I942" s="25">
        <f t="shared" ca="1" si="44"/>
        <v>-1.2523097266167195E-8</v>
      </c>
    </row>
    <row r="943" spans="7:9" x14ac:dyDescent="0.25">
      <c r="G943" s="23">
        <f t="shared" ca="1" si="42"/>
        <v>-3.1061027553356279E-9</v>
      </c>
      <c r="H943" s="24">
        <f t="shared" ca="1" si="43"/>
        <v>1.9815883325196713E-8</v>
      </c>
      <c r="I943" s="25">
        <f t="shared" ca="1" si="44"/>
        <v>-1.2694210794964213E-8</v>
      </c>
    </row>
    <row r="944" spans="7:9" x14ac:dyDescent="0.25">
      <c r="G944" s="23">
        <f t="shared" ca="1" si="42"/>
        <v>-2.8633599729961048E-9</v>
      </c>
      <c r="H944" s="24">
        <f t="shared" ca="1" si="43"/>
        <v>2.0889740628662729E-8</v>
      </c>
      <c r="I944" s="25">
        <f t="shared" ca="1" si="44"/>
        <v>-1.2540382983452235E-8</v>
      </c>
    </row>
    <row r="945" spans="7:9" x14ac:dyDescent="0.25">
      <c r="G945" s="23">
        <f t="shared" ca="1" si="42"/>
        <v>-2.6715217279801374E-9</v>
      </c>
      <c r="H945" s="24">
        <f t="shared" ca="1" si="43"/>
        <v>2.111348642635783E-8</v>
      </c>
      <c r="I945" s="25">
        <f t="shared" ca="1" si="44"/>
        <v>-1.3647146275455086E-8</v>
      </c>
    </row>
    <row r="946" spans="7:9" x14ac:dyDescent="0.25">
      <c r="G946" s="23">
        <f t="shared" ca="1" si="42"/>
        <v>-2.7861472462776449E-9</v>
      </c>
      <c r="H946" s="24">
        <f t="shared" ca="1" si="43"/>
        <v>2.0574322235642911E-8</v>
      </c>
      <c r="I946" s="25">
        <f t="shared" ca="1" si="44"/>
        <v>-1.3258295845669294E-8</v>
      </c>
    </row>
    <row r="947" spans="7:9" x14ac:dyDescent="0.25">
      <c r="G947" s="23">
        <f t="shared" ca="1" si="42"/>
        <v>-3.1145730786484758E-9</v>
      </c>
      <c r="H947" s="24">
        <f t="shared" ca="1" si="43"/>
        <v>2.0224929427982493E-8</v>
      </c>
      <c r="I947" s="25">
        <f t="shared" ca="1" si="44"/>
        <v>-1.3545887273009012E-8</v>
      </c>
    </row>
    <row r="948" spans="7:9" x14ac:dyDescent="0.25">
      <c r="G948" s="23">
        <f t="shared" ca="1" si="42"/>
        <v>-3.0684826977378246E-9</v>
      </c>
      <c r="H948" s="24">
        <f t="shared" ca="1" si="43"/>
        <v>2.0625681199510544E-8</v>
      </c>
      <c r="I948" s="25">
        <f t="shared" ca="1" si="44"/>
        <v>-1.3461424218093228E-8</v>
      </c>
    </row>
    <row r="949" spans="7:9" x14ac:dyDescent="0.25">
      <c r="G949" s="23">
        <f t="shared" ca="1" si="42"/>
        <v>-3.7465968022063017E-9</v>
      </c>
      <c r="H949" s="24">
        <f t="shared" ca="1" si="43"/>
        <v>1.951597452772194E-8</v>
      </c>
      <c r="I949" s="25">
        <f t="shared" ca="1" si="44"/>
        <v>-1.4599249890064792E-8</v>
      </c>
    </row>
    <row r="950" spans="7:9" x14ac:dyDescent="0.25">
      <c r="G950" s="23">
        <f t="shared" ca="1" si="42"/>
        <v>-4.2041764783420839E-9</v>
      </c>
      <c r="H950" s="24">
        <f t="shared" ca="1" si="43"/>
        <v>1.9758087448335295E-8</v>
      </c>
      <c r="I950" s="25">
        <f t="shared" ca="1" si="44"/>
        <v>-1.3972057370590963E-8</v>
      </c>
    </row>
    <row r="951" spans="7:9" x14ac:dyDescent="0.25">
      <c r="G951" s="23">
        <f t="shared" ca="1" si="42"/>
        <v>-4.3057292932042832E-9</v>
      </c>
      <c r="H951" s="24">
        <f t="shared" ca="1" si="43"/>
        <v>1.9263725118117631E-8</v>
      </c>
      <c r="I951" s="25">
        <f t="shared" ca="1" si="44"/>
        <v>-1.4314035218730143E-8</v>
      </c>
    </row>
    <row r="952" spans="7:9" x14ac:dyDescent="0.25">
      <c r="G952" s="23">
        <f t="shared" ca="1" si="42"/>
        <v>-3.7743394507258595E-9</v>
      </c>
      <c r="H952" s="24">
        <f t="shared" ca="1" si="43"/>
        <v>1.8843346915130479E-8</v>
      </c>
      <c r="I952" s="25">
        <f t="shared" ca="1" si="44"/>
        <v>-1.4435046906374694E-8</v>
      </c>
    </row>
    <row r="953" spans="7:9" x14ac:dyDescent="0.25">
      <c r="G953" s="23">
        <f t="shared" ca="1" si="42"/>
        <v>-3.744103446189893E-9</v>
      </c>
      <c r="H953" s="24">
        <f t="shared" ca="1" si="43"/>
        <v>1.8619553463336621E-8</v>
      </c>
      <c r="I953" s="25">
        <f t="shared" ca="1" si="44"/>
        <v>-1.4139702451024834E-8</v>
      </c>
    </row>
    <row r="954" spans="7:9" x14ac:dyDescent="0.25">
      <c r="G954" s="23">
        <f t="shared" ca="1" si="42"/>
        <v>-3.3083506678160314E-9</v>
      </c>
      <c r="H954" s="24">
        <f t="shared" ca="1" si="43"/>
        <v>1.8851674515378736E-8</v>
      </c>
      <c r="I954" s="25">
        <f t="shared" ca="1" si="44"/>
        <v>-1.3573177131557887E-8</v>
      </c>
    </row>
    <row r="955" spans="7:9" x14ac:dyDescent="0.25">
      <c r="G955" s="23">
        <f t="shared" ca="1" si="42"/>
        <v>-3.8720131631283092E-9</v>
      </c>
      <c r="H955" s="24">
        <f t="shared" ca="1" si="43"/>
        <v>1.8051583186865607E-8</v>
      </c>
      <c r="I955" s="25">
        <f t="shared" ca="1" si="44"/>
        <v>-1.2966983226466551E-8</v>
      </c>
    </row>
    <row r="956" spans="7:9" x14ac:dyDescent="0.25">
      <c r="G956" s="23">
        <f t="shared" ca="1" si="42"/>
        <v>-3.8395154841413067E-9</v>
      </c>
      <c r="H956" s="24">
        <f t="shared" ca="1" si="43"/>
        <v>1.7720475340232004E-8</v>
      </c>
      <c r="I956" s="25">
        <f t="shared" ca="1" si="44"/>
        <v>-1.3497775906265252E-8</v>
      </c>
    </row>
    <row r="957" spans="7:9" x14ac:dyDescent="0.25">
      <c r="G957" s="23">
        <f t="shared" ca="1" si="42"/>
        <v>-3.1257733692497848E-9</v>
      </c>
      <c r="H957" s="24">
        <f t="shared" ca="1" si="43"/>
        <v>1.8319548469118566E-8</v>
      </c>
      <c r="I957" s="25">
        <f t="shared" ca="1" si="44"/>
        <v>-1.3603008247092873E-8</v>
      </c>
    </row>
    <row r="958" spans="7:9" x14ac:dyDescent="0.25">
      <c r="G958" s="23">
        <f t="shared" ca="1" si="42"/>
        <v>-2.7285923712457017E-9</v>
      </c>
      <c r="H958" s="24">
        <f t="shared" ca="1" si="43"/>
        <v>1.886942257842138E-8</v>
      </c>
      <c r="I958" s="25">
        <f t="shared" ca="1" si="44"/>
        <v>-1.2573400758623332E-8</v>
      </c>
    </row>
    <row r="959" spans="7:9" x14ac:dyDescent="0.25">
      <c r="G959" s="23">
        <f t="shared" ca="1" si="42"/>
        <v>-2.0669379753660341E-9</v>
      </c>
      <c r="H959" s="24">
        <f t="shared" ca="1" si="43"/>
        <v>1.9448523740700376E-8</v>
      </c>
      <c r="I959" s="25">
        <f t="shared" ca="1" si="44"/>
        <v>-1.313654979831472E-8</v>
      </c>
    </row>
    <row r="960" spans="7:9" x14ac:dyDescent="0.25">
      <c r="G960" s="23">
        <f t="shared" ca="1" si="42"/>
        <v>-2.0500992999982497E-9</v>
      </c>
      <c r="H960" s="24">
        <f t="shared" ca="1" si="43"/>
        <v>1.9038239586362493E-8</v>
      </c>
      <c r="I960" s="25">
        <f t="shared" ca="1" si="44"/>
        <v>-1.2234597063294769E-8</v>
      </c>
    </row>
    <row r="961" spans="7:9" x14ac:dyDescent="0.25">
      <c r="G961" s="23">
        <f t="shared" ca="1" si="42"/>
        <v>-2.1161584270519036E-9</v>
      </c>
      <c r="H961" s="24">
        <f t="shared" ca="1" si="43"/>
        <v>1.7345733396035267E-8</v>
      </c>
      <c r="I961" s="25">
        <f t="shared" ca="1" si="44"/>
        <v>-1.2102978809960375E-8</v>
      </c>
    </row>
    <row r="962" spans="7:9" x14ac:dyDescent="0.25">
      <c r="G962" s="23">
        <f t="shared" ca="1" si="42"/>
        <v>-3.8364506079854355E-10</v>
      </c>
      <c r="H962" s="24">
        <f t="shared" ca="1" si="43"/>
        <v>1.735797572697602E-8</v>
      </c>
      <c r="I962" s="25">
        <f t="shared" ca="1" si="44"/>
        <v>-1.1859301889966932E-8</v>
      </c>
    </row>
    <row r="963" spans="7:9" x14ac:dyDescent="0.25">
      <c r="G963" s="23">
        <f t="shared" ca="1" si="42"/>
        <v>5.8135597301150631E-10</v>
      </c>
      <c r="H963" s="24">
        <f t="shared" ca="1" si="43"/>
        <v>1.6615832117606171E-8</v>
      </c>
      <c r="I963" s="25">
        <f t="shared" ca="1" si="44"/>
        <v>-1.1099591074220253E-8</v>
      </c>
    </row>
    <row r="964" spans="7:9" x14ac:dyDescent="0.25">
      <c r="G964" s="23">
        <f t="shared" ref="G964:G1000" ca="1" si="45">_xlfn.NORM.INV(RAND(),0,sig)+G963</f>
        <v>1.180440941617051E-9</v>
      </c>
      <c r="H964" s="24">
        <f t="shared" ref="H964:H1000" ca="1" si="46">_xlfn.NORM.INV(RAND(),0,sig)+H963</f>
        <v>1.6632015205949643E-8</v>
      </c>
      <c r="I964" s="25">
        <f t="shared" ref="I964:I1000" ca="1" si="47">_xlfn.NORM.INV(RAND(),0,sig)+I963</f>
        <v>-1.194430764531101E-8</v>
      </c>
    </row>
    <row r="965" spans="7:9" x14ac:dyDescent="0.25">
      <c r="G965" s="23">
        <f t="shared" ca="1" si="45"/>
        <v>1.2285208143238326E-9</v>
      </c>
      <c r="H965" s="24">
        <f t="shared" ca="1" si="46"/>
        <v>1.684110377421923E-8</v>
      </c>
      <c r="I965" s="25">
        <f t="shared" ca="1" si="47"/>
        <v>-1.3298630921797996E-8</v>
      </c>
    </row>
    <row r="966" spans="7:9" x14ac:dyDescent="0.25">
      <c r="G966" s="23">
        <f t="shared" ca="1" si="45"/>
        <v>2.042162252304458E-9</v>
      </c>
      <c r="H966" s="24">
        <f t="shared" ca="1" si="46"/>
        <v>1.736622526457901E-8</v>
      </c>
      <c r="I966" s="25">
        <f t="shared" ca="1" si="47"/>
        <v>-1.257944656291167E-8</v>
      </c>
    </row>
    <row r="967" spans="7:9" x14ac:dyDescent="0.25">
      <c r="G967" s="23">
        <f t="shared" ca="1" si="45"/>
        <v>2.8932972180444871E-9</v>
      </c>
      <c r="H967" s="24">
        <f t="shared" ca="1" si="46"/>
        <v>1.7122110735320913E-8</v>
      </c>
      <c r="I967" s="25">
        <f t="shared" ca="1" si="47"/>
        <v>-1.1214840577247029E-8</v>
      </c>
    </row>
    <row r="968" spans="7:9" x14ac:dyDescent="0.25">
      <c r="G968" s="23">
        <f t="shared" ca="1" si="45"/>
        <v>1.5673110469356649E-9</v>
      </c>
      <c r="H968" s="24">
        <f t="shared" ca="1" si="46"/>
        <v>1.7293475968583483E-8</v>
      </c>
      <c r="I968" s="25">
        <f t="shared" ca="1" si="47"/>
        <v>-1.2610498757235687E-8</v>
      </c>
    </row>
    <row r="969" spans="7:9" x14ac:dyDescent="0.25">
      <c r="G969" s="23">
        <f t="shared" ca="1" si="45"/>
        <v>1.2655746977320061E-9</v>
      </c>
      <c r="H969" s="24">
        <f t="shared" ca="1" si="46"/>
        <v>1.6883649779988187E-8</v>
      </c>
      <c r="I969" s="25">
        <f t="shared" ca="1" si="47"/>
        <v>-1.2965371183173614E-8</v>
      </c>
    </row>
    <row r="970" spans="7:9" x14ac:dyDescent="0.25">
      <c r="G970" s="23">
        <f t="shared" ca="1" si="45"/>
        <v>1.2397262531091559E-9</v>
      </c>
      <c r="H970" s="24">
        <f t="shared" ca="1" si="46"/>
        <v>1.6245917830605023E-8</v>
      </c>
      <c r="I970" s="25">
        <f t="shared" ca="1" si="47"/>
        <v>-1.3642261303783635E-8</v>
      </c>
    </row>
    <row r="971" spans="7:9" x14ac:dyDescent="0.25">
      <c r="G971" s="23">
        <f t="shared" ca="1" si="45"/>
        <v>3.2673503224193814E-9</v>
      </c>
      <c r="H971" s="24">
        <f t="shared" ca="1" si="46"/>
        <v>1.6485510345286111E-8</v>
      </c>
      <c r="I971" s="25">
        <f t="shared" ca="1" si="47"/>
        <v>-1.2861531650114391E-8</v>
      </c>
    </row>
    <row r="972" spans="7:9" x14ac:dyDescent="0.25">
      <c r="G972" s="23">
        <f t="shared" ca="1" si="45"/>
        <v>4.1289132593337139E-9</v>
      </c>
      <c r="H972" s="24">
        <f t="shared" ca="1" si="46"/>
        <v>1.683597619073719E-8</v>
      </c>
      <c r="I972" s="25">
        <f t="shared" ca="1" si="47"/>
        <v>-1.354058978793061E-8</v>
      </c>
    </row>
    <row r="973" spans="7:9" x14ac:dyDescent="0.25">
      <c r="G973" s="23">
        <f t="shared" ca="1" si="45"/>
        <v>4.731963229244325E-9</v>
      </c>
      <c r="H973" s="24">
        <f t="shared" ca="1" si="46"/>
        <v>1.6306883313469802E-8</v>
      </c>
      <c r="I973" s="25">
        <f t="shared" ca="1" si="47"/>
        <v>-1.3909059215109674E-8</v>
      </c>
    </row>
    <row r="974" spans="7:9" x14ac:dyDescent="0.25">
      <c r="G974" s="23">
        <f t="shared" ca="1" si="45"/>
        <v>5.706653790408346E-9</v>
      </c>
      <c r="H974" s="24">
        <f t="shared" ca="1" si="46"/>
        <v>1.5895558023445422E-8</v>
      </c>
      <c r="I974" s="25">
        <f t="shared" ca="1" si="47"/>
        <v>-1.4049927937862262E-8</v>
      </c>
    </row>
    <row r="975" spans="7:9" x14ac:dyDescent="0.25">
      <c r="G975" s="23">
        <f t="shared" ca="1" si="45"/>
        <v>5.7456447069663711E-9</v>
      </c>
      <c r="H975" s="24">
        <f t="shared" ca="1" si="46"/>
        <v>1.5077205591634232E-8</v>
      </c>
      <c r="I975" s="25">
        <f t="shared" ca="1" si="47"/>
        <v>-1.4052237565084723E-8</v>
      </c>
    </row>
    <row r="976" spans="7:9" x14ac:dyDescent="0.25">
      <c r="G976" s="23">
        <f t="shared" ca="1" si="45"/>
        <v>4.7964718716567046E-9</v>
      </c>
      <c r="H976" s="24">
        <f t="shared" ca="1" si="46"/>
        <v>1.4174428708744834E-8</v>
      </c>
      <c r="I976" s="25">
        <f t="shared" ca="1" si="47"/>
        <v>-1.3124818517982887E-8</v>
      </c>
    </row>
    <row r="977" spans="7:9" x14ac:dyDescent="0.25">
      <c r="G977" s="23">
        <f t="shared" ca="1" si="45"/>
        <v>5.5531511099392611E-9</v>
      </c>
      <c r="H977" s="24">
        <f t="shared" ca="1" si="46"/>
        <v>1.3106487476459555E-8</v>
      </c>
      <c r="I977" s="25">
        <f t="shared" ca="1" si="47"/>
        <v>-1.2521743209878367E-8</v>
      </c>
    </row>
    <row r="978" spans="7:9" x14ac:dyDescent="0.25">
      <c r="G978" s="23">
        <f t="shared" ca="1" si="45"/>
        <v>5.8719351191330817E-9</v>
      </c>
      <c r="H978" s="24">
        <f t="shared" ca="1" si="46"/>
        <v>1.3696854631996824E-8</v>
      </c>
      <c r="I978" s="25">
        <f t="shared" ca="1" si="47"/>
        <v>-1.281723701185704E-8</v>
      </c>
    </row>
    <row r="979" spans="7:9" x14ac:dyDescent="0.25">
      <c r="G979" s="23">
        <f t="shared" ca="1" si="45"/>
        <v>5.4251500834064786E-9</v>
      </c>
      <c r="H979" s="24">
        <f t="shared" ca="1" si="46"/>
        <v>1.4653891026900648E-8</v>
      </c>
      <c r="I979" s="25">
        <f t="shared" ca="1" si="47"/>
        <v>-1.2400334104031476E-8</v>
      </c>
    </row>
    <row r="980" spans="7:9" x14ac:dyDescent="0.25">
      <c r="G980" s="23">
        <f t="shared" ca="1" si="45"/>
        <v>5.4896257115647613E-9</v>
      </c>
      <c r="H980" s="24">
        <f t="shared" ca="1" si="46"/>
        <v>1.4776537332367871E-8</v>
      </c>
      <c r="I980" s="25">
        <f t="shared" ca="1" si="47"/>
        <v>-1.3088861493256094E-8</v>
      </c>
    </row>
    <row r="981" spans="7:9" x14ac:dyDescent="0.25">
      <c r="G981" s="23">
        <f t="shared" ca="1" si="45"/>
        <v>4.9515372148190374E-9</v>
      </c>
      <c r="H981" s="24">
        <f t="shared" ca="1" si="46"/>
        <v>1.4791786897751289E-8</v>
      </c>
      <c r="I981" s="25">
        <f t="shared" ca="1" si="47"/>
        <v>-1.312122804443851E-8</v>
      </c>
    </row>
    <row r="982" spans="7:9" x14ac:dyDescent="0.25">
      <c r="G982" s="23">
        <f t="shared" ca="1" si="45"/>
        <v>4.5830292484684592E-9</v>
      </c>
      <c r="H982" s="24">
        <f t="shared" ca="1" si="46"/>
        <v>1.396019421493522E-8</v>
      </c>
      <c r="I982" s="25">
        <f t="shared" ca="1" si="47"/>
        <v>-1.192427928914686E-8</v>
      </c>
    </row>
    <row r="983" spans="7:9" x14ac:dyDescent="0.25">
      <c r="G983" s="23">
        <f t="shared" ca="1" si="45"/>
        <v>3.7090805772832558E-9</v>
      </c>
      <c r="H983" s="24">
        <f t="shared" ca="1" si="46"/>
        <v>1.3982187270855295E-8</v>
      </c>
      <c r="I983" s="25">
        <f t="shared" ca="1" si="47"/>
        <v>-1.2253894769726969E-8</v>
      </c>
    </row>
    <row r="984" spans="7:9" x14ac:dyDescent="0.25">
      <c r="G984" s="23">
        <f t="shared" ca="1" si="45"/>
        <v>3.3740234974518778E-9</v>
      </c>
      <c r="H984" s="24">
        <f t="shared" ca="1" si="46"/>
        <v>1.4708073202183373E-8</v>
      </c>
      <c r="I984" s="25">
        <f t="shared" ca="1" si="47"/>
        <v>-1.2625316862898986E-8</v>
      </c>
    </row>
    <row r="985" spans="7:9" x14ac:dyDescent="0.25">
      <c r="G985" s="23">
        <f t="shared" ca="1" si="45"/>
        <v>3.4456778579854236E-9</v>
      </c>
      <c r="H985" s="24">
        <f t="shared" ca="1" si="46"/>
        <v>1.5649425970760122E-8</v>
      </c>
      <c r="I985" s="25">
        <f t="shared" ca="1" si="47"/>
        <v>-1.2796760240827364E-8</v>
      </c>
    </row>
    <row r="986" spans="7:9" x14ac:dyDescent="0.25">
      <c r="G986" s="23">
        <f t="shared" ca="1" si="45"/>
        <v>3.3060269855459828E-9</v>
      </c>
      <c r="H986" s="24">
        <f t="shared" ca="1" si="46"/>
        <v>1.616545363008198E-8</v>
      </c>
      <c r="I986" s="25">
        <f t="shared" ca="1" si="47"/>
        <v>-1.1794590425849714E-8</v>
      </c>
    </row>
    <row r="987" spans="7:9" x14ac:dyDescent="0.25">
      <c r="G987" s="23">
        <f t="shared" ca="1" si="45"/>
        <v>3.5780893455994345E-9</v>
      </c>
      <c r="H987" s="24">
        <f t="shared" ca="1" si="46"/>
        <v>1.6418579963415689E-8</v>
      </c>
      <c r="I987" s="25">
        <f t="shared" ca="1" si="47"/>
        <v>-1.0204766202109469E-8</v>
      </c>
    </row>
    <row r="988" spans="7:9" x14ac:dyDescent="0.25">
      <c r="G988" s="23">
        <f t="shared" ca="1" si="45"/>
        <v>4.6876379640718236E-9</v>
      </c>
      <c r="H988" s="24">
        <f t="shared" ca="1" si="46"/>
        <v>1.7062319803790317E-8</v>
      </c>
      <c r="I988" s="25">
        <f t="shared" ca="1" si="47"/>
        <v>-1.0753540484721526E-8</v>
      </c>
    </row>
    <row r="989" spans="7:9" x14ac:dyDescent="0.25">
      <c r="G989" s="23">
        <f t="shared" ca="1" si="45"/>
        <v>3.2974626116257591E-9</v>
      </c>
      <c r="H989" s="24">
        <f t="shared" ca="1" si="46"/>
        <v>1.7696606879960261E-8</v>
      </c>
      <c r="I989" s="25">
        <f t="shared" ca="1" si="47"/>
        <v>-9.6181246835835011E-9</v>
      </c>
    </row>
    <row r="990" spans="7:9" x14ac:dyDescent="0.25">
      <c r="G990" s="23">
        <f t="shared" ca="1" si="45"/>
        <v>2.6325922721469157E-9</v>
      </c>
      <c r="H990" s="24">
        <f t="shared" ca="1" si="46"/>
        <v>1.9192122479099947E-8</v>
      </c>
      <c r="I990" s="25">
        <f t="shared" ca="1" si="47"/>
        <v>-9.1722940412661287E-9</v>
      </c>
    </row>
    <row r="991" spans="7:9" x14ac:dyDescent="0.25">
      <c r="G991" s="23">
        <f t="shared" ca="1" si="45"/>
        <v>1.9076559796238833E-9</v>
      </c>
      <c r="H991" s="24">
        <f t="shared" ca="1" si="46"/>
        <v>1.8831953424268799E-8</v>
      </c>
      <c r="I991" s="25">
        <f t="shared" ca="1" si="47"/>
        <v>-8.3101433859601368E-9</v>
      </c>
    </row>
    <row r="992" spans="7:9" x14ac:dyDescent="0.25">
      <c r="G992" s="23">
        <f t="shared" ca="1" si="45"/>
        <v>1.8915364836424165E-9</v>
      </c>
      <c r="H992" s="24">
        <f t="shared" ca="1" si="46"/>
        <v>1.8187400126025438E-8</v>
      </c>
      <c r="I992" s="25">
        <f t="shared" ca="1" si="47"/>
        <v>-8.6223787619249601E-9</v>
      </c>
    </row>
    <row r="993" spans="7:9" x14ac:dyDescent="0.25">
      <c r="G993" s="23">
        <f t="shared" ca="1" si="45"/>
        <v>3.2542186413701619E-9</v>
      </c>
      <c r="H993" s="24">
        <f t="shared" ca="1" si="46"/>
        <v>1.8113427343934309E-8</v>
      </c>
      <c r="I993" s="25">
        <f t="shared" ca="1" si="47"/>
        <v>-8.4574379741090168E-9</v>
      </c>
    </row>
    <row r="994" spans="7:9" x14ac:dyDescent="0.25">
      <c r="G994" s="23">
        <f t="shared" ca="1" si="45"/>
        <v>3.2456628144373393E-9</v>
      </c>
      <c r="H994" s="24">
        <f t="shared" ca="1" si="46"/>
        <v>1.8547145724581438E-8</v>
      </c>
      <c r="I994" s="25">
        <f t="shared" ca="1" si="47"/>
        <v>-7.3294831298444349E-9</v>
      </c>
    </row>
    <row r="995" spans="7:9" x14ac:dyDescent="0.25">
      <c r="G995" s="23">
        <f t="shared" ca="1" si="45"/>
        <v>3.3918843775752931E-9</v>
      </c>
      <c r="H995" s="24">
        <f t="shared" ca="1" si="46"/>
        <v>2.0278742882501942E-8</v>
      </c>
      <c r="I995" s="25">
        <f t="shared" ca="1" si="47"/>
        <v>-7.3800236807081727E-9</v>
      </c>
    </row>
    <row r="996" spans="7:9" x14ac:dyDescent="0.25">
      <c r="G996" s="23">
        <f t="shared" ca="1" si="45"/>
        <v>4.6048192362293693E-9</v>
      </c>
      <c r="H996" s="24">
        <f t="shared" ca="1" si="46"/>
        <v>2.053445859915043E-8</v>
      </c>
      <c r="I996" s="25">
        <f t="shared" ca="1" si="47"/>
        <v>-7.3824381929130005E-9</v>
      </c>
    </row>
    <row r="997" spans="7:9" x14ac:dyDescent="0.25">
      <c r="G997" s="23">
        <f t="shared" ca="1" si="45"/>
        <v>4.7853652711917925E-9</v>
      </c>
      <c r="H997" s="24">
        <f t="shared" ca="1" si="46"/>
        <v>1.9505304409189979E-8</v>
      </c>
      <c r="I997" s="25">
        <f t="shared" ca="1" si="47"/>
        <v>-7.1185348335384636E-9</v>
      </c>
    </row>
    <row r="998" spans="7:9" x14ac:dyDescent="0.25">
      <c r="G998" s="23">
        <f t="shared" ca="1" si="45"/>
        <v>4.8187079129039145E-9</v>
      </c>
      <c r="H998" s="24">
        <f t="shared" ca="1" si="46"/>
        <v>2.0443534719571682E-8</v>
      </c>
      <c r="I998" s="25">
        <f t="shared" ca="1" si="47"/>
        <v>-7.4611394344301452E-9</v>
      </c>
    </row>
    <row r="999" spans="7:9" x14ac:dyDescent="0.25">
      <c r="G999" s="23">
        <f t="shared" ca="1" si="45"/>
        <v>4.3797196624734495E-9</v>
      </c>
      <c r="H999" s="24">
        <f t="shared" ca="1" si="46"/>
        <v>1.9756254373752447E-8</v>
      </c>
      <c r="I999" s="25">
        <f t="shared" ca="1" si="47"/>
        <v>-8.3865012801472789E-9</v>
      </c>
    </row>
    <row r="1000" spans="7:9" x14ac:dyDescent="0.25">
      <c r="G1000" s="19">
        <f t="shared" ca="1" si="45"/>
        <v>4.3421605839263297E-9</v>
      </c>
      <c r="H1000" s="20">
        <f t="shared" ca="1" si="46"/>
        <v>1.9006321884494635E-8</v>
      </c>
      <c r="I1000" s="21">
        <f t="shared" ca="1" si="47"/>
        <v>-7.8464583243733781E-9</v>
      </c>
    </row>
    <row r="1001" spans="7:9" x14ac:dyDescent="0.25">
      <c r="G1001" s="22"/>
      <c r="H1001" s="22"/>
      <c r="I1001" s="22"/>
    </row>
  </sheetData>
  <pageMargins left="0.7" right="0.7" top="0.75" bottom="0.75" header="0.3" footer="0.3"/>
  <ignoredErrors>
    <ignoredError sqref="B6" formula="1"/>
  </ignoredErrors>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7"/>
  <sheetViews>
    <sheetView workbookViewId="0">
      <selection activeCell="A38" sqref="A38"/>
    </sheetView>
  </sheetViews>
  <sheetFormatPr defaultRowHeight="15" x14ac:dyDescent="0.25"/>
  <sheetData>
    <row r="1" spans="1:1" x14ac:dyDescent="0.25">
      <c r="A1" t="s">
        <v>75</v>
      </c>
    </row>
    <row r="2" spans="1:1" x14ac:dyDescent="0.25">
      <c r="A2" t="s">
        <v>76</v>
      </c>
    </row>
    <row r="38" spans="1:4" x14ac:dyDescent="0.25">
      <c r="A38" s="45" t="s">
        <v>65</v>
      </c>
    </row>
    <row r="39" spans="1:4" x14ac:dyDescent="0.25">
      <c r="C39" t="s">
        <v>70</v>
      </c>
    </row>
    <row r="40" spans="1:4" x14ac:dyDescent="0.25">
      <c r="C40" t="s">
        <v>66</v>
      </c>
      <c r="D40" t="s">
        <v>67</v>
      </c>
    </row>
    <row r="41" spans="1:4" x14ac:dyDescent="0.25">
      <c r="B41" t="s">
        <v>73</v>
      </c>
      <c r="C41" t="s">
        <v>69</v>
      </c>
      <c r="D41" t="s">
        <v>68</v>
      </c>
    </row>
    <row r="42" spans="1:4" x14ac:dyDescent="0.25">
      <c r="B42" t="s">
        <v>74</v>
      </c>
      <c r="C42" t="s">
        <v>71</v>
      </c>
      <c r="D42" t="s">
        <v>72</v>
      </c>
    </row>
    <row r="44" spans="1:4" x14ac:dyDescent="0.25">
      <c r="A44" t="s">
        <v>77</v>
      </c>
    </row>
    <row r="57" spans="1:1" x14ac:dyDescent="0.25">
      <c r="A57" t="s">
        <v>78</v>
      </c>
    </row>
  </sheetData>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59"/>
  <sheetViews>
    <sheetView workbookViewId="0">
      <selection activeCell="A3" sqref="A3"/>
    </sheetView>
  </sheetViews>
  <sheetFormatPr defaultRowHeight="15" x14ac:dyDescent="0.25"/>
  <sheetData>
    <row r="1" spans="1:1" x14ac:dyDescent="0.25">
      <c r="A1" t="s">
        <v>140</v>
      </c>
    </row>
    <row r="2" spans="1:1" x14ac:dyDescent="0.25">
      <c r="A2" t="s">
        <v>141</v>
      </c>
    </row>
    <row r="3" spans="1:1" x14ac:dyDescent="0.25">
      <c r="A3" s="45"/>
    </row>
    <row r="4" spans="1:1" x14ac:dyDescent="0.25">
      <c r="A4" t="s">
        <v>96</v>
      </c>
    </row>
    <row r="6" spans="1:1" x14ac:dyDescent="0.25">
      <c r="A6" t="s">
        <v>97</v>
      </c>
    </row>
    <row r="7" spans="1:1" x14ac:dyDescent="0.25">
      <c r="A7" t="s">
        <v>98</v>
      </c>
    </row>
    <row r="9" spans="1:1" x14ac:dyDescent="0.25">
      <c r="A9" t="s">
        <v>99</v>
      </c>
    </row>
    <row r="10" spans="1:1" x14ac:dyDescent="0.25">
      <c r="A10" t="s">
        <v>100</v>
      </c>
    </row>
    <row r="11" spans="1:1" x14ac:dyDescent="0.25">
      <c r="A11" t="s">
        <v>101</v>
      </c>
    </row>
    <row r="12" spans="1:1" x14ac:dyDescent="0.25">
      <c r="A12" t="s">
        <v>102</v>
      </c>
    </row>
    <row r="13" spans="1:1" x14ac:dyDescent="0.25">
      <c r="A13" t="s">
        <v>103</v>
      </c>
    </row>
    <row r="14" spans="1:1" x14ac:dyDescent="0.25">
      <c r="A14" t="s">
        <v>104</v>
      </c>
    </row>
    <row r="17" spans="1:1" x14ac:dyDescent="0.25">
      <c r="A17" t="s">
        <v>105</v>
      </c>
    </row>
    <row r="18" spans="1:1" x14ac:dyDescent="0.25">
      <c r="A18" t="s">
        <v>106</v>
      </c>
    </row>
    <row r="19" spans="1:1" x14ac:dyDescent="0.25">
      <c r="A19" t="s">
        <v>107</v>
      </c>
    </row>
    <row r="20" spans="1:1" x14ac:dyDescent="0.25">
      <c r="A20" t="s">
        <v>108</v>
      </c>
    </row>
    <row r="21" spans="1:1" x14ac:dyDescent="0.25">
      <c r="A21" t="s">
        <v>109</v>
      </c>
    </row>
    <row r="22" spans="1:1" x14ac:dyDescent="0.25">
      <c r="A22" t="s">
        <v>110</v>
      </c>
    </row>
    <row r="23" spans="1:1" x14ac:dyDescent="0.25">
      <c r="A23" t="s">
        <v>111</v>
      </c>
    </row>
    <row r="24" spans="1:1" x14ac:dyDescent="0.25">
      <c r="A24" t="s">
        <v>112</v>
      </c>
    </row>
    <row r="25" spans="1:1" x14ac:dyDescent="0.25">
      <c r="A25" t="s">
        <v>113</v>
      </c>
    </row>
    <row r="26" spans="1:1" x14ac:dyDescent="0.25">
      <c r="A26" t="s">
        <v>114</v>
      </c>
    </row>
    <row r="27" spans="1:1" x14ac:dyDescent="0.25">
      <c r="A27" t="s">
        <v>115</v>
      </c>
    </row>
    <row r="28" spans="1:1" x14ac:dyDescent="0.25">
      <c r="A28" t="s">
        <v>116</v>
      </c>
    </row>
    <row r="29" spans="1:1" x14ac:dyDescent="0.25">
      <c r="A29" t="s">
        <v>112</v>
      </c>
    </row>
    <row r="30" spans="1:1" x14ac:dyDescent="0.25">
      <c r="A30" t="s">
        <v>117</v>
      </c>
    </row>
    <row r="31" spans="1:1" x14ac:dyDescent="0.25">
      <c r="A31" t="s">
        <v>118</v>
      </c>
    </row>
    <row r="32" spans="1:1" x14ac:dyDescent="0.25">
      <c r="A32" t="s">
        <v>119</v>
      </c>
    </row>
    <row r="33" spans="1:1" x14ac:dyDescent="0.25">
      <c r="A33" t="s">
        <v>107</v>
      </c>
    </row>
    <row r="34" spans="1:1" x14ac:dyDescent="0.25">
      <c r="A34" t="s">
        <v>120</v>
      </c>
    </row>
    <row r="35" spans="1:1" x14ac:dyDescent="0.25">
      <c r="A35" t="s">
        <v>121</v>
      </c>
    </row>
    <row r="36" spans="1:1" x14ac:dyDescent="0.25">
      <c r="A36" t="s">
        <v>122</v>
      </c>
    </row>
    <row r="39" spans="1:1" x14ac:dyDescent="0.25">
      <c r="A39" t="s">
        <v>123</v>
      </c>
    </row>
    <row r="40" spans="1:1" x14ac:dyDescent="0.25">
      <c r="A40" t="s">
        <v>124</v>
      </c>
    </row>
    <row r="41" spans="1:1" x14ac:dyDescent="0.25">
      <c r="A41" t="s">
        <v>125</v>
      </c>
    </row>
    <row r="42" spans="1:1" x14ac:dyDescent="0.25">
      <c r="A42" t="s">
        <v>126</v>
      </c>
    </row>
    <row r="43" spans="1:1" x14ac:dyDescent="0.25">
      <c r="A43" t="s">
        <v>107</v>
      </c>
    </row>
    <row r="44" spans="1:1" x14ac:dyDescent="0.25">
      <c r="A44" t="s">
        <v>125</v>
      </c>
    </row>
    <row r="45" spans="1:1" x14ac:dyDescent="0.25">
      <c r="A45" t="s">
        <v>127</v>
      </c>
    </row>
    <row r="48" spans="1:1" x14ac:dyDescent="0.25">
      <c r="A48" t="s">
        <v>128</v>
      </c>
    </row>
    <row r="49" spans="1:1" x14ac:dyDescent="0.25">
      <c r="A49" t="s">
        <v>129</v>
      </c>
    </row>
    <row r="50" spans="1:1" x14ac:dyDescent="0.25">
      <c r="A50" t="s">
        <v>130</v>
      </c>
    </row>
    <row r="52" spans="1:1" x14ac:dyDescent="0.25">
      <c r="A52" t="s">
        <v>131</v>
      </c>
    </row>
    <row r="53" spans="1:1" x14ac:dyDescent="0.25">
      <c r="A53" t="s">
        <v>132</v>
      </c>
    </row>
    <row r="54" spans="1:1" x14ac:dyDescent="0.25">
      <c r="A54" t="s">
        <v>133</v>
      </c>
    </row>
    <row r="55" spans="1:1" x14ac:dyDescent="0.25">
      <c r="A55" t="s">
        <v>134</v>
      </c>
    </row>
    <row r="56" spans="1:1" x14ac:dyDescent="0.25">
      <c r="A56" t="s">
        <v>135</v>
      </c>
    </row>
    <row r="58" spans="1:1" x14ac:dyDescent="0.25">
      <c r="A58" t="s">
        <v>136</v>
      </c>
    </row>
    <row r="59" spans="1:1" x14ac:dyDescent="0.25">
      <c r="A59" t="s">
        <v>137</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B11"/>
    </sheetView>
  </sheetViews>
  <sheetFormatPr defaultRowHeight="15" x14ac:dyDescent="0.25"/>
  <sheetData>
    <row r="1" spans="1:2" x14ac:dyDescent="0.25">
      <c r="A1" t="s">
        <v>23</v>
      </c>
      <c r="B1" t="s">
        <v>149</v>
      </c>
    </row>
    <row r="2" spans="1:2" x14ac:dyDescent="0.25">
      <c r="A2">
        <v>1</v>
      </c>
      <c r="B2">
        <f>SIN(A2)</f>
        <v>0.8414709848078965</v>
      </c>
    </row>
    <row r="3" spans="1:2" x14ac:dyDescent="0.25">
      <c r="A3">
        <v>2</v>
      </c>
      <c r="B3">
        <f t="shared" ref="B3:B11" si="0">SIN(A3)</f>
        <v>0.90929742682568171</v>
      </c>
    </row>
    <row r="4" spans="1:2" x14ac:dyDescent="0.25">
      <c r="A4">
        <v>3</v>
      </c>
      <c r="B4">
        <f t="shared" si="0"/>
        <v>0.14112000805986721</v>
      </c>
    </row>
    <row r="5" spans="1:2" x14ac:dyDescent="0.25">
      <c r="A5">
        <v>4</v>
      </c>
      <c r="B5">
        <f t="shared" si="0"/>
        <v>-0.7568024953079282</v>
      </c>
    </row>
    <row r="6" spans="1:2" x14ac:dyDescent="0.25">
      <c r="A6">
        <v>5</v>
      </c>
      <c r="B6">
        <f t="shared" si="0"/>
        <v>-0.95892427466313845</v>
      </c>
    </row>
    <row r="7" spans="1:2" x14ac:dyDescent="0.25">
      <c r="A7">
        <v>6</v>
      </c>
      <c r="B7">
        <f t="shared" si="0"/>
        <v>-0.27941549819892586</v>
      </c>
    </row>
    <row r="8" spans="1:2" x14ac:dyDescent="0.25">
      <c r="A8">
        <v>7</v>
      </c>
      <c r="B8">
        <f t="shared" si="0"/>
        <v>0.65698659871878906</v>
      </c>
    </row>
    <row r="9" spans="1:2" x14ac:dyDescent="0.25">
      <c r="A9">
        <v>8</v>
      </c>
      <c r="B9">
        <f t="shared" si="0"/>
        <v>0.98935824662338179</v>
      </c>
    </row>
    <row r="10" spans="1:2" x14ac:dyDescent="0.25">
      <c r="A10">
        <v>9</v>
      </c>
      <c r="B10">
        <f t="shared" si="0"/>
        <v>0.41211848524175659</v>
      </c>
    </row>
    <row r="11" spans="1:2" x14ac:dyDescent="0.25">
      <c r="A11">
        <v>10</v>
      </c>
      <c r="B11">
        <f t="shared" si="0"/>
        <v>-0.54402111088936977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25</vt:i4>
      </vt:variant>
    </vt:vector>
  </HeadingPairs>
  <TitlesOfParts>
    <vt:vector size="34" baseType="lpstr">
      <vt:lpstr>Outline</vt:lpstr>
      <vt:lpstr>Review</vt:lpstr>
      <vt:lpstr>BasicsCalc</vt:lpstr>
      <vt:lpstr>BootStrap</vt:lpstr>
      <vt:lpstr>TypicalCI</vt:lpstr>
      <vt:lpstr>BrownianDynamics</vt:lpstr>
      <vt:lpstr>Example</vt:lpstr>
      <vt:lpstr>Python</vt:lpstr>
      <vt:lpstr>Sheet1</vt:lpstr>
      <vt:lpstr>alpha</vt:lpstr>
      <vt:lpstr>Chart_Title</vt:lpstr>
      <vt:lpstr>CI</vt:lpstr>
      <vt:lpstr>CIdata</vt:lpstr>
      <vt:lpstr>confidenceLevel</vt:lpstr>
      <vt:lpstr>diff</vt:lpstr>
      <vt:lpstr>eta</vt:lpstr>
      <vt:lpstr>Formula</vt:lpstr>
      <vt:lpstr>kb</vt:lpstr>
      <vt:lpstr>lowerBound</vt:lpstr>
      <vt:lpstr>maxOriginal</vt:lpstr>
      <vt:lpstr>MeanCI</vt:lpstr>
      <vt:lpstr>numberBoot</vt:lpstr>
      <vt:lpstr>original</vt:lpstr>
      <vt:lpstr>rad</vt:lpstr>
      <vt:lpstr>Review!RevFormula</vt:lpstr>
      <vt:lpstr>sig</vt:lpstr>
      <vt:lpstr>SigmaCI</vt:lpstr>
      <vt:lpstr>Temp</vt:lpstr>
      <vt:lpstr>totalSampleSize</vt:lpstr>
      <vt:lpstr>tstep</vt:lpstr>
      <vt:lpstr>upperBound</vt:lpstr>
      <vt:lpstr>xEnd</vt:lpstr>
      <vt:lpstr>xNumberOfPoints</vt:lpstr>
      <vt:lpstr>xStart</vt:lpstr>
    </vt:vector>
  </TitlesOfParts>
  <Company>IDA Employee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Snyder, Charles E</dc:creator>
  <cp:lastModifiedBy>Snyder, Charles E</cp:lastModifiedBy>
  <dcterms:created xsi:type="dcterms:W3CDTF">2014-07-14T16:28:40Z</dcterms:created>
  <dcterms:modified xsi:type="dcterms:W3CDTF">2014-07-21T17:39:47Z</dcterms:modified>
</cp:coreProperties>
</file>