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nstructions and Key" state="visible" r:id="rId3"/>
    <sheet sheetId="2" name="Project Info" state="visible" r:id="rId4"/>
  </sheets>
  <definedNames/>
  <calcPr/>
</workbook>
</file>

<file path=xl/comments1.xml><?xml version="1.0" encoding="utf-8"?>
<comments xmlns="http://schemas.openxmlformats.org/spreadsheetml/2006/main">
  <authors>
    <author/>
  </authors>
  <commentList>
    <comment ref="AL3" authorId="0">
      <text>
        <t xml:space="preserve">Need project ID</t>
      </text>
    </comment>
    <comment ref="AL80" authorId="0">
      <text>
        <t xml:space="preserve">Need project ID</t>
      </text>
    </comment>
    <comment ref="AL5" authorId="0">
      <text>
        <t xml:space="preserve">Need notes - what changed?</t>
      </text>
    </comment>
    <comment ref="AL13" authorId="0">
      <text>
        <t xml:space="preserve">Need notes</t>
      </text>
    </comment>
    <comment ref="AL16" authorId="0">
      <text>
        <t xml:space="preserve">Need ID; can't find project with this title</t>
      </text>
    </comment>
  </commentList>
</comments>
</file>

<file path=xl/sharedStrings.xml><?xml version="1.0" encoding="utf-8"?>
<sst xmlns="http://schemas.openxmlformats.org/spreadsheetml/2006/main" count="931" uniqueCount="518">
  <si>
    <t>Instructions</t>
  </si>
  <si>
    <t>If a row is this color, it has already been included in the communication tool - you may provide updates - BUT YOU MUST CHANGE the row color to RED so I know it requires an update.  Write something in the Notes (column R so I know what you changed). </t>
  </si>
  <si>
    <t>Column Q is a really good column to fill in if you have any documents or blogs that are related to the project!!!!</t>
  </si>
  <si>
    <t>FIll in as many columns as you can to avoid phone calls from Sarah or Ashley.</t>
  </si>
  <si>
    <t>Be short and sweet - write text for the lay person - have someone without any familiarity read it to see if it makes sense to them.  (Sarah will be doing this too, so you will hear from her if it doesn't make sense to her.)</t>
  </si>
  <si>
    <t>Key to Help you Fill In Columns</t>
  </si>
  <si>
    <t>Column</t>
  </si>
  <si>
    <t>Entry Text</t>
  </si>
  <si>
    <t>Meaning</t>
  </si>
  <si>
    <t>Comments</t>
  </si>
  <si>
    <t>Column I choices</t>
  </si>
  <si>
    <t>B = Beginning</t>
  </si>
  <si>
    <t>Project is less than half way through the timeline towards completion</t>
  </si>
  <si>
    <t>Pick only 1</t>
  </si>
  <si>
    <t>M = Middle</t>
  </si>
  <si>
    <t>Project is half way or more through the timeline, but final results are not yet know.</t>
  </si>
  <si>
    <t>E = End</t>
  </si>
  <si>
    <t>Results of Project are known and team is, or will soon be, into publishing and communication phase of results.</t>
  </si>
  <si>
    <t>Column F Choices</t>
  </si>
  <si>
    <t>Research</t>
  </si>
  <si>
    <t>Main purpose of the project, either at current stage Or final results of the research, are to build a knowledge base in the area to be applied to other research and thought leadership opportunities in the future.</t>
  </si>
  <si>
    <t>Enter 1, 2, or 3 as applicable</t>
  </si>
  <si>
    <t>Research to Practice</t>
  </si>
  <si>
    <t>Main purpose for the project OR the most appropriate use of the results of the research is to implement it into a business unit to be used in products and services.</t>
  </si>
  <si>
    <t>Thought Leadership</t>
  </si>
  <si>
    <t>Main purpose of the project OR the final results of the project serve as a platform for us to build our thought leadership in an area and to be viewed as thought leaders in the area.</t>
  </si>
  <si>
    <t>Column D Choices</t>
  </si>
  <si>
    <t>North America</t>
  </si>
  <si>
    <t>Project purpose is relevant to North America Learners</t>
  </si>
  <si>
    <t>Enter 1, 2, or All as applicable</t>
  </si>
  <si>
    <t>Core</t>
  </si>
  <si>
    <t>Project purpose is relevant to Core Learners</t>
  </si>
  <si>
    <t>Growth/Venture</t>
  </si>
  <si>
    <t>Project purpose is relevant to Growth/Venture Learners</t>
  </si>
  <si>
    <t>All</t>
  </si>
  <si>
    <t>Project purpose is relevant to All/Global Learners</t>
  </si>
  <si>
    <t>Column C Choices</t>
  </si>
  <si>
    <t>School</t>
  </si>
  <si>
    <t>Project purpose is relevant to School Learners</t>
  </si>
  <si>
    <t>Higher Ed</t>
  </si>
  <si>
    <t>Project purpose is relevant to Higher Ed Learners</t>
  </si>
  <si>
    <t>Professional</t>
  </si>
  <si>
    <t>Project purpose is relevant to Professional Learners</t>
  </si>
  <si>
    <t>Project purpose is relevant to All Level Learners</t>
  </si>
  <si>
    <t>Unique Identifier</t>
  </si>
  <si>
    <t>Project ID</t>
  </si>
  <si>
    <t>Change</t>
  </si>
  <si>
    <t>Notes</t>
  </si>
  <si>
    <t>Done?</t>
  </si>
  <si>
    <t>Center</t>
  </si>
  <si>
    <t>Business Unit</t>
  </si>
  <si>
    <t>Geography</t>
  </si>
  <si>
    <t># of segments</t>
  </si>
  <si>
    <t>Type of Research</t>
  </si>
  <si>
    <t>Shortened Title for Graphic (25 Characters)</t>
  </si>
  <si>
    <t>Project Title</t>
  </si>
  <si>
    <t>Stage</t>
  </si>
  <si>
    <t>Project Lead(s)</t>
  </si>
  <si>
    <t>URL to extra Completed Document</t>
  </si>
  <si>
    <t>Existing Project Document</t>
  </si>
  <si>
    <t>Internal Partners</t>
  </si>
  <si>
    <t>External Partners</t>
  </si>
  <si>
    <t>Related Materials or URL</t>
  </si>
  <si>
    <t>Project Goal(s) and/or Hypothesis</t>
  </si>
  <si>
    <t>Project Results/Milestones reached</t>
  </si>
  <si>
    <t>Project Goal Rewrite for Final</t>
  </si>
  <si>
    <t>Project Results/Milestone Rewrite for Final</t>
  </si>
  <si>
    <t>2CCS</t>
  </si>
  <si>
    <t>Update</t>
  </si>
  <si>
    <t>Revised project goals (column m) and project results (column n)</t>
  </si>
  <si>
    <t>y</t>
  </si>
  <si>
    <t>CCS</t>
  </si>
  <si>
    <t>College Readiness Index</t>
  </si>
  <si>
    <t>Middle School College Readiness Index</t>
  </si>
  <si>
    <t>M</t>
  </si>
  <si>
    <t>Katie McClarty &amp; Matthew Gaertner</t>
  </si>
  <si>
    <t>Gwinnett County Public Schools, Atlanta Public Schools</t>
  </si>
  <si>
    <t>&lt;ol&gt;&lt;li&gt;Develop an algorithm that can be used in middle school to predict college readiness by the end of high school. _x000a_&lt;/li&gt;&lt;li&gt;The index will have six sub-components, corresponding to six factors that influence college readiness--academic achievement, motivation, behavior, social engagement, family circumstances, and school characteristics. _x000a_&lt;/li&gt;&lt;li&gt;Students will receive an overall indicator as well as indicators for each sub-component.</t>
  </si>
  <si>
    <t>&lt;ol&gt;&lt;li&gt;Using a national dataset, developed the overall algorithm and weights for each factor. Results suggest academic achievement is important to college readiness, but motivation and behavior are critical as well. Together, motivation and behavior exert more influence on college readiness than achievement does. _x000a_&lt;/li&gt;&lt;li&gt;Divided both the overall index and its sub-components into successive categories of college readiness. Each category has a conceptual definition, which makes these college readiness levels more interpretable for end users than raw index values. _x000a_&lt;/li&gt;&lt;li&gt;The next step is to apply this analysis and standard-setting process to district-level data for district partners.</t>
  </si>
  <si>
    <t>3CCS</t>
  </si>
  <si>
    <t>New</t>
  </si>
  <si>
    <t>School &amp; Higher Ed</t>
  </si>
  <si>
    <t>21st Century Skills</t>
  </si>
  <si>
    <t>E</t>
  </si>
  <si>
    <t>Maryam Tager</t>
  </si>
  <si>
    <t>8CCS</t>
  </si>
  <si>
    <t>Paper will be presented at NADE in March 2014 and published on RIN website</t>
  </si>
  <si>
    <t>Dev Ed Reform Review</t>
  </si>
  <si>
    <t>Developmental Education Reform Literature Review</t>
  </si>
  <si>
    <t>Peter Conforti</t>
  </si>
  <si>
    <t>Jonell Sanchez, College and Career Readiness</t>
  </si>
  <si>
    <t>Review the current research literature on developmental education reform efforts including descriptions of program features, examples of implementation, and evidence of efficacy.</t>
  </si>
  <si>
    <t>The most recent paper reviews key features of reform efforts including accelerated and individualized instruction, co-requisite models, contextualized instruction, supplemental advising and counseling, and the Emporium model; concluding with recommendations for developmental education improvement.</t>
  </si>
  <si>
    <t>4CCS</t>
  </si>
  <si>
    <t>update</t>
  </si>
  <si>
    <t>Added internal partners (column o) and web pages (column q)</t>
  </si>
  <si>
    <t>Class-Based Admissions</t>
  </si>
  <si>
    <t>Class Based Affirmative Action</t>
  </si>
  <si>
    <t>Matthew Gaertner</t>
  </si>
  <si>
    <t>Higher Education</t>
  </si>
  <si>
    <t>University of Colorado Boulder</t>
  </si>
  <si>
    <t>http://www.insidehighered.com/news/2013/05/15/study-suggests-class-based-affirmative-action-could-increase-racial-diversity_x000a__x000a_http://www.theatlantic.com/education/archive/2013/10/what-if-colleges-embraced-affirmative-action-for-class-instead-of-race/280733/_x000a__x000a_http://www.insidehighered.com/audio/2013/07/22/race-class-and-fisher-ruling_x000a__x000a_http://www.huffingtonpost.com/2013/07/02/cu-boulder-affirmative-action-alternative_n_353603&lt;/li&gt;&lt;li&gt;html</t>
  </si>
  <si>
    <t>Develop, implement, and evaluate the impact of class-conscious college admissions policies on institutional diversity and student outcomes._x000a__x000a_</t>
  </si>
  <si>
    <t>&lt;ol&gt;&lt;li&gt;Developed the Disadvantage and Overachievement Indices at the University of Colorado Boulder and implemented in their admissions policies in 201&lt;ol&gt;&lt;li&gt;_x000a_&lt;/li&gt;&lt;li&gt;These indices provide additional consideration in the admissions process for students who have faced obstacles to higher education enrollment and achieved beyond their circumstances. Using these indices increased socioeconomic diversity and maintained racial diversity in admissions. In addition, initial research suggests class-based admits may perform reasonably well in college, particularly those identified by the Overachievement Indices. _x000a_&lt;/li&gt;&lt;li&gt;The next research will study student performance for students admitted under these indices, evaluate the effect of student services provided for this group, and look for additional institutions interested in class-conscious admissions.</t>
  </si>
  <si>
    <t>Develop, implement, and evaluate the impact of class-conscious college admissions policies on institutional diversity and student outcomes </t>
  </si>
  <si>
    <t>1) Indices provide additional consideration in the admissions process for students who have faced obstacles to higher education enrollment and achieved beyond their circumstances._x000a_2) Using these indices increased socioeconomic diversity and maintained racial diversity in admissions. _x000a_3)  Initial research suggests class-based admits may perform reasonably well in college, particularly those identified by the Overachievement Indices. _x000a_4) Project complete, paper published in Harvard Law Review, communication plan in exectuion mode.</t>
  </si>
  <si>
    <t>updated goals &amp; results</t>
  </si>
  <si>
    <t>North America &amp; Core</t>
  </si>
  <si>
    <t>Learning Progressions</t>
  </si>
  <si>
    <t>Learning Progressions Modeling and Reporting</t>
  </si>
  <si>
    <t>B</t>
  </si>
  <si>
    <t>Jennifer Kobrin</t>
  </si>
  <si>
    <t>&lt;ol&gt;&lt;li&gt;Conduct research on the psychometric modeling of learning progressions to determine which methods produce the most reliable and valid placement of students on a learning progression._x000a_&lt;/li&gt;&lt;li&gt;Work with teachers to understand how they make sense of learning progressions and what inferences they make from assessments that are linked to learning progressions.</t>
  </si>
  <si>
    <t>&lt;ol&gt;&lt;li&gt;Used the Attribute Hierarchy Method (AHM) to model assessment data linked to a learning progression on force and motion, and the fit of the model was evaluated.  _x000a_&lt;/li&gt;&lt;li&gt;Teachers' think-aloud interviews as they interacted with score reports of students' performance on assessments linked to the learning progression provided insight into their understanding and inferences regarding students' level of conceptual knowledge of force and motion, and what refinements to the learning progression, assessments, and reporting tool are needed.</t>
  </si>
  <si>
    <t>1) Conduct psychometric modeling research of learning progressions to determine which methods produce the most reliable and valid placement of students on an LP._x000a_2) Conduct interviews and studies with teachers to engage with them on the concept of LP and gather data about the inferences they make from assessment reports that are linked to LP.</t>
  </si>
  <si>
    <t>The fit of the Attribute Hierarchy Method (AHM) model has been evaluated and teacher interviews related to score reports and student performance on assessments have led to identifications of refinements needed to the learning progression, assessments, and reporting tool.</t>
  </si>
  <si>
    <t>6CCS</t>
  </si>
  <si>
    <t>Revised project results (column n)</t>
  </si>
  <si>
    <t>Effects of Algebra II</t>
  </si>
  <si>
    <t>Effect of Algebra II on College and Career Outcomes</t>
  </si>
  <si>
    <t>Matthew Gaertner &amp; Katie McClarty</t>
  </si>
  <si>
    <t>Dr. Stephen DesJardins, University of Michigan</t>
  </si>
  <si>
    <t>&lt;ol&gt;&lt;li&gt;Discover what is the effect of taking Algebra II on college and career outcomes._x000a_&lt;/li&gt;&lt;li&gt;Determine if taking Algebra II as important for careers as it is for college.</t>
  </si>
  <si>
    <t>&lt;ol&gt;&lt;li&gt;Algebra II has a strong impact on success in college but weaker effects for those entering the workforce directly after high school. _x000a_&lt;/li&gt;&lt;li&gt;The effect of Algebra II also seems to be diminishing over time, suggesting the course has been watered down to avoid high failure rates._x000a_&lt;/li&gt;&lt;li&gt;Results will be pubished in Research in Higher Education in March 201&lt;/li&gt;&lt;li&gt;</t>
  </si>
  <si>
    <t>7CCS &amp; NGLA_AS</t>
  </si>
  <si>
    <t>changed title, goal, results</t>
  </si>
  <si>
    <t>CCS &amp; NGLA_AS</t>
  </si>
  <si>
    <t>Research &amp; Research to Practice</t>
  </si>
  <si>
    <t>Text Cmplx &amp; Careers</t>
  </si>
  <si>
    <t>Text Complexity &amp; Careers</t>
  </si>
  <si>
    <t>Hua Wei</t>
  </si>
  <si>
    <t>Systematically evaluate text complexity levels across a wide range of careers and to investigate the relationship between the amount of preparation necessary for the career and the complexity of career texts. </t>
  </si>
  <si>
    <t>Submitted manuscript for peer-review publication.</t>
  </si>
  <si>
    <t>The purpose of the study is to systematically evaluate text complexity levels across a wide range of careers and to investigate the relationship between the amount of preparation necessary for the career and the complexity of career texts. </t>
  </si>
  <si>
    <t>Analysis is complete and a manuscript based on the project has been submitted to the peer reviewed journal, Education Researcher, for publication.</t>
  </si>
  <si>
    <t>8DDAAL</t>
  </si>
  <si>
    <t>goals &amp; resuts</t>
  </si>
  <si>
    <t>DDAAL</t>
  </si>
  <si>
    <t>Research to Practice &amp; Thought Leadership</t>
  </si>
  <si>
    <t>Games/Rich Environments</t>
  </si>
  <si>
    <t>Assessment in Rich Digital Learning Environments</t>
  </si>
  <si>
    <t>Kristen DiCerbo</t>
  </si>
  <si>
    <t>glad to provide links for things in column N if desired</t>
  </si>
  <si>
    <t>https://neo.pearson.com/docs/DOC-275160</t>
  </si>
  <si>
    <t>Poptropica</t>
  </si>
  <si>
    <t>GlassLab (EA, Institute of Play, ETS)</t>
  </si>
  <si>
    <t>Demonstrate the use of data from rich learning environments to understand what learners know and can do.</t>
  </si>
  <si>
    <t>Peer-reviewed journal articles accepted in Journal of Educational Technology &amp; Society and Information Sciences_x000a_&lt;ol&gt;&lt;li&gt;Published white paper for Gordon Commission on future of assessment._x000a_&lt;/li&gt;&lt;li&gt;Published white paper for the Gates Foundation-sponsored Learning Analytics Working Group._x000a_&lt;/li&gt;&lt;li&gt;Developed white paper for Pearson Office of Chief Education Advisor._x000a_&lt;/li&gt;&lt;li&gt;Received press coverage in USA Today, Wall Street Journal, and T.H.E. Journal._x000a_&lt;/li&gt;&lt;li&gt;Presented at the games &amp; assessment at the Gates Foundation._x000a_&lt;/li&gt;&lt;li&gt;Presented at ETS, the National Council for Measurement in Education, American Educational Research Association, the Games, Learning, and Society Conference, Learning Analytics Summer Institute, Educational Data Mining, Association of Test Publishers, and Society for Industrial and Organizational Psychology conferences._x000a_&lt;/li&gt;&lt;li&gt;Participated in workshop on technology and education by White House Office of Science Technology Policy._x000a_&lt;/li&gt;&lt;li&gt;Released SimCityEdu released for general availability. </t>
  </si>
  <si>
    <t>Demonstrate methods of using of data from rich learning environments to understand what learners know and can do.</t>
  </si>
  <si>
    <t>o        Peer-reviewed journal articles accepted in Journal of Educational Technology &amp; Society and Information Sciences _x000a_o        White Paper for Gordon Commission on Future of Assessment_x000a_o        White Paper for the Gates Foundation-sponsored Learning Analytics Working Group_x000a_o        White Paper for Pearson Office of Chief Education Advisor _x000a_o        Press coverage in USA Today, Wall Street Journal, and T.H.E. Journal_x000a_o        Presentation on Games &amp; Assessment at the Gates Foundation, _x000a_o        Scholarly presentations at ETS, the National Council for Measurement in Education, American Educational Research Association, the Games, Learning, and Society Conference, Learning Analytics Summer Institute, Educational Data Mining, Association of Test Publishers, and Society for Industrial and Organizational Psychology conferences._x000a_o        Participation in workshop on technology and education by White House Office of Science Technology Policy_x000a_o        SimCityEdu released for General Availability Nov. 7</t>
  </si>
  <si>
    <t>Ignore</t>
  </si>
  <si>
    <t>Adaptive Testing</t>
  </si>
  <si>
    <t>Computer Adaptive Testing Research and Development</t>
  </si>
  <si>
    <t>May Chien</t>
  </si>
  <si>
    <t>ignore</t>
  </si>
  <si>
    <t>Data Visualization</t>
  </si>
  <si>
    <t>o        Framework for Assessments Results Communication that integrates previously disparate approaches of measurement/psychometrics, Human Computer Interaction (HCI), and data visualization. (First Draft Summer 201&lt;/li&gt;&lt;li&gt;Second draft April 2013)._x000a_o        Working prototype of visual and interactive interfaces based on data structures from curriculum embedded learning support system using principles HCI field research with customers. (Initial research complete May 2013 by Carnegie Mellon HCI students. Final prototype delivered July 2013).  Higher Ed. stakeholders pleased with outcome._x000a_o        Develop methods for visualizing curriculum pathways.  _x000a_o        Conducted study on variation in interpretation of educational decisions as a function of display type, decision type, and data type._x000a_o        Development of new interactive visualization techniques for managing item banks and CAT parameter and constraint trade-offs. _x000a_o        Presented paper in symposium on Framework for Assessment Communication at NCME 201&lt;/li&gt;&lt;li&gt;_x000a_o        Institute of Play webinar about data visualization presented by 3 Center researchers and 1 ETS researcher._x000a_o        Presentation at SCASS meetings re: visualization. _x000a_o        Two symposia and a paper proposed for NCME 2014</t>
  </si>
  <si>
    <t>Thought Leadership &amp; Research to Practice</t>
  </si>
  <si>
    <t>Adaptive Learning</t>
  </si>
  <si>
    <t>John Behrens</t>
  </si>
  <si>
    <t>[Note: It is not clear how much of this project we currently want to make public]</t>
  </si>
  <si>
    <t>12EE</t>
  </si>
  <si>
    <t>update to projec goals, results, partners, and external resources AND title</t>
  </si>
  <si>
    <t>ELE</t>
  </si>
  <si>
    <t>Contin. of Teaching Practice</t>
  </si>
  <si>
    <t>Continuums of Teachers Professional Practice</t>
  </si>
  <si>
    <t>Kathy McKnight</t>
  </si>
  <si>
    <t>National Network of State Teachers of the Year (NNSTOY), Public Impact, National Institute for Excellence in Teaching (NIET), National Education Association (NEA)</t>
  </si>
  <si>
    <t>http://researchnetwork.pearson.com/educator-effectiveness/resources/career-pathways</t>
  </si>
  <si>
    <t>&lt;ol&gt;&lt;li&gt;Generate a report summarizing policies and initiatives, globally and in the U.S., focused on developing career trajectories/continuums of practice models for improving the teaching profession by attracting high quality candidates and retaining effective teachers. _x000a_ &lt;/li&gt;&lt;li&gt;Collect case study data on 5-7 promising continuum models and generate a report that summarizes/documents useful practices for implementing and sustaining. _x000a_&lt;/li&gt;&lt;li&gt;Develop a continuum model framework in collaboration with NNSTOY and Public Impact.</t>
  </si>
  <si>
    <t>&lt;ol&gt;&lt;li&gt;Literature review released in December 201&lt;/li&gt;&lt;li&gt;_x000a_&lt;/li&gt;&lt;li&gt;Collected data for one model in Modesto, CA and collected data for second model on in Knox County, TN. </t>
  </si>
  <si>
    <t>1) Publish a report that identifies policies &amp; initiatives, internationally, focused on developing career paths/continuums of practice  models for teachers, attracting high-quality candidates to the profession, and retain effective teachers long-term._x000a_2) Perform a case study on 3-5 promising continuum models and generate a report that documents useful practices for implementing and sustaining a career path for effective teachers._x000a_3) Develop a continuum model in collaboration with NNSTOY and Public Impact.</t>
  </si>
  <si>
    <t>1)  "Creating Sustainable Teacher Career Trajectories: A 21st Century Imperative"_x000a_has been written and will be published in December of 201&lt;/li&gt;&lt;li&gt;_x000a_2) Collection of data for goal 2 is in process and more sites for data collection are being identified.</t>
  </si>
  <si>
    <t>13EE</t>
  </si>
  <si>
    <t>remove for now</t>
  </si>
  <si>
    <t>Card Sort Evaluation</t>
  </si>
  <si>
    <t>Currently establishing -- right now working with Ellen Strain Seymour's group to identify software needs to get card sort data to be uploaded to an online database &amp; the report generated automatically on the tablet (vs. having to upload data to a PC and generating the report from there). </t>
  </si>
  <si>
    <t>National Network of State Teachers of the Year (NNSTOY)</t>
  </si>
  <si>
    <t>I'D EXCLUDE THIS ONE FOR NOW -- WE ARE CHANGING DIRECTION SO IT WOULD BE CONSIDERED A NEW PROJECT. This is moving toward focusing on monitoring reflective practice in teacher teams &amp; for individual teachers.</t>
  </si>
  <si>
    <t>[SEE NOTE TO THE LEFT -- WE SHOULD EXCLUDE THIS PROJECT FOR NOW] Psychometric properties such as Interrater reliability and internal consistency, as well as validity (as measured by the correlation with NBPTS scores) have been tested; software that allows a demo &amp; initial use of the card sort method on a tablet (Android) has been completed for the Trilemma approach. Correlations between card sort scores and MET study teacher effectiveness data have been tested, but we have concerns about data quality (i.e. unsure if the MET videos we rated are correctly aligned with effectiveness data). That study was halted until U of MI aligns the videos with the data correctly, and uploads the videos we need. </t>
  </si>
  <si>
    <t>Using a ranking methodology/model during classroom observations will result in a more valid, reliable and potentially fairer indicator of teacher effectiveness.</t>
  </si>
  <si>
    <t>Studies using InTASC standards as the "Card Statements"  have been conducted and Psychometric properties have been tested._x000a_Data sets for external validation and potential 2 - card sort option are being considered and proposed.</t>
  </si>
  <si>
    <t>14EE</t>
  </si>
  <si>
    <t>updated project results</t>
  </si>
  <si>
    <t>Flipped Learning</t>
  </si>
  <si>
    <t>Kevin Tam, School Achievement Services</t>
  </si>
  <si>
    <t>Flipped Learning Network, George Mason University</t>
  </si>
  <si>
    <t>http://researchnetwork.pearson.com/educator-effectiveness/resources/flipped-learning-resources</t>
  </si>
  <si>
    <t>Collaborate with researchers and experts in Flipped Learning to review the literature and publish the most comprehensive report, to date, on this innovative pedagogical approach that is becoming increasingly popular with educators and the media.</t>
  </si>
  <si>
    <t>Developed the first comprehensive literature review of Flipped Learning, "A Review of Flipped Learing", and shared it with the education community.</t>
  </si>
  <si>
    <t>Develop the 1st comprehensive lit review of Flipped Learning, "A Review of Flipped Learing" and shared it with the education community.</t>
  </si>
  <si>
    <t>15ee</t>
  </si>
  <si>
    <t>Updated title(s), project goals and  results and url for recently completed brainshark.</t>
  </si>
  <si>
    <t>Virtual Coaching</t>
  </si>
  <si>
    <t>Virtual Coaching for Instructional Leaders</t>
  </si>
  <si>
    <t>Brad Ermeling</t>
  </si>
  <si>
    <t>http://www.academia.edu/3188472/Pearson_Learning_Teams_Virtual_Services_Research_Project</t>
  </si>
  <si>
    <t>Kent School District, WA</t>
  </si>
  <si>
    <t>http://www.brainshark.com/pearsonschool/vu?pi=zHUzdTmaqz91q5z0</t>
  </si>
  <si>
    <t>Conduct a proof-of-concept study to evaluate potential of virtual implementation support services for collaborative instructional improvement model.</t>
  </si>
  <si>
    <t>&lt;ol&gt;&lt;li&gt;Completed data collection and analysis._x000a_&lt;/li&gt;&lt;li&gt;Completed project report and submitted journal article for publication.</t>
  </si>
  <si>
    <t>Conduct a proof-of concept study to evaluate effectiveness of using a virtual interface for mentorship of school leaders participating in school improvement programs vs. a face to face engagement._x000a__x000a_Provide a lower cost alternative to support school leaders without sacrificing the value of the program or quality of mentorship._x000a__x000a_Increase the participation in the school improvement program by providing a more flexible engagement method for school leaders. </t>
  </si>
  <si>
    <t>Completed study and on schedule to submit report and journal article on 12/1 to Education Policy and Analysis Archives (EPAA).</t>
  </si>
  <si>
    <t>16EE</t>
  </si>
  <si>
    <t>updated partners</t>
  </si>
  <si>
    <t>Teacher Profiles</t>
  </si>
  <si>
    <t>Making Teacher Profiles from Composite Variables</t>
  </si>
  <si>
    <t>User Experience, Psych Assessment</t>
  </si>
  <si>
    <t>Conduct proof-of-concept study to evaluate potential for creating teacher profiles from single composite measure scores of teacher effectiveness (created from multiple indicators). The purpose of the profiles is to provide useable, meaningful feedback to teachers by which they can improve practice. </t>
  </si>
  <si>
    <t>&lt;ol&gt;&lt;li&gt;Completed Data Analysis (using MET data)._x000a_2 .Generated 12 profile types._x000a_&lt;/li&gt;&lt;li&gt;Working with User Experience to visualize the profiles in a way that is meaningful and useable for educators.                                              </t>
  </si>
  <si>
    <t>Conduct "proof-of-concept" study to evaluate potential for creating teacher profiles from single composite measure scores of teacher effectiveness (created from multiple indicators). The purpose of the profiles is to provide useable, meaningful feedback to teachers by which they can improve practice. </t>
  </si>
  <si>
    <t>-Completed Data Analysis (using MET data)_x000a_-Generated 12 profile types; starting to work with Heather Cassano's group to visualize the profiles &amp; show them in a way that is meaningful &amp; useable for educators (software development &amp; interface)                                                   </t>
  </si>
  <si>
    <t>NGLA_AS</t>
  </si>
  <si>
    <t>North America &amp; Core &amp; Growth</t>
  </si>
  <si>
    <t>ELL iPad</t>
  </si>
  <si>
    <t>ELL iPad - Speaking &amp; Listening</t>
  </si>
  <si>
    <t>Peter Foltz</t>
  </si>
  <si>
    <t>19NGLA_AS</t>
  </si>
  <si>
    <t>new</t>
  </si>
  <si>
    <t>Automated Math Scoring</t>
  </si>
  <si>
    <t>Knowledge Technologies, TestNav, National Services</t>
  </si>
  <si>
    <t>Conduct research on a math reasoning engine, equation editor representations, and a math scoring system to be able to score open ended K-Algebra 2 numerical problems.</t>
  </si>
  <si>
    <t>&lt;ol&gt;&lt;li&gt;Perform research on math reasoning engine and scoring rules._x000a_&lt;/li&gt;&lt;li&gt;Perform research usable equation editor for TestNav &lt;/li&gt;&lt;li&gt;_x000a_&lt;/li&gt;&lt;li&gt;Perform test on creation of 521 PARCC field test items.</t>
  </si>
  <si>
    <t>690-010</t>
  </si>
  <si>
    <t>N</t>
  </si>
  <si>
    <t>690-015</t>
  </si>
  <si>
    <t>Well-Being</t>
  </si>
  <si>
    <t>1) research on math reasoning engine and scoring rules, 2) research usable equation editor for TestNav 8, 3) Test on creation of 521 PARCC field test items</t>
  </si>
  <si>
    <t>690-021</t>
  </si>
  <si>
    <t>Spoken Research</t>
  </si>
  <si>
    <t>690-025</t>
  </si>
  <si>
    <t>Automated Writing Scoring</t>
  </si>
  <si>
    <t>Text Complexity Research</t>
  </si>
  <si>
    <t>Automated ELL Scoring</t>
  </si>
  <si>
    <t>Lynn Streeter</t>
  </si>
  <si>
    <t>NGLA_PA</t>
  </si>
  <si>
    <t>Video Score Study</t>
  </si>
  <si>
    <t>Video Scoring Study</t>
  </si>
  <si>
    <t>Inactive</t>
  </si>
  <si>
    <t>Emily Lai</t>
  </si>
  <si>
    <t>http://researchnetwork.pearson.com/wp-content/uploads/PAT_study1_pk_v&lt;/li&gt;&lt;li&gt;pdf</t>
  </si>
  <si>
    <t>To evaluate the differences in rater scores based on different lengths and segments of videos. The potential use would be to inform potential length requirements of videos and observations.</t>
  </si>
  <si>
    <t>26NGLA_PA</t>
  </si>
  <si>
    <t>690-006_x000a_Updated project description &amp; results</t>
  </si>
  <si>
    <t>Perf Based Task Protypes</t>
  </si>
  <si>
    <t>Performance Based Task Prototypes </t>
  </si>
  <si>
    <t>Steve Ferrara &amp; Emily Lai</t>
  </si>
  <si>
    <t>Content Support Services</t>
  </si>
  <si>
    <t>Gwinnett County Public Schools</t>
  </si>
  <si>
    <t>Create proof of concept of potential classroom-based formative assessments and feedback models.</t>
  </si>
  <si>
    <t>&lt;ol&gt;&lt;li&gt;Completed Phase 1 prototypes._x000a_&lt;/li&gt;&lt;li&gt;Phase 2 prototypes in progress.</t>
  </si>
  <si>
    <t>Phase 1 of Performance Based Task Prototypes have been developed.</t>
  </si>
  <si>
    <t>27NGLA_PA</t>
  </si>
  <si>
    <t>Updated project description &amp; results</t>
  </si>
  <si>
    <t>Auto Score: Spk &amp; Lstn</t>
  </si>
  <si>
    <t>Automated Scoring: Speaking and Listening Prototypes</t>
  </si>
  <si>
    <t>Steve Ferrara</t>
  </si>
  <si>
    <t>Conduct proof of concept of potential speaking and listening models using automated scoring.</t>
  </si>
  <si>
    <t>Completed storyboard for speaking and listening task.</t>
  </si>
  <si>
    <t>A storyboard for listening and speaking prototypes has been developed.</t>
  </si>
  <si>
    <t>29NGLA_PA</t>
  </si>
  <si>
    <t>Item Difficulty Modeling </t>
  </si>
  <si>
    <t>http://researchnetwork.pearson.com/wp-content/uploads/PAT_study2_pk_v1.pdf</t>
  </si>
  <si>
    <t>Identify indicators of items and tasks that predict difficulty levels.</t>
  </si>
  <si>
    <t>33NGLA_PA</t>
  </si>
  <si>
    <t>Principled Q's Rsrch Stdy</t>
  </si>
  <si>
    <t>Principled Questions Research Study</t>
  </si>
  <si>
    <t>Paul Nichols</t>
  </si>
  <si>
    <t>http://researchnetwork.pearson.com/wp-content/uploads/PAT_study3_pk_v1.pdf</t>
  </si>
  <si>
    <t>GED</t>
  </si>
  <si>
    <t>Empirically validate that research-based design and development impacts item development quality.</t>
  </si>
  <si>
    <t>Held two item writer workshops and an expert review. </t>
  </si>
  <si>
    <t>We have held 2 writer workshops and have completed a expert review.</t>
  </si>
  <si>
    <t>34_NGLA_PA</t>
  </si>
  <si>
    <t>Beneficial Teacher Rpts</t>
  </si>
  <si>
    <t>Beneficial Teacher Report Information Theory</t>
  </si>
  <si>
    <t>http://researchnetwork.pearson.com/wp-content/uploads/PAT_study5_pk_v1.pdf</t>
  </si>
  <si>
    <t>Identify report information that contributes to the meaningful and beneficial use of reports for teachers.</t>
  </si>
  <si>
    <t>Conducted teacher interviews and analyzed data.</t>
  </si>
  <si>
    <t>Study is intended to identify report information that contributes to the meaningful and beneficial use of reports for teachers.</t>
  </si>
  <si>
    <t>Teacher interviews have been completed and all data collected has been analyzed.</t>
  </si>
  <si>
    <t>36_NGLA_PA</t>
  </si>
  <si>
    <t>Dynamic Sys. Modeling &amp; Sims</t>
  </si>
  <si>
    <t>Dynamic Systems Modeling and Simulations</t>
  </si>
  <si>
    <t>Create a simulation of the Learning Diamond.</t>
  </si>
  <si>
    <t>Completed book chapter.</t>
  </si>
  <si>
    <t>37_NGLA_PA</t>
  </si>
  <si>
    <t>Research to Practice; Thought Leadership</t>
  </si>
  <si>
    <t>Srcs of Cog. Cmplxty in ELA &amp; Mth</t>
  </si>
  <si>
    <t>Sources of Cognitive Complexity in ELA and Mathematics</t>
  </si>
  <si>
    <t>Steve Ferrara &amp; Paul Nichols</t>
  </si>
  <si>
    <t>PARCC</t>
  </si>
  <si>
    <t>Identify cognitive complexity measures in ELA and mathematics.</t>
  </si>
  <si>
    <t>&lt;ol&gt;&lt;li&gt;Created measures _x000a_&lt;/li&gt;&lt;li&gt;Trained coders and coding complete. _x000a_&lt;/li&gt;&lt;li&gt;Validate codes.</t>
  </si>
  <si>
    <t>Measures are in place and coding has been completed.  Code validation is in progress.</t>
  </si>
  <si>
    <t>38_NGLA_PA</t>
  </si>
  <si>
    <t>Principled Q's Process Dev.</t>
  </si>
  <si>
    <t>Principled Questions Process Development</t>
  </si>
  <si>
    <t>Create a design and development process as part of our principles, processes, and tools.</t>
  </si>
  <si>
    <t>&lt;ol&gt;&lt;li&gt;Published a bulletin on this process._x000a_&lt;/li&gt;&lt;li&gt;Used principled questioning on several projects.</t>
  </si>
  <si>
    <t>A bulletin is in progress and is on track to be published in 201&lt;/li&gt;&lt;li&gt;</t>
  </si>
  <si>
    <t>39_NGLA_PA</t>
  </si>
  <si>
    <t>Learning Diamond Development</t>
  </si>
  <si>
    <t>Create a coneceptual framework for systems thinking around improving learning.</t>
  </si>
  <si>
    <t>Published a bulletin on the Learning Diamond.</t>
  </si>
  <si>
    <t>35NGLA_PA</t>
  </si>
  <si>
    <t>690-003_x000a_Updated project goals, results, &amp; partners , and related</t>
  </si>
  <si>
    <t>Perf. Assmnt Framework</t>
  </si>
  <si>
    <t>Performance Assessment Framework</t>
  </si>
  <si>
    <t>http://paframework.csprojecthub.com/?page=home</t>
  </si>
  <si>
    <t>Pearson North America Marketing Programs</t>
  </si>
  <si>
    <t>http://researchnetwork.pearson.com/nextgen-learning-and-assessment/performance-assessment_assessing-what-students-can-do-not-just-what-they-know</t>
  </si>
  <si>
    <t>&lt;ol&gt;&lt;li&gt;Define performance assessment._x000a_&lt;/li&gt;&lt;li&gt;Identify and describe a continuum of approaches to performance assessment._x000a_&lt;/li&gt;&lt;li&gt;Explore design variations and scoring considerations for each approach._x000a_&lt;/li&gt;&lt;li&gt;Provide state-of-the-art examples drawn from a range of assessment contexts.</t>
  </si>
  <si>
    <t>&lt;ol&gt;&lt;li&gt;Completed and published the Framework._x000a_&lt;/li&gt;&lt;li&gt;Continue to enhance features, find additional exemplars, and publicize it.</t>
  </si>
  <si>
    <t>The goals of the Framework project are to:_x000a_1) research all current definitions and types of performance tasks, _x000a_2)determine overlap and best practices, _x000a_3)and create a set of standard definitions with examples and research based explanations; the Framework.  _x000a_ The Framework can be used by all, including Pearson sales and customer representatives,  to reduce the inconsistancy that occurs when disscussing performance tasks across multiple audiences.</t>
  </si>
  <si>
    <t>The Framework has been published and is being actively publicized.</t>
  </si>
  <si>
    <t>Evidence Centered Design</t>
  </si>
  <si>
    <t>40_NGLA_PA</t>
  </si>
  <si>
    <t>(OR1847)</t>
  </si>
  <si>
    <t>NGLA</t>
  </si>
  <si>
    <t>Academic Language</t>
  </si>
  <si>
    <t>ELL Assessments and Reporting: Academic Language</t>
  </si>
  <si>
    <t>Roger Frantz</t>
  </si>
  <si>
    <t>Alison Bailey, _x000a_UCLA</t>
  </si>
  <si>
    <t>http://researchnetwork.pearson.com/wp-content/uploads/Defining_Academic_Language.pdf</t>
  </si>
  <si>
    <t>&lt;ol&gt;&lt;li&gt;Increase general understanding of academic language both Pearson-internally and externally._x000a_&lt;/li&gt;&lt;li&gt;Contribute to the existing body of academic language research._x000a_&lt;/li&gt;&lt;li&gt;Drive academic language research implementation in assessment practice.</t>
  </si>
  <si>
    <t>&lt;ol&gt;&lt;li&gt;Disseminate general information through webinars and a brief white paper._x000a_&lt;/li&gt;&lt;li&gt;Apply research in development of SELP-&lt;/li&gt;&lt;li&gt;_x000a_&lt;/li&gt;&lt;li&gt;Disseminate results from two research projects (using SELP-2 items, NAEP passages) at conferences._x000a_&lt;/li&gt;&lt;li&gt;Submit a peer-reviewed journal article.</t>
  </si>
  <si>
    <t>38OL</t>
  </si>
  <si>
    <t>690-029 (3909040)_x000a_Updated project goals &amp; results</t>
  </si>
  <si>
    <t>eL</t>
  </si>
  <si>
    <t>Soc. User Exp &amp; Stdnt Engagmnt</t>
  </si>
  <si>
    <t>Social User Experience and Student Engagement</t>
  </si>
  <si>
    <t>Rob Kadel</t>
  </si>
  <si>
    <t>eCollege/LTG OpenClass group</t>
  </si>
  <si>
    <t>Leyden High School District 212</t>
  </si>
  <si>
    <t>&lt;ol&gt;&lt;li&gt;Measure the effect of pedagogical professional development on student social media tool use. _x000a_&lt;/li&gt;&lt;li&gt;Measure the relationships between social media tool use and student connections with other students, instructors and course content.</t>
  </si>
  <si>
    <t>Developed a working prototype.</t>
  </si>
  <si>
    <t>1) Measure the change in students' efficacious use of  social media tools once their instructors have completed professional development on incorporating social media into their pedagogical practices._x000a_2) Measure and compare the amount of connections students make with other students, their interactions with the instructor, and their interactions with course content with social media tools versus without._x000a__x000a_</t>
  </si>
  <si>
    <t>Focus groups to determine development parameters for pedagogical professional development have been determined.</t>
  </si>
  <si>
    <t>39OL</t>
  </si>
  <si>
    <t>690-014_x000a_updated project results, partners, and related materials</t>
  </si>
  <si>
    <t>School of Thought</t>
  </si>
  <si>
    <t>http://www.youtube.com/playlist?list=PLy6xIE2-SrEkoHwjXvIz0R7QLaUQXcaII</t>
  </si>
  <si>
    <t>researchnetwork.pearson/sot</t>
  </si>
  <si>
    <t>&lt;ol&gt;&lt;li&gt;Provide a vision of the future of learning._x000a_&lt;/li&gt;&lt;li&gt;Spur thinking and debate over how to better connect learners to material and to each other.</t>
  </si>
  <si>
    <t>Videos completed, including an introduction from Pearson CEO John Fallon. To date, they have more than 22,00 views.</t>
  </si>
  <si>
    <t>1) To provide a vision of the future of learning based on the critical opportunities in education_x000a_2) Spur thinking, debate, and solutions to better connect learners to material and to each other</t>
  </si>
  <si>
    <t>The School of Though videos have been completed, posted on YouTube and to date have had 13,827 views.</t>
  </si>
  <si>
    <t>40OL</t>
  </si>
  <si>
    <t>690-022 (690-004?)</t>
  </si>
  <si>
    <t>Research &amp; Thought Leadership</t>
  </si>
  <si>
    <t>Teaching in a Digital Age</t>
  </si>
  <si>
    <t>Digital Promise</t>
  </si>
  <si>
    <t>Liane Wardlow</t>
  </si>
  <si>
    <t>Pearson North America Marketing Programs, Center for Educator Learning &amp; Effectiveness</t>
  </si>
  <si>
    <t>Digital Promise, ASU, University of San Diego, Gallup, NNSTOY, UMass, McAllen School District, Mooresville School District, Meridian School District, Onslow School District, York School District, Vancouver School District, Florida Virtual School, Greater Latrobe School District, Yarmouth School District, Clintondale Community Schools, Rigby High School, Chula Vista High Tech High</t>
  </si>
  <si>
    <t>http://researchnetwork.pearson.com/online-learning/teaching-in-a-digital-age</t>
  </si>
  <si>
    <t>&lt;ol&gt;&lt;li&gt;Identify, describe, and categorize specific instructional behaviors in digital classrooms._x000a_&lt;/li&gt;&lt;li&gt;Evaluate the relation between categories of teacher behaviors and student outcomes. _x000a_&lt;/li&gt;&lt;li&gt;Answer three fundamental questions: _x000a_a. How do student and teacher outcomes in digitally-rich classrooms compare with those in traditional classrooms? _x000a_b. What teacher behaviors do digitally-rich classrooms enable that are not typically found in traditional classrooms? _x000a_c. How do teacher behaviors specific to digitally-rich classrooms relate to student and teacher outcomes, accounting for the alignment of teaching to learning theory?</t>
  </si>
  <si>
    <t>&lt;ol&gt;&lt;li&gt;Submitted three publications about phase 1._x000a_&lt;/li&gt;&lt;li&gt;Phase 2 in progress with 75 teachers logging their teaching strategies in six districts and collecting pre-test data on 500 students.</t>
  </si>
  <si>
    <t>41OL</t>
  </si>
  <si>
    <t>690-011_x000a_updated project goals &amp; results</t>
  </si>
  <si>
    <t>Dig Dvcs Itm Feat. Usab. Study</t>
  </si>
  <si>
    <t>Digital Devices Item Features Usability Study</t>
  </si>
  <si>
    <t>Laurie Davis</t>
  </si>
  <si>
    <t>researchnetwork.pearson.com/tablets</t>
  </si>
  <si>
    <t>Digital Content Development; Online Technology Implementation; State Services</t>
  </si>
  <si>
    <t>Virginia Department of Education; Maryland Department of Education; Florida Department of Education; Texas Education Agency</t>
  </si>
  <si>
    <t>http://researchnetwork.pearson.com/wp-content/uploads/Testing-on-Tablets-PartI.pdf_x000a_http://researchnetwork.pearson.com/wp-content/uploads/Testing-on-Tablets-Part-II_formatted.pdf_x000a_http://researchnetwork.pearson.com/wp-content/uploads/Positioning.pdf</t>
  </si>
  <si>
    <t>&lt;ol&gt;&lt;li&gt;Observe student interactions with tools, navigation, and question components on the tablets and identify specific areas where the interactions on tablets could present challenges._x000a_&lt;/li&gt;&lt;li&gt;Understand the ergonomics of short-term tablet usage in order to identify any areas of concern around fatigue or strain._x000a_&lt;/li&gt;&lt;li&gt;Observe the impact of differing screen sizes and device features across a limited range, using two different devices.</t>
  </si>
  <si>
    <t>Posted white paper describing study results on website.</t>
  </si>
  <si>
    <t>&lt;ol&gt;&lt;li&gt;Observe student interactions with tools, navigation, and question components on the tablets and identify specific areas where the interactions on tablets could present challenges_x000a_&lt;/li&gt;&lt;li&gt;Understand the ergonomics of short-term tablet usage in order to identify any areas of concern around fatigue or strain_x000a_&lt;/li&gt;&lt;li&gt;Observe the impact of differing screen sizes and device features across a limited range, using two different devices</t>
  </si>
  <si>
    <t>"Testing on Tablets: Part I of Series of Usability Studies on the use of Tablets for K-12 Assessment Programs" is published on RIN website.</t>
  </si>
  <si>
    <t>42OL</t>
  </si>
  <si>
    <t>Dig Dvcs Tablet Feat. Usab. Study</t>
  </si>
  <si>
    <t>Digital Devices Tablet Features Usability Study</t>
  </si>
  <si>
    <t>Software &amp; Technology Services; Digital Content Development; Online Technology Implementation</t>
  </si>
  <si>
    <t>http://researchnetwork.pearson.com/wp-content/uploads/NCSA_Davis_Strain-Seymour_CCSSO2013_table.pdf_x000a__x000a_http://researchnetwork.pearson.com/wp-content/uploads/QuestionTypes.pdf</t>
  </si>
  <si>
    <t>&lt;ol&gt;&lt;li&gt;Observe student use of and preference for a stylus as a pointer device instead of or in addition to their finger for tablet interactions._x000a_&lt;/li&gt;&lt;li&gt;Observe the impact of screen orientation (portrait vs. landscape) on study ability to view and manipulate content as well as observe student inclination toward rotating the device to different orientations within the study sessions._x000a_&lt;/li&gt;&lt;li&gt;Determine the extent to which students would need or want to magnify content through use of pinch-and-zoom gestures as well as impact of zooming on interactions with content._x000a_&lt;/li&gt;&lt;li&gt;Evaluate the ease or difficulty with which students were able to navigate to the Test Review Screen from various points within the test and the usability of the information within the Test Review Screen for students.</t>
  </si>
  <si>
    <t>&lt;ol&gt;&lt;li&gt;Described study results in CCSSO 2013 presentation. _x000a_&lt;/li&gt;&lt;li&gt;Develop white paper.</t>
  </si>
  <si>
    <t>1) Stylus or Pointer preference when using tablet?_x000a_2)Portrait or Landscape orientation and rotation between the two?_x000a_3) Zoom or No Zoom?  What happens to interactions with content?_x000a_4) Ease or Difficulty of navigation and usability of information  on Test Review Screen</t>
  </si>
  <si>
    <t>The study results were revealed at CCSSO in 2013 and a white paper is in development.</t>
  </si>
  <si>
    <t>43OL</t>
  </si>
  <si>
    <t>Dig Dvcs Written Comp. Study</t>
  </si>
  <si>
    <t>Digital Devices Written Composition Study</t>
  </si>
  <si>
    <t>Knowledge Technologies; Performance Scoring Center; Digital Content Development; Online Technology Implementation</t>
  </si>
  <si>
    <t>Virgnia Department of Education; South Dakota Department of Education</t>
  </si>
  <si>
    <t>&lt;ol&gt;&lt;li&gt;Evaluate and describe the differences in student written composition when generated on tablets versus laptop. _x000a_&lt;/li&gt;&lt;li&gt;Determine to what degree peripherals (such as external keyboards and styluses) can overcome these differences.</t>
  </si>
  <si>
    <t>&lt;ol&gt;&lt;li&gt;Data collection completed. _x000a_&lt;/li&gt;&lt;li&gt;Performance scoring of essays completed. _x000a_&lt;/li&gt;&lt;li&gt;Preliminary analysis shows no differences across study conditions._x000a_&lt;/li&gt;&lt;li&gt;Additional analyses underway. _x000a_&lt;/li&gt;&lt;li&gt;Paper to be presented at NCME conference April 2014.</t>
  </si>
  <si>
    <t>1) Evaluate and describe the differences in student written composition when generated on tablets vs. laptop_x000a_2) Determine to what degree peripherals (such as external keyboards and styluses) can overcome these differences in goal 1.</t>
  </si>
  <si>
    <t>Data collection and the anaylsis of the essays has been completed and performance scoring of the essays is underway.</t>
  </si>
  <si>
    <t>44OL</t>
  </si>
  <si>
    <t>Dig Dvcs Dvc Cmprblty Stdy</t>
  </si>
  <si>
    <t>Digital Devices Device Comparability Study</t>
  </si>
  <si>
    <t>Virginia Department of Education</t>
  </si>
  <si>
    <t>&lt;ol&gt;&lt;li&gt;Quantitatively evaluate to what degree differences in student experience when taking tests using tablets and computers may translate into differences in performance (which impact student test scores). _x000a_&lt;/li&gt;&lt;li&gt;Conduct a large-scale device comparability study to compare differences in student performance between tablet and computer devices. </t>
  </si>
  <si>
    <t>&lt;ol&gt;&lt;li&gt;Converted test form content to TestNav8 and external review by Virginia Department of Education underway. _x000a_&lt;/li&gt;&lt;li&gt;Virginia student recruitment occuring January. _x000a_&lt;/li&gt;&lt;li&gt;Study execution date is February 2014.</t>
  </si>
  <si>
    <t>Conduct a large scale device comparability study to compare differences in student performance between tablet and computer devices.</t>
  </si>
  <si>
    <t>Study content has been identified. Content conversion, forms construction and Virginia student recruitment is underway.</t>
  </si>
  <si>
    <t>45OL</t>
  </si>
  <si>
    <t>690-001</t>
  </si>
  <si>
    <t>1:1 Learning Efficacy Proj.</t>
  </si>
  <si>
    <t>1 :1 Learning Efficacy Project</t>
  </si>
  <si>
    <t>Assessment &amp; Instruction: Program Measurement; 1:1 Sales/Implementation team</t>
  </si>
  <si>
    <t>Huntsville City Schools</t>
  </si>
  <si>
    <t>&lt;ol&gt;&lt;li&gt;Conduct analyses of student performance at all grades, K-12, in mathematics, English/language arts, and science to determine the impact of the district's digital conversion._x000a_&lt;/li&gt;&lt;li&gt;Evaluate the implementation of the digital conversion in mathematics in grades K-12.</t>
  </si>
  <si>
    <t>&lt;ol&gt;&lt;li&gt;Conducting data collection, including surveys of teachers and administrators, classroom observations, and mining of student achievement and demographic data. _x000a_&lt;/li&gt;&lt;li&gt;Completed preliminary analyses of site observations, which indicate that schoolwide leadership and consistency of staff/administration are positively related to program success.</t>
  </si>
  <si>
    <t>Preparing to begin data collection.</t>
  </si>
  <si>
    <t>46OL</t>
  </si>
  <si>
    <t>690-016_x000a_Updated project goals &amp; description</t>
  </si>
  <si>
    <t>Systms: Dsgn-Blind Usrs</t>
  </si>
  <si>
    <t>Next Generation Systems: Designing for Blind Users</t>
  </si>
  <si>
    <t>Ellen Strain-Seymour_x000a_Jan McSorley</t>
  </si>
  <si>
    <t>Assessment &amp; Instruction </t>
  </si>
  <si>
    <t>&lt;ol&gt;&lt;li&gt;Create a fully functional prototype of a test delivery system designed exclusively for the blind prototype based on analysis of how blind users use the iPad and on full utilization of iOS accessibility features._x000a_&lt;/li&gt;&lt;li&gt;Create an entirely gesture-based interface with no need for understanding of spatial location on screen._x000a_&lt;/li&gt;&lt;li&gt;Prototype completed in 2012 with usability study with blind students in 201&lt;/li&gt;&lt;li&gt;_x000a_&lt;/li&gt;&lt;li&gt;Take a comparative approach: time on task and access/usability issues compared between prototype and an existing Pearson test delivery system (TestNav 8) on the iPad._x000a_&lt;/li&gt;&lt;li&gt;Research to practice transition expected with threat of NFB lawsuit regarding lack of access to the blind in spring 2014 tests. </t>
  </si>
  <si>
    <t>&lt;ol&gt;&lt;li&gt;Prototype completed. _x000a_&lt;/li&gt;&lt;li&gt;Usability study completed. _x000a_&lt;/li&gt;&lt;li&gt;Study report completed.</t>
  </si>
  <si>
    <t>Creation of a fully functional prototype of a test delivery system designed exclusively for the blind</t>
  </si>
  <si>
    <t>1) Protype with iPad and iOS accessibility features completed_x000a_2) Usability study completed_x000a_3) Report available</t>
  </si>
  <si>
    <t>47OL</t>
  </si>
  <si>
    <t>Updataed project goals &amp; results</t>
  </si>
  <si>
    <t> Portable Cstm Inter</t>
  </si>
  <si>
    <t>Next Generation Systems: Portable Custom Interactions</t>
  </si>
  <si>
    <t>Ellen Strain-Seymour_x000a_Jason Craft</t>
  </si>
  <si>
    <t>Assessment &amp; Instruction</t>
  </si>
  <si>
    <t>&lt;ol&gt;&lt;li&gt;Became first vendor to implement and analyze feasibility of the new IMS Global specification: Portable Custom Interaction specification._x000a_&lt;/li&gt;&lt;li&gt;Developed several item types  using this interoperability standard and presented at the Learning Impact conference_x000a_&lt;/li&gt;&lt;li&gt;Allow brand new item types to be created by one division of Pearson and used within a different division as long as the systems are PCI compliant._x000a_&lt;/li&gt;&lt;li&gt;Research to practice transition expected to begin._x000a_&lt;/li&gt;&lt;li&gt;Next avenue of investigation asks if an item authoring system be designed to output PCIs._x000a_</t>
  </si>
  <si>
    <t>&lt;ol&gt;&lt;li&gt;Analyzed interoperability standard. _x000a_&lt;/li&gt;&lt;li&gt;Created item types as PCIs and shared with the interoperability community.</t>
  </si>
  <si>
    <t>Make an assessment item of any type that is truely interoperable - usable across any system that supports Portable Custom Interactions - thus preventing software development when items travel from one system to another._x000a__x000a_Instead of bringing the recipe and ingredients for bread to the baker, the breadmaking machine, the ingredients, and recipe, and the ability to get the loaf of bread to eat are all delilvered in one seamless package that runs by itself.</t>
  </si>
  <si>
    <t>The interoperability standard  has been analyzed and item types created as PCIs and have been shared with the interoperability community.</t>
  </si>
  <si>
    <t>48OL</t>
  </si>
  <si>
    <t>updated project goals &amp; results</t>
  </si>
  <si>
    <t>Usr Personas 4 Stdnts w/ Disab.</t>
  </si>
  <si>
    <t>Next Generation Systems: User Personas for Students with Disabilities</t>
  </si>
  <si>
    <t>&lt;ol&gt;&lt;li&gt;Create user personas for English learners and students with disabilities._x000a_&lt;/li&gt;&lt;li&gt;Create a Personal Needs &amp; Preferences data file for each user persona (this is a portion of Race to the Top requirements). This is like Individual Education Plan (IEP) for assessments._x000a_&lt;/li&gt;&lt;li&gt;Results of this work will provide user personas to fulfill a request for the World Wide Web Consortium (W3C)._x000a_&lt;/li&gt;&lt;li&gt;Results of this work will be usable by any Accessible Portable Item Protocol (APIP) compliant assessment delivery system._x000a_&lt;/li&gt;&lt;li&gt;Results of this work will improve Pearson's ability to communicate APIP to customers and content creation personnel.</t>
  </si>
  <si>
    <t>&lt;ol&gt;&lt;li&gt;Completed user research. _x000a_&lt;/li&gt;&lt;li&gt;Completed creation of user personas. _x000a_&lt;/li&gt;&lt;li&gt;Completed creation of PNPs to match the user personas.</t>
  </si>
  <si>
    <t>1) Creation of user personas for English learners and students with disabilities_x000a_2) Creation of a Personal Needs &amp; Preferences data file for each user persona (this is a portion of Race to the Top requirements).  This is like Individual Education Plan (IEP) for assessments._x000a_3) Results of this work will provide user personas to fulfill a request fro the World Wide Web Consortium (W3C)_x000a_4) Results of this work will be usable by any Accessible Portable Item Protocol (APIP) compliant assessment delivery system._x000a_4) Results of this work will improve Pearson's ability to communicate APIP to customers and content creation personnel. _x000a_</t>
  </si>
  <si>
    <t>User research, creation of user personas and PNPs to match the user personas completed.</t>
  </si>
  <si>
    <t>49OL</t>
  </si>
  <si>
    <t>Dynmc Item Gen for Math</t>
  </si>
  <si>
    <t>Next Generation Systems: Dynamic Item Generation for Math Fluency</t>
  </si>
  <si>
    <t>&lt;ol&gt;&lt;li&gt;Use the QTI specification (the primary interoperability specification for assessment) to create templates that can then be used to dynamically generate items_x000a_&lt;/li&gt;&lt;li&gt;Gain the following outcomes:_x000a_    a. dynamic item generation templates for math items_x000a_    b. code for dynamic generation, machine scoring, creation of sequences of items, and item functionality_x000a_    c. methodology for avoidance of invalid use of parameters_x000a_    d. methodology for generating items that could be predicted to have similar difficulty levels (p-values) or to have a range of p-values_x000a__x000a_&lt;/li&gt;&lt;li&gt;Align with PARCC's RFP for dynamically generated math fluency items for use in diagnostic tests.</t>
  </si>
  <si>
    <t>Completed code, sample items, dynamically generated item sets, scoring routines, and documentation of methodology.</t>
  </si>
  <si>
    <t>    1) dynamic item generation templates for math items_x000a_    2) code for dynamic generation, machine scoring, creation of sequences of items, and item functionality_x000a_    3) methodology for avoidance of invalid use of parameters_x000a_    4) methodology for generating items that could be predicted to have similar difficulty levels (p-values) or to have a range of p-values_x000a_5) results will allow Pearson to align with PARCC's RFP for dynamically generated math fluency items for diagnostic tests_x000a_</t>
  </si>
  <si>
    <t>Code, sample items, dynamically generated item sets, scoring routines, and documentation of methodology complete.</t>
  </si>
  <si>
    <t>50OL</t>
  </si>
  <si>
    <t>NextGen Science Sims</t>
  </si>
  <si>
    <t>Next Generation Systems: Next Generation Science Sims</t>
  </si>
  <si>
    <t>Ellen Strain-Seymour_x000a_Armin Gutzmer</t>
  </si>
  <si>
    <t>&lt;ol&gt;&lt;li&gt;Overcome challenges of NGSS assessment and possibility of use of simulations._x000a_&lt;/li&gt;&lt;li&gt;Design of simulation to measure NGSS processes and investigation skills and be tablet-ready._x000a_&lt;/li&gt;&lt;li&gt;Use simulation in Digital Devices study in 201&lt;/li&gt;&lt;li&gt;_x000a_&lt;/li&gt;&lt;li&gt;Perform cog lab in 2014 to understand measurement properties._x000a_&lt;/li&gt;&lt;li&gt;Subseqent phase in 2014 includes making simulation fully accessible to blind and motor-impaired learners._x000a_&lt;/li&gt;&lt;li&gt;Expected transition from research to practice.</t>
  </si>
  <si>
    <t>&lt;ol&gt;&lt;li&gt;Developed storyboards and developer specifications._x000a_&lt;/li&gt;&lt;li&gt;Develop concept art._x000a_&lt;/li&gt;&lt;li&gt;Identified vendor._x000a_&lt;/li&gt;&lt;li&gt;Write items to go with sim for inclusion in Digital Devices study._x000a_&lt;/li&gt;&lt;li&gt;Expected completion date for first phase of sim development (tablet-ready but not fully accessible) in December._x000a_</t>
  </si>
  <si>
    <t>1) Determine the possibility of use of simulations in NGSS assessments._x000a_2) Simulation should measue NGSS processes and investigation skills_x000a_3) Simulation will be tablet ready_x000a_4) Results should indicate best way to use text-to-speech with simulations_x000a_5) Simulations should work with Accessible Portable Item Protocol (APIP) systems</t>
  </si>
  <si>
    <t>The storyboards and developer specifications have been developed and a vendor has been identified.  Concept art and items to go with the sim are currently in development.</t>
  </si>
  <si>
    <t>51OL</t>
  </si>
  <si>
    <t> Guide to APIP for States</t>
  </si>
  <si>
    <t>Next Generation Systems: A Practical Guide to APIP for States</t>
  </si>
  <si>
    <t>Ellen Strain-Seymour_x000a_Jan McSorley_x000a_</t>
  </si>
  <si>
    <t>&lt;ol&gt;&lt;li&gt;Develop research basis for APIP features (test delivery accessibility tools) and degree of risk of construct violation._x000a_&lt;/li&gt;&lt;li&gt;Adapt customization strategy for wizard to include state/consortium policy.</t>
  </si>
  <si>
    <t>Begun collection of research basis.</t>
  </si>
  <si>
    <t>1) Report on the research basis for APIP features (test delivery accessibility tools) and degree of risk of construct violation_x000a_2) Report on the practical issues in assembling PNPs: possible design of a wizard that allows you to construct a PNP for a student by "trying on' features and selecting preferences_x000a_3) Report on customization strategy for wizard to include state/consortium policy</t>
  </si>
  <si>
    <t>Collection of reserach has begun.</t>
  </si>
  <si>
    <t>52OL</t>
  </si>
  <si>
    <t>Systm: Speech-to-Text</t>
  </si>
  <si>
    <t>Next Generation Systems: Speech-to-text</t>
  </si>
  <si>
    <t>Ellen Strain-Seymour, Jason Craft, &amp; _x000a_Jan McSorley_x000a_</t>
  </si>
  <si>
    <t>&lt;ol&gt;&lt;li&gt;Develop prototype of a speech-to-text solution that could be built into a test delivery system and which is designed to increase accessibility._x000a_&lt;/li&gt;&lt;li&gt;Research with prototype to understand possible benefit and to compare to assistive technology that includes speech recognition._x000a_</t>
  </si>
  <si>
    <t>&lt;ol&gt;&lt;li&gt;Write research goals._x000a_&lt;/li&gt;&lt;li&gt;Perform initial research around technology for prototype.</t>
  </si>
  <si>
    <t>Prototype of a speech-to-text solution that could be built into a test delivery system and which is designed to increase accessibility_x000a_Research with prototype to understand possible benefit and to compare to assistive technology that includes speech recognition_x000a_</t>
  </si>
  <si>
    <t>Research goals are currently being developed and the initial research around technology for the prototype is underway.</t>
  </si>
  <si>
    <t>19NGLA_HS</t>
  </si>
  <si>
    <t>u</t>
  </si>
  <si>
    <t>Human Scoring</t>
  </si>
  <si>
    <t>Edward Wolfe</t>
  </si>
  <si>
    <t>Performance Scoring Center_x000a_Knowledge Technologies</t>
  </si>
  <si>
    <t>https://neo.pearson.com/groups/human-scoring-research</t>
  </si>
  <si>
    <t>&lt;ol&gt;&lt;li&gt;Provide intellectual leadership world-wide in the area of modeling rater effects and understanding their connection to rating context, response content, and rater characteristics.  _x000a_&lt;/li&gt;&lt;li&gt;Forge world-wide partnerships with experts who work in the area of ratings and rater effects.  _x000a_&lt;/li&gt;&lt;li&gt;Provide actionable research results to guide Pearson efforts to continually improve the quality of human scores._x000a_</t>
  </si>
  <si>
    <t>&lt;ol&gt;&lt;li&gt;Authored 13 peer review journal articles._x000a_&lt;/li&gt;&lt;li&gt;Collaborated with researchers from several notable universities (Oxford University, University of California at Berkeley, University of Georgia, University of Maryland)._x000a_&lt;/li&gt;&lt;li&gt;Obtained research grant from the Australian Curriculum, Assessment, and Reporting Authority.</t>
  </si>
  <si>
    <t>1EE</t>
  </si>
  <si>
    <t>Updated Projected Title and Shortened Title</t>
  </si>
  <si>
    <t>School, Higher Ed</t>
  </si>
  <si>
    <t>Research, Thought Leadership</t>
  </si>
  <si>
    <t>Teacher/Expert Partnerships</t>
  </si>
  <si>
    <t>Evaluating Teacher Partnerships with Outside Experts</t>
  </si>
  <si>
    <t>National Commission on Teaching and Americas Future (NCTAF)_x000a_</t>
  </si>
  <si>
    <t>http://nctaf.org/learning-studios/</t>
  </si>
  <si>
    <t>Explore the potential of collaborative partnerships with outside content experts (scientist, engineers, and industry professionals) as a means for infusing new resources and perspectives that might help teacher teams move beyond persistent images of traditional practice.</t>
  </si>
  <si>
    <t>&lt;ol&gt;&lt;li&gt;Established parntership with NCTAF._x000a_&lt;/li&gt;&lt;li&gt;Identified parntership cases with NCTAF Learning Studios particpants and obtained consent for research._x000a_&lt;/li&gt;&lt;li&gt;Completed summer and fall data collection._x000a_&lt;/li&gt;&lt;li&gt;Completed design of focus group and interview protocols as well as survey questionnaire.</t>
  </si>
  <si>
    <t>2NGLA &amp; DDAAL &amp; EE &amp; CCS</t>
  </si>
  <si>
    <t>NGLA-PA, DDAAL, ELE, CCS</t>
  </si>
  <si>
    <t>Research, Research to Practice</t>
  </si>
  <si>
    <t>PATL</t>
  </si>
  <si>
    <t> Researching Personalized Assessment, Teaching and Learning in the 21st Century Global Classroom </t>
  </si>
  <si>
    <t>Kristen DiCerbo &amp; Paul Nichols</t>
  </si>
  <si>
    <t>Doug McCollum, Learning Services; Diana Bourisaw, Inside Services and Directly Delivery; Jacob Pienaar, Learning Services; Susan Sclafani, Common Core System of Courses</t>
  </si>
  <si>
    <t>&lt;ol&gt;&lt;li&gt;Address the challenges of the 21st century global classroom and impact the learner by improving our capability to develop data-driven, research-based, integrated systems for student learning and our understanding of teaching and learning across digital and face-to-face classroom contexts and across different countries and cultures.  _x000a_&lt;/li&gt;&lt;li&gt;Create a coordinated game, online performance tasks for students as well as teachers, classroom activities, instructional resources, professional development and reporting process we call a Student Profile. _x000a_&lt;/li&gt;&lt;li&gt;Coordinate around a common mathematics learning progression at an elementary grade and developed over four iterations.</t>
  </si>
  <si>
    <t>3NGLA_DL</t>
  </si>
  <si>
    <t>Intended to inform the anticipated PISA tender re: global competence</t>
  </si>
  <si>
    <t>Global Competence</t>
  </si>
  <si>
    <t>Toward an Understanding and Operationalization of Global Competence</t>
  </si>
  <si>
    <t>Edynn Sato &amp; Kimberly O'Malley</t>
  </si>
  <si>
    <t>Chris Rozunick, Content Development; Catherine Hayes, Global English, Linda Zimmerman, Assessment &amp; Instruction, Roger Frantz, Assessment &amp; Instruction, John DeJong, Pearson English; David Leach, Schools IBU; Peter Jackson, International Assessment; Chris Noon, Pearson International; Jim Tognolini, Research and Assessment; Michael Young, Assessment &amp; Instruction; Jon Twing, Pearson Assessment Centre </t>
  </si>
  <si>
    <t>Sarah Howie, South Africa; Alicia Cabezudo, Argentina; Bruno Losito, Italy; Peter Franklin, Germany; David Kerr, UK; Veronica Boix Mansilla, US; Tom Franklin, UK; Jim Schriebner, US; Kerry Kennedy, Hong Kong</t>
  </si>
  <si>
    <t>Create literature review and discussion of definition/operational definition and measures of global competence.</t>
  </si>
  <si>
    <t>Distributed draft of white paper to potential advisory panel members for review and comment.</t>
  </si>
  <si>
    <t>4NGLA_DL</t>
  </si>
  <si>
    <t>Outcomes of this research has been acceped for presentation at NCME (April 2014)</t>
  </si>
  <si>
    <t>Access &amp; Accommodation</t>
  </si>
  <si>
    <t>Accessibility and Accommodations in Online Instruction and Assessment, Simulations, and Gaming Environments: Research and Implications</t>
  </si>
  <si>
    <t>Edynn Sato</t>
  </si>
  <si>
    <t>Review and analyze literature to address the following: _x000a_&lt;ol&gt;&lt;li&gt;What are the effects of online accessibility and accommodations on the test performance of students with disabilities? _x000a_&lt;/li&gt;&lt;li&gt;What are the effects of online accessibility and accommodations on the test performance of English language learners? and _x000a_&lt;/li&gt;&lt;li&gt;What evidence is there to support the use of specific types of online test accessibility strategies and accommodations to best facilitate valid score interpretations for specific subgroups of our diverse learners? _x000a_</t>
  </si>
  <si>
    <t>Develop literature..</t>
  </si>
  <si>
    <t>5NGLA_DL</t>
  </si>
  <si>
    <t>ELP Growth Percentile Scores</t>
  </si>
  <si>
    <t>Daeryong Seo &amp; Husein Taherbhai</t>
  </si>
  <si>
    <t>ELL's ELP progress over the years</t>
  </si>
  <si>
    <t>Track English language learner's English language proficiency progress over the years.</t>
  </si>
  <si>
    <t>&lt;ol&gt;&lt;li&gt;Disseminate of results from RIN research projects at conferences._x000a_&lt;/li&gt;&lt;li&gt;Submit to peer-reviewed journal article publication.</t>
  </si>
  <si>
    <t>6NGLA_DL</t>
  </si>
  <si>
    <t>ELL Motivation and Achievement</t>
  </si>
  <si>
    <t>Understanding ELLs' motivational aspects realted to achievement.</t>
  </si>
  <si>
    <t>Understand English language learner's motivational aspects realted to achievement.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</si>
</sst>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252">
    <font>
      <b val="0"/>
      <i val="0"/>
      <strike val="0"/>
      <u val="none"/>
      <sz val="10.0"/>
      <color rgb="FF000000"/>
      <name val="Arial"/>
    </font>
    <font>
      <b val="0"/>
      <i val="0"/>
      <strike val="0"/>
      <u/>
      <sz val="9.0"/>
      <color rgb="FF0000FF"/>
      <name val="Arial"/>
    </font>
    <font>
      <b val="0"/>
      <i val="0"/>
      <strike val="0"/>
      <u val="none"/>
      <sz val="11.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11.0"/>
      <color rgb="FF000000"/>
      <name val="Calibri"/>
    </font>
    <font>
      <b val="0"/>
      <i val="0"/>
      <strike val="0"/>
      <u val="none"/>
      <sz val="11.0"/>
      <color rgb="FF000000"/>
      <name val="Calibri"/>
    </font>
    <font>
      <b val="0"/>
      <i val="0"/>
      <strike val="0"/>
      <u val="none"/>
      <sz val="9.0"/>
      <color rgb="FF000000"/>
      <name val="Arial"/>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Arial"/>
    </font>
    <font>
      <b val="0"/>
      <i val="0"/>
      <strike val="0"/>
      <u val="none"/>
      <sz val="11.0"/>
      <color rgb="FF000000"/>
      <name val="Calibri"/>
    </font>
    <font>
      <b val="0"/>
      <i val="0"/>
      <strike val="0"/>
      <u val="none"/>
      <sz val="9.0"/>
      <color rgb="FF000000"/>
      <name val="Calibri"/>
    </font>
    <font>
      <b val="0"/>
      <i val="0"/>
      <strike val="0"/>
      <u val="none"/>
      <sz val="9.0"/>
      <color rgb="FF000000"/>
      <name val="Arial"/>
    </font>
    <font>
      <b/>
      <i val="0"/>
      <strike val="0"/>
      <u val="none"/>
      <sz val="11.0"/>
      <color rgb="FF000000"/>
      <name val="Calibri"/>
    </font>
    <font>
      <b/>
      <i val="0"/>
      <strike val="0"/>
      <u val="none"/>
      <sz val="9.0"/>
      <color rgb="FF000000"/>
      <name val="Calibri"/>
    </font>
    <font>
      <b val="0"/>
      <i val="0"/>
      <strike val="0"/>
      <u val="none"/>
      <sz val="9.0"/>
      <color rgb="FF000000"/>
      <name val="Calibri"/>
    </font>
    <font>
      <b val="0"/>
      <i val="0"/>
      <strike val="0"/>
      <u val="none"/>
      <sz val="9.0"/>
      <color rgb="FF000000"/>
      <name val="Arial"/>
    </font>
    <font>
      <b val="0"/>
      <i val="0"/>
      <strike val="0"/>
      <u val="none"/>
      <sz val="11.0"/>
      <color rgb="FF000000"/>
      <name val="Calibri"/>
    </font>
    <font>
      <b val="0"/>
      <i val="0"/>
      <strike val="0"/>
      <u val="none"/>
      <sz val="10.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Arial"/>
    </font>
    <font>
      <b/>
      <i val="0"/>
      <strike val="0"/>
      <u val="none"/>
      <sz val="11.0"/>
      <color rgb="FF000000"/>
      <name val="Calibri"/>
    </font>
    <font>
      <b val="0"/>
      <i val="0"/>
      <strike val="0"/>
      <u val="none"/>
      <sz val="9.0"/>
      <color rgb="FF000000"/>
      <name val="Arial"/>
    </font>
    <font>
      <b/>
      <i val="0"/>
      <strike val="0"/>
      <u val="none"/>
      <sz val="9.0"/>
      <color rgb="FF000000"/>
      <name val="Arial"/>
    </font>
    <font>
      <b/>
      <i val="0"/>
      <strike val="0"/>
      <u val="none"/>
      <sz val="10.0"/>
      <color rgb="FF000000"/>
      <name val="Arial"/>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11.0"/>
      <color rgb="FF000000"/>
      <name val="Calibri"/>
    </font>
    <font>
      <b val="0"/>
      <i val="0"/>
      <strike val="0"/>
      <u val="none"/>
      <sz val="11.0"/>
      <color rgb="FF000000"/>
      <name val="Calibri"/>
    </font>
    <font>
      <b/>
      <i val="0"/>
      <strike val="0"/>
      <u val="none"/>
      <sz val="9.0"/>
      <color rgb="FF000000"/>
      <name val="Calibri"/>
    </font>
    <font>
      <b val="0"/>
      <i val="0"/>
      <strike val="0"/>
      <u val="none"/>
      <sz val="9.0"/>
      <color rgb="FF000000"/>
      <name val="Calibri"/>
    </font>
    <font>
      <b/>
      <i val="0"/>
      <strike val="0"/>
      <u val="none"/>
      <sz val="9.0"/>
      <color rgb="FF000000"/>
      <name val="Calibri"/>
    </font>
    <font>
      <b val="0"/>
      <i val="0"/>
      <strike val="0"/>
      <u val="none"/>
      <sz val="9.0"/>
      <color rgb="FF000000"/>
      <name val="Calibri"/>
    </font>
    <font>
      <b/>
      <i val="0"/>
      <strike val="0"/>
      <u val="none"/>
      <sz val="11.0"/>
      <color rgb="FFFFFFFF"/>
      <name val="Calibri"/>
    </font>
    <font>
      <b val="0"/>
      <i val="0"/>
      <strike val="0"/>
      <u val="none"/>
      <sz val="9.0"/>
      <color rgb="FF000000"/>
      <name val="Calibri"/>
    </font>
    <font>
      <b/>
      <i val="0"/>
      <strike val="0"/>
      <u val="none"/>
      <sz val="10.0"/>
      <color rgb="FF000000"/>
      <name val="Arial"/>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sz val="9.0"/>
      <color rgb="FF0000FF"/>
      <name val="Calibri"/>
    </font>
    <font>
      <b val="0"/>
      <i val="0"/>
      <strike val="0"/>
      <u val="none"/>
      <sz val="9.0"/>
      <color rgb="FF000000"/>
      <name val="Calibri"/>
    </font>
    <font>
      <b val="0"/>
      <i val="0"/>
      <strike val="0"/>
      <u val="none"/>
      <sz val="11.0"/>
      <color rgb="FF000000"/>
      <name val="Calibri"/>
    </font>
    <font>
      <b/>
      <i val="0"/>
      <strike val="0"/>
      <u val="none"/>
      <sz val="10.0"/>
      <color rgb="FF000000"/>
      <name val="Arial"/>
    </font>
    <font>
      <b val="0"/>
      <i val="0"/>
      <strike val="0"/>
      <u val="none"/>
      <sz val="9.0"/>
      <color rgb="FF000000"/>
      <name val="Arial"/>
    </font>
    <font>
      <b val="0"/>
      <i val="0"/>
      <strike val="0"/>
      <u/>
      <sz val="9.0"/>
      <color rgb="FF000000"/>
      <name val="Arial"/>
    </font>
    <font>
      <b val="0"/>
      <i val="0"/>
      <strike val="0"/>
      <u val="none"/>
      <sz val="9.0"/>
      <color rgb="FF000000"/>
      <name val="Calibri"/>
    </font>
    <font>
      <b val="0"/>
      <i val="0"/>
      <strike val="0"/>
      <u val="none"/>
      <sz val="9.0"/>
      <color rgb="FF000000"/>
      <name val="Calibri"/>
    </font>
    <font>
      <b val="0"/>
      <i val="0"/>
      <strike val="0"/>
      <u/>
      <sz val="9.0"/>
      <color rgb="FF000000"/>
      <name val="Arial"/>
    </font>
    <font>
      <b val="0"/>
      <i val="0"/>
      <strike val="0"/>
      <u val="none"/>
      <sz val="9.0"/>
      <color rgb="FF000000"/>
      <name val="Calibri"/>
    </font>
    <font>
      <b/>
      <i val="0"/>
      <strike val="0"/>
      <u val="none"/>
      <sz val="11.0"/>
      <color rgb="FFFFFFFF"/>
      <name val="Calibri"/>
    </font>
    <font>
      <b val="0"/>
      <i val="0"/>
      <strike val="0"/>
      <u val="none"/>
      <sz val="11.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Arial"/>
    </font>
    <font>
      <b val="0"/>
      <i val="0"/>
      <strike val="0"/>
      <u val="none"/>
      <sz val="9.0"/>
      <color rgb="FF000000"/>
      <name val="Arial"/>
    </font>
    <font>
      <b val="0"/>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Arial"/>
    </font>
    <font>
      <b val="0"/>
      <i val="0"/>
      <strike val="0"/>
      <u val="none"/>
      <sz val="9.0"/>
      <color rgb="FF000000"/>
      <name val="Calibri"/>
    </font>
    <font>
      <b val="0"/>
      <i val="0"/>
      <strike val="0"/>
      <u val="none"/>
      <sz val="9.0"/>
      <color rgb="FF000000"/>
      <name val="Calibri"/>
    </font>
    <font>
      <b val="0"/>
      <i val="0"/>
      <strike val="0"/>
      <u val="none"/>
      <sz val="9.0"/>
      <color rgb="FF000000"/>
      <name val="Arial"/>
    </font>
    <font>
      <b val="0"/>
      <i val="0"/>
      <strike val="0"/>
      <u val="none"/>
      <sz val="9.0"/>
      <color rgb="FF000000"/>
      <name val="Calibri"/>
    </font>
    <font>
      <b/>
      <i val="0"/>
      <strike val="0"/>
      <u val="none"/>
      <sz val="11.0"/>
      <color rgb="FFFFFFFF"/>
      <name val="Calibri"/>
    </font>
    <font>
      <b val="0"/>
      <i val="0"/>
      <strike val="0"/>
      <u val="none"/>
      <sz val="9.0"/>
      <color rgb="FF000000"/>
      <name val="Arial"/>
    </font>
    <font>
      <b val="0"/>
      <i val="0"/>
      <strike val="0"/>
      <u val="none"/>
      <sz val="9.0"/>
      <color rgb="FF000000"/>
      <name val="Calibri"/>
    </font>
    <font>
      <b val="0"/>
      <i val="0"/>
      <strike val="0"/>
      <u val="none"/>
      <sz val="9.0"/>
      <color rgb="FF000000"/>
      <name val="Calibri"/>
    </font>
    <font>
      <b val="0"/>
      <i val="0"/>
      <strike val="0"/>
      <u val="none"/>
      <sz val="9.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10.0"/>
      <color rgb="FF000000"/>
      <name val="Calibri"/>
    </font>
    <font>
      <b val="0"/>
      <i val="0"/>
      <strike val="0"/>
      <u val="none"/>
      <sz val="11.0"/>
      <color rgb="FF000000"/>
      <name val="Calibri"/>
    </font>
    <font>
      <b val="0"/>
      <i val="0"/>
      <strike val="0"/>
      <u val="none"/>
      <sz val="9.0"/>
      <color rgb="FF000000"/>
      <name val="Arial"/>
    </font>
    <font>
      <b val="0"/>
      <i val="0"/>
      <strike val="0"/>
      <u val="none"/>
      <sz val="9.0"/>
      <color rgb="FF000000"/>
      <name val="Calibri"/>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10.0"/>
      <color rgb="FF000000"/>
      <name val="Calibri"/>
    </font>
    <font>
      <b val="0"/>
      <i val="0"/>
      <strike val="0"/>
      <u val="none"/>
      <sz val="9.0"/>
      <color rgb="FF000000"/>
      <name val="Arial"/>
    </font>
    <font>
      <b val="0"/>
      <i val="0"/>
      <strike val="0"/>
      <u val="none"/>
      <sz val="9.0"/>
      <color rgb="FF000000"/>
      <name val="Arial"/>
    </font>
    <font>
      <b val="0"/>
      <i val="0"/>
      <strike val="0"/>
      <u val="none"/>
      <sz val="9.0"/>
      <color rgb="FF000000"/>
      <name val="Calibri"/>
    </font>
    <font>
      <b val="0"/>
      <i val="0"/>
      <strike val="0"/>
      <u val="none"/>
      <sz val="9.0"/>
      <color rgb="FF000000"/>
      <name val="Calibri"/>
    </font>
    <font>
      <b val="0"/>
      <i val="0"/>
      <strike val="0"/>
      <u/>
      <sz val="9.0"/>
      <color rgb="FF0000FF"/>
      <name val="Calibri"/>
    </font>
    <font>
      <b val="0"/>
      <i val="0"/>
      <strike val="0"/>
      <u val="none"/>
      <sz val="11.0"/>
      <color rgb="FF000000"/>
      <name val="Calibri"/>
    </font>
    <font>
      <b val="0"/>
      <i val="0"/>
      <strike val="0"/>
      <u val="none"/>
      <sz val="9.0"/>
      <color rgb="FF000000"/>
      <name val="Calibri"/>
    </font>
    <font>
      <b val="0"/>
      <i val="0"/>
      <strike val="0"/>
      <u val="none"/>
      <sz val="9.0"/>
      <color rgb="FF000000"/>
      <name val="Arial"/>
    </font>
    <font>
      <b val="0"/>
      <i val="0"/>
      <strike val="0"/>
      <u val="none"/>
      <sz val="9.0"/>
      <color rgb="FF000000"/>
      <name val="Calibri"/>
    </font>
    <font>
      <b val="0"/>
      <i val="0"/>
      <strike val="0"/>
      <u val="none"/>
      <sz val="9.0"/>
      <color rgb="FF000000"/>
      <name val="Arial"/>
    </font>
    <font>
      <b val="0"/>
      <i val="0"/>
      <strike val="0"/>
      <u val="none"/>
      <sz val="9.0"/>
      <color rgb="FF000000"/>
      <name val="Calibri"/>
    </font>
    <font>
      <b val="0"/>
      <i val="0"/>
      <strike val="0"/>
      <u val="none"/>
      <sz val="9.0"/>
      <color rgb="FF000000"/>
      <name val="Calibri"/>
    </font>
    <font>
      <b/>
      <i val="0"/>
      <strike val="0"/>
      <u val="none"/>
      <sz val="11.0"/>
      <color rgb="FF000000"/>
      <name val="Calibri"/>
    </font>
    <font>
      <b val="0"/>
      <i val="0"/>
      <strike val="0"/>
      <u val="none"/>
      <sz val="11.0"/>
      <color rgb="FF000000"/>
      <name val="Calibri"/>
    </font>
    <font>
      <b val="0"/>
      <i val="0"/>
      <strike val="0"/>
      <u val="none"/>
      <sz val="9.0"/>
      <color rgb="FF000000"/>
      <name val="Arial"/>
    </font>
    <font>
      <b val="0"/>
      <i val="0"/>
      <strike val="0"/>
      <u val="none"/>
      <sz val="9.0"/>
      <color rgb="FF000000"/>
      <name val="Calibri"/>
    </font>
    <font>
      <b val="0"/>
      <i val="0"/>
      <strike val="0"/>
      <u/>
      <sz val="5.0"/>
      <color rgb="FF0000FF"/>
      <name val="Calibri"/>
    </font>
    <font>
      <b val="0"/>
      <i val="0"/>
      <strike val="0"/>
      <u/>
      <sz val="9.0"/>
      <color rgb="FF0000FF"/>
      <name val="Calibri"/>
    </font>
    <font>
      <b val="0"/>
      <i val="0"/>
      <strike val="0"/>
      <u val="none"/>
      <sz val="11.0"/>
      <color rgb="FF000000"/>
      <name val="Calibri"/>
    </font>
    <font>
      <b val="0"/>
      <i val="0"/>
      <strike val="0"/>
      <u val="none"/>
      <sz val="9.0"/>
      <color rgb="FF000000"/>
      <name val="Calibri"/>
    </font>
    <font>
      <b/>
      <i val="0"/>
      <strike val="0"/>
      <u val="none"/>
      <sz val="8.0"/>
      <color rgb="FF000000"/>
      <name val="Arial"/>
    </font>
    <font>
      <b val="0"/>
      <i val="0"/>
      <strike val="0"/>
      <u val="none"/>
      <sz val="9.0"/>
      <color rgb="FF000000"/>
      <name val="Calibri"/>
    </font>
    <font>
      <b val="0"/>
      <i val="0"/>
      <strike val="0"/>
      <u/>
      <sz val="5.0"/>
      <color rgb="FF0000FF"/>
      <name val="Calibri"/>
    </font>
    <font>
      <b/>
      <i val="0"/>
      <strike val="0"/>
      <u val="none"/>
      <sz val="11.0"/>
      <color rgb="FFFFFFFF"/>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sz val="9.0"/>
      <color rgb="FF0000FF"/>
      <name val="Calibri"/>
    </font>
    <font>
      <b/>
      <i val="0"/>
      <strike val="0"/>
      <u val="none"/>
      <sz val="11.0"/>
      <color rgb="FFFFFFFF"/>
      <name val="Calibri"/>
    </font>
    <font>
      <b val="0"/>
      <i val="0"/>
      <strike val="0"/>
      <u val="none"/>
      <sz val="8.0"/>
      <color rgb="FF000000"/>
      <name val="Arial"/>
    </font>
    <font>
      <b val="0"/>
      <i val="0"/>
      <strike val="0"/>
      <u val="none"/>
      <sz val="9.0"/>
      <color rgb="FF000000"/>
      <name val="Calibri"/>
    </font>
    <font>
      <b val="0"/>
      <i val="0"/>
      <strike val="0"/>
      <u val="none"/>
      <sz val="11.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i val="0"/>
      <strike val="0"/>
      <u val="none"/>
      <sz val="10.0"/>
      <color rgb="FF000000"/>
      <name val="Arial"/>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Arial"/>
    </font>
    <font>
      <b val="0"/>
      <i val="0"/>
      <strike val="0"/>
      <u val="none"/>
      <sz val="9.0"/>
      <color rgb="FF000000"/>
      <name val="Calibri"/>
    </font>
    <font>
      <b val="0"/>
      <i val="0"/>
      <strike val="0"/>
      <u val="none"/>
      <sz val="9.0"/>
      <color rgb="FF000000"/>
      <name val="Calibri"/>
    </font>
    <font>
      <b/>
      <i val="0"/>
      <strike val="0"/>
      <u val="none"/>
      <sz val="9.0"/>
      <color rgb="FF000000"/>
      <name val="Calibri"/>
    </font>
    <font>
      <b val="0"/>
      <i val="0"/>
      <strike val="0"/>
      <u val="none"/>
      <sz val="9.0"/>
      <color rgb="FF000000"/>
      <name val="Calibri"/>
    </font>
    <font>
      <b val="0"/>
      <i val="0"/>
      <strike val="0"/>
      <u/>
      <sz val="9.0"/>
      <color rgb="FF0000FF"/>
      <name val="Calibri"/>
    </font>
    <font>
      <b val="0"/>
      <i val="0"/>
      <strike val="0"/>
      <u val="none"/>
      <sz val="9.0"/>
      <color rgb="FF000000"/>
      <name val="Calibri"/>
    </font>
    <font>
      <b val="0"/>
      <i val="0"/>
      <strike val="0"/>
      <u val="none"/>
      <sz val="9.0"/>
      <color rgb="FF000000"/>
      <name val="Calibri"/>
    </font>
    <font>
      <b val="0"/>
      <i val="0"/>
      <strike val="0"/>
      <u val="none"/>
      <sz val="9.0"/>
      <color rgb="FF000000"/>
      <name val="Arial"/>
    </font>
    <font>
      <b val="0"/>
      <i val="0"/>
      <strike val="0"/>
      <u val="none"/>
      <sz val="11.0"/>
      <color rgb="FF000000"/>
      <name val="Calibri"/>
    </font>
    <font>
      <b val="0"/>
      <i val="0"/>
      <strike val="0"/>
      <u val="none"/>
      <sz val="11.0"/>
      <color rgb="FF000000"/>
      <name val="Calibri"/>
    </font>
    <font>
      <b val="0"/>
      <i val="0"/>
      <strike val="0"/>
      <u val="none"/>
      <sz val="9.0"/>
      <color rgb="FF000000"/>
      <name val="Calibri"/>
    </font>
    <font>
      <b val="0"/>
      <i val="0"/>
      <strike val="0"/>
      <u/>
      <sz val="9.0"/>
      <color rgb="FF0000FF"/>
      <name val="Calibri"/>
    </font>
    <font>
      <b val="0"/>
      <i val="0"/>
      <strike val="0"/>
      <u val="none"/>
      <sz val="11.0"/>
      <color rgb="FF000000"/>
      <name val="Calibri"/>
    </font>
    <font>
      <b val="0"/>
      <i val="0"/>
      <strike val="0"/>
      <u val="none"/>
      <sz val="9.0"/>
      <color rgb="FF000000"/>
      <name val="Arial"/>
    </font>
    <font>
      <b val="0"/>
      <i val="0"/>
      <strike val="0"/>
      <u val="none"/>
      <sz val="9.0"/>
      <color rgb="FF000000"/>
      <name val="Arial"/>
    </font>
    <font>
      <b val="0"/>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Arial"/>
    </font>
    <font>
      <b val="0"/>
      <i val="0"/>
      <strike val="0"/>
      <u val="none"/>
      <sz val="9.0"/>
      <color rgb="FF000000"/>
      <name val="Calibri"/>
    </font>
    <font>
      <b val="0"/>
      <i val="0"/>
      <strike val="0"/>
      <u val="none"/>
      <sz val="9.0"/>
      <color rgb="FF000000"/>
      <name val="Arial"/>
    </font>
    <font>
      <b val="0"/>
      <i val="0"/>
      <strike val="0"/>
      <u val="none"/>
      <sz val="11.0"/>
      <color rgb="FF000000"/>
      <name val="Calibri"/>
    </font>
    <font>
      <b val="0"/>
      <i val="0"/>
      <strike val="0"/>
      <u val="none"/>
      <sz val="11.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Arial"/>
    </font>
    <font>
      <b val="0"/>
      <i val="0"/>
      <strike val="0"/>
      <u val="none"/>
      <sz val="9.0"/>
      <color rgb="FF000000"/>
      <name val="Arial"/>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Arial"/>
    </font>
    <font>
      <b val="0"/>
      <i val="0"/>
      <strike val="0"/>
      <u/>
      <sz val="9.0"/>
      <color rgb="FF000000"/>
      <name val="Calibri"/>
    </font>
    <font>
      <b val="0"/>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sz val="9.0"/>
      <color rgb="FF0000FF"/>
      <name val="Calibri"/>
    </font>
    <font>
      <b val="0"/>
      <i val="0"/>
      <strike val="0"/>
      <u val="none"/>
      <sz val="9.0"/>
      <color rgb="FF000000"/>
      <name val="Arial"/>
    </font>
    <font>
      <b/>
      <i val="0"/>
      <strike val="0"/>
      <u val="none"/>
      <sz val="9.0"/>
      <color rgb="FF000000"/>
      <name val="Arial"/>
    </font>
    <font>
      <b val="0"/>
      <i val="0"/>
      <strike val="0"/>
      <u val="none"/>
      <sz val="9.0"/>
      <color rgb="FF000000"/>
      <name val="Calibri"/>
    </font>
    <font>
      <b val="0"/>
      <i val="0"/>
      <strike val="0"/>
      <u val="none"/>
      <sz val="9.0"/>
      <color rgb="FF000000"/>
      <name val="Arial"/>
    </font>
    <font>
      <b/>
      <i val="0"/>
      <strike val="0"/>
      <u val="none"/>
      <sz val="11.0"/>
      <color rgb="FFFFFFFF"/>
      <name val="Calibri"/>
    </font>
    <font>
      <b val="0"/>
      <i val="0"/>
      <strike val="0"/>
      <u val="none"/>
      <sz val="9.0"/>
      <color rgb="FF000000"/>
      <name val="Calibri"/>
    </font>
    <font>
      <b val="0"/>
      <i val="0"/>
      <strike val="0"/>
      <u val="none"/>
      <sz val="9.0"/>
      <color rgb="FF000000"/>
      <name val="Calibri"/>
    </font>
    <font>
      <b val="0"/>
      <i val="0"/>
      <strike val="0"/>
      <u val="none"/>
      <sz val="9.0"/>
      <color rgb="FF000000"/>
      <name val="Calibri"/>
    </font>
    <font>
      <b val="0"/>
      <i val="0"/>
      <strike val="0"/>
      <u val="none"/>
      <sz val="9.0"/>
      <color rgb="FF000000"/>
      <name val="Arial"/>
    </font>
    <font>
      <b val="0"/>
      <i val="0"/>
      <strike val="0"/>
      <u val="none"/>
      <sz val="9.0"/>
      <color rgb="FF000000"/>
      <name val="Calibri"/>
    </font>
    <font>
      <b val="0"/>
      <i val="0"/>
      <strike val="0"/>
      <u/>
      <sz val="5.0"/>
      <color rgb="FF0000FF"/>
      <name val="Calibri"/>
    </font>
    <font>
      <b/>
      <i val="0"/>
      <strike val="0"/>
      <u val="none"/>
      <sz val="9.0"/>
      <color rgb="FF000000"/>
      <name val="Arial"/>
    </font>
    <font>
      <b val="0"/>
      <i val="0"/>
      <strike val="0"/>
      <u val="none"/>
      <sz val="9.0"/>
      <color rgb="FF000000"/>
      <name val="Calibri"/>
    </font>
    <font>
      <b val="0"/>
      <i val="0"/>
      <strike val="0"/>
      <u val="none"/>
      <sz val="11.0"/>
      <color rgb="FF000000"/>
      <name val="Calibri"/>
    </font>
    <font>
      <b val="0"/>
      <i val="0"/>
      <strike val="0"/>
      <u val="none"/>
      <sz val="10.0"/>
      <color rgb="FF000000"/>
      <name val="Arial"/>
    </font>
    <font>
      <b val="0"/>
      <i val="0"/>
      <strike val="0"/>
      <u val="none"/>
      <sz val="9.0"/>
      <color rgb="FF000000"/>
      <name val="Calibri"/>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11.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Arial"/>
    </font>
    <font>
      <b/>
      <i val="0"/>
      <strike val="0"/>
      <u val="none"/>
      <sz val="11.0"/>
      <color rgb="FFFFFFFF"/>
      <name val="Calibri"/>
    </font>
    <font>
      <b val="0"/>
      <i val="0"/>
      <strike val="0"/>
      <u val="none"/>
      <sz val="10.0"/>
      <color rgb="FF000000"/>
      <name val="Arial"/>
    </font>
    <font>
      <b val="0"/>
      <i val="0"/>
      <strike val="0"/>
      <u val="none"/>
      <sz val="9.0"/>
      <color rgb="FF000000"/>
      <name val="Arial"/>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val="0"/>
      <i val="0"/>
      <strike val="0"/>
      <u val="none"/>
      <sz val="9.0"/>
      <color rgb="FF000000"/>
      <name val="Calibri"/>
    </font>
    <font>
      <b/>
      <i val="0"/>
      <strike val="0"/>
      <u val="none"/>
      <sz val="10.0"/>
      <color rgb="FF000000"/>
      <name val="Arial"/>
    </font>
    <font>
      <b val="0"/>
      <i val="0"/>
      <strike val="0"/>
      <u val="none"/>
      <sz val="9.0"/>
      <color rgb="FF000000"/>
      <name val="Calibri"/>
    </font>
    <font>
      <b val="0"/>
      <i val="0"/>
      <strike val="0"/>
      <u val="none"/>
      <sz val="9.0"/>
      <color rgb="FF000000"/>
      <name val="Calibri"/>
    </font>
    <font>
      <b/>
      <i val="0"/>
      <strike val="0"/>
      <u val="none"/>
      <sz val="9.0"/>
      <color rgb="FF000000"/>
      <name val="Calibri"/>
    </font>
    <font>
      <b val="0"/>
      <i val="0"/>
      <strike val="0"/>
      <u val="none"/>
      <sz val="9.0"/>
      <color rgb="FF000000"/>
      <name val="Calibri"/>
    </font>
    <font>
      <b val="0"/>
      <i val="0"/>
      <strike val="0"/>
      <u val="none"/>
      <sz val="11.0"/>
      <color rgb="FF000000"/>
      <name val="Calibri"/>
    </font>
    <font>
      <b val="0"/>
      <i val="0"/>
      <strike val="0"/>
      <u val="none"/>
      <sz val="9.0"/>
      <color rgb="FF000000"/>
      <name val="Calibri"/>
    </font>
    <font>
      <b/>
      <i val="0"/>
      <strike val="0"/>
      <u val="none"/>
      <sz val="10.0"/>
      <color rgb="FF000000"/>
      <name val="Arial"/>
    </font>
    <font>
      <b val="0"/>
      <i val="0"/>
      <strike val="0"/>
      <u val="none"/>
      <sz val="9.0"/>
      <color rgb="FF000000"/>
      <name val="Arial"/>
    </font>
    <font>
      <b val="0"/>
      <i val="0"/>
      <strike val="0"/>
      <u val="none"/>
      <sz val="9.0"/>
      <color rgb="FF000000"/>
      <name val="Calibri"/>
    </font>
    <font>
      <b val="0"/>
      <i val="0"/>
      <strike val="0"/>
      <u val="none"/>
      <sz val="9.0"/>
      <color rgb="FF000000"/>
      <name val="Calibri"/>
    </font>
    <font>
      <b val="0"/>
      <i val="0"/>
      <strike val="0"/>
      <u val="none"/>
      <sz val="9.0"/>
      <color rgb="FF000000"/>
      <name val="Arial"/>
    </font>
    <font>
      <b/>
      <i val="0"/>
      <strike val="0"/>
      <u val="none"/>
      <sz val="11.0"/>
      <color rgb="FFFFFFFF"/>
      <name val="Calibri"/>
    </font>
    <font>
      <b val="0"/>
      <i val="0"/>
      <strike val="0"/>
      <u val="none"/>
      <sz val="11.0"/>
      <color rgb="FF000000"/>
      <name val="Calibri"/>
    </font>
    <font>
      <b val="0"/>
      <i val="0"/>
      <strike val="0"/>
      <u/>
      <sz val="9.0"/>
      <color rgb="FF0000FF"/>
      <name val="Calibri"/>
    </font>
    <font>
      <b val="0"/>
      <i val="0"/>
      <strike val="0"/>
      <u val="none"/>
      <sz val="9.0"/>
      <color rgb="FF000000"/>
      <name val="Arial"/>
    </font>
    <font>
      <b val="0"/>
      <i val="0"/>
      <strike val="0"/>
      <u val="none"/>
      <sz val="11.0"/>
      <color rgb="FF000000"/>
      <name val="Calibri"/>
    </font>
    <font>
      <b val="0"/>
      <i val="0"/>
      <strike val="0"/>
      <u val="none"/>
      <sz val="9.0"/>
      <color rgb="FF000000"/>
      <name val="Arial"/>
    </font>
    <font>
      <b val="0"/>
      <i val="0"/>
      <strike val="0"/>
      <u val="none"/>
      <sz val="9.0"/>
      <color rgb="FF000000"/>
      <name val="Calibri"/>
    </font>
    <font>
      <b val="0"/>
      <i val="0"/>
      <strike val="0"/>
      <u val="none"/>
      <sz val="10.0"/>
      <color rgb="FF000000"/>
      <name val="Calibri"/>
    </font>
    <font>
      <b val="0"/>
      <i val="0"/>
      <strike val="0"/>
      <u val="none"/>
      <sz val="9.0"/>
      <color rgb="FF000000"/>
      <name val="Calibri"/>
    </font>
    <font>
      <b val="0"/>
      <i val="0"/>
      <strike val="0"/>
      <u val="none"/>
      <sz val="11.0"/>
      <color rgb="FF000000"/>
      <name val="Calibri"/>
    </font>
    <font>
      <b val="0"/>
      <i val="0"/>
      <strike val="0"/>
      <u val="none"/>
      <sz val="8.0"/>
      <color rgb="FF000000"/>
      <name val="Arial"/>
    </font>
  </fonts>
  <fills count="189">
    <fill>
      <patternFill patternType="none"/>
    </fill>
    <fill>
      <patternFill patternType="gray125">
        <bgColor rgb="FFFFFFFF"/>
      </patternFill>
    </fill>
    <fill>
      <patternFill patternType="solid">
        <fgColor rgb="FFFFFFFF"/>
        <bgColor indexed="64"/>
      </patternFill>
    </fill>
    <fill>
      <patternFill patternType="solid">
        <fgColor rgb="FFB6D7A8"/>
        <bgColor indexed="64"/>
      </patternFill>
    </fill>
    <fill>
      <patternFill patternType="solid">
        <fgColor rgb="FFEA9999"/>
        <bgColor indexed="64"/>
      </patternFill>
    </fill>
    <fill>
      <patternFill patternType="solid">
        <fgColor rgb="FFFFFF00"/>
        <bgColor indexed="64"/>
      </patternFill>
    </fill>
    <fill>
      <patternFill patternType="solid">
        <fgColor rgb="FF8E7CC3"/>
        <bgColor indexed="64"/>
      </patternFill>
    </fill>
    <fill>
      <patternFill patternType="solid">
        <fgColor rgb="FFFFFFFF"/>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E6B8AF"/>
        <bgColor indexed="64"/>
      </patternFill>
    </fill>
    <fill>
      <patternFill patternType="solid">
        <fgColor rgb="FFFF00FF"/>
        <bgColor indexed="64"/>
      </patternFill>
    </fill>
    <fill>
      <patternFill patternType="solid">
        <fgColor rgb="FFFFFFFF"/>
        <bgColor indexed="64"/>
      </patternFill>
    </fill>
    <fill>
      <patternFill patternType="solid">
        <fgColor rgb="FFB6D7A8"/>
        <bgColor indexed="64"/>
      </patternFill>
    </fill>
    <fill>
      <patternFill patternType="solid">
        <fgColor rgb="FFE69138"/>
        <bgColor indexed="64"/>
      </patternFill>
    </fill>
    <fill>
      <patternFill patternType="solid">
        <fgColor rgb="FFFFFFFF"/>
        <bgColor indexed="64"/>
      </patternFill>
    </fill>
    <fill>
      <patternFill patternType="solid">
        <fgColor rgb="FFFF00FF"/>
        <bgColor indexed="64"/>
      </patternFill>
    </fill>
    <fill>
      <patternFill patternType="solid">
        <fgColor rgb="FFEA9999"/>
        <bgColor indexed="64"/>
      </patternFill>
    </fill>
    <fill>
      <patternFill patternType="solid">
        <fgColor rgb="FFFFFFFF"/>
        <bgColor indexed="64"/>
      </patternFill>
    </fill>
    <fill>
      <patternFill patternType="solid">
        <fgColor rgb="FFBFBFBF"/>
        <bgColor indexed="64"/>
      </patternFill>
    </fill>
    <fill>
      <patternFill patternType="solid">
        <fgColor rgb="FF00FF00"/>
        <bgColor indexed="64"/>
      </patternFill>
    </fill>
    <fill>
      <patternFill patternType="solid">
        <fgColor rgb="FFFF00FF"/>
        <bgColor indexed="64"/>
      </patternFill>
    </fill>
    <fill>
      <patternFill patternType="solid">
        <fgColor rgb="FFFFFFFF"/>
        <bgColor indexed="64"/>
      </patternFill>
    </fill>
    <fill>
      <patternFill patternType="solid">
        <fgColor rgb="FFFFFF00"/>
        <bgColor indexed="64"/>
      </patternFill>
    </fill>
    <fill>
      <patternFill patternType="solid">
        <fgColor rgb="FFE06666"/>
        <bgColor indexed="64"/>
      </patternFill>
    </fill>
    <fill>
      <patternFill patternType="solid">
        <fgColor rgb="FFB6D7A8"/>
        <bgColor indexed="64"/>
      </patternFill>
    </fill>
    <fill>
      <patternFill patternType="solid">
        <fgColor rgb="FFB6D7A8"/>
        <bgColor indexed="64"/>
      </patternFill>
    </fill>
    <fill>
      <patternFill patternType="solid">
        <fgColor rgb="FFFFFFFF"/>
        <bgColor indexed="64"/>
      </patternFill>
    </fill>
    <fill>
      <patternFill patternType="solid">
        <fgColor rgb="FF99CC00"/>
        <bgColor indexed="64"/>
      </patternFill>
    </fill>
    <fill>
      <patternFill patternType="solid">
        <fgColor rgb="FFBFBFBF"/>
        <bgColor indexed="64"/>
      </patternFill>
    </fill>
    <fill>
      <patternFill patternType="solid">
        <fgColor rgb="FF8E7CC3"/>
        <bgColor indexed="64"/>
      </patternFill>
    </fill>
    <fill>
      <patternFill patternType="solid">
        <fgColor rgb="FFFFFFFF"/>
        <bgColor indexed="64"/>
      </patternFill>
    </fill>
    <fill>
      <patternFill patternType="solid">
        <fgColor rgb="FFB6D7A8"/>
        <bgColor indexed="64"/>
      </patternFill>
    </fill>
    <fill>
      <patternFill patternType="solid">
        <fgColor rgb="FFB6D7A8"/>
        <bgColor indexed="64"/>
      </patternFill>
    </fill>
    <fill>
      <patternFill patternType="solid">
        <fgColor rgb="FF99CC00"/>
        <bgColor indexed="64"/>
      </patternFill>
    </fill>
    <fill>
      <patternFill patternType="solid">
        <fgColor rgb="FFBFBFBF"/>
        <bgColor indexed="64"/>
      </patternFill>
    </fill>
    <fill>
      <patternFill patternType="solid">
        <fgColor rgb="FFFFFFFF"/>
        <bgColor indexed="64"/>
      </patternFill>
    </fill>
    <fill>
      <patternFill patternType="solid">
        <fgColor rgb="FFBFBFBF"/>
        <bgColor indexed="64"/>
      </patternFill>
    </fill>
    <fill>
      <patternFill patternType="solid">
        <fgColor rgb="FFFFFFFF"/>
        <bgColor indexed="64"/>
      </patternFill>
    </fill>
    <fill>
      <patternFill patternType="solid">
        <fgColor rgb="FF7F7F7F"/>
        <bgColor indexed="64"/>
      </patternFill>
    </fill>
    <fill>
      <patternFill patternType="solid">
        <fgColor rgb="FF00FF00"/>
        <bgColor indexed="64"/>
      </patternFill>
    </fill>
    <fill>
      <patternFill patternType="solid">
        <fgColor rgb="FFFFFF00"/>
        <bgColor indexed="64"/>
      </patternFill>
    </fill>
    <fill>
      <patternFill patternType="solid">
        <fgColor rgb="FFB6D7A8"/>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6FA8D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7F7F7F"/>
        <bgColor indexed="64"/>
      </patternFill>
    </fill>
    <fill>
      <patternFill patternType="solid">
        <fgColor rgb="FFB6D7A8"/>
        <bgColor indexed="64"/>
      </patternFill>
    </fill>
    <fill>
      <patternFill patternType="solid">
        <fgColor rgb="FFE06666"/>
        <bgColor indexed="64"/>
      </patternFill>
    </fill>
    <fill>
      <patternFill patternType="solid">
        <fgColor rgb="FFFFFFFF"/>
        <bgColor indexed="64"/>
      </patternFill>
    </fill>
    <fill>
      <patternFill patternType="solid">
        <fgColor rgb="FFFFFFFF"/>
        <bgColor indexed="64"/>
      </patternFill>
    </fill>
    <fill>
      <patternFill patternType="solid">
        <fgColor rgb="FFE69138"/>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FF0000"/>
        <bgColor indexed="64"/>
      </patternFill>
    </fill>
    <fill>
      <patternFill patternType="solid">
        <fgColor rgb="FFEA9999"/>
        <bgColor indexed="64"/>
      </patternFill>
    </fill>
    <fill>
      <patternFill patternType="solid">
        <fgColor rgb="FF8E7CC3"/>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E06666"/>
        <bgColor indexed="64"/>
      </patternFill>
    </fill>
    <fill>
      <patternFill patternType="solid">
        <fgColor rgb="FFB6D7A8"/>
        <bgColor indexed="64"/>
      </patternFill>
    </fill>
    <fill>
      <patternFill patternType="solid">
        <fgColor rgb="FF00FF00"/>
        <bgColor indexed="64"/>
      </patternFill>
    </fill>
    <fill>
      <patternFill patternType="solid">
        <fgColor rgb="FFB6D7A8"/>
        <bgColor indexed="64"/>
      </patternFill>
    </fill>
    <fill>
      <patternFill patternType="solid">
        <fgColor rgb="FF00FF00"/>
        <bgColor indexed="64"/>
      </patternFill>
    </fill>
    <fill>
      <patternFill patternType="solid">
        <fgColor rgb="FFB6D7A8"/>
        <bgColor indexed="64"/>
      </patternFill>
    </fill>
    <fill>
      <patternFill patternType="solid">
        <fgColor rgb="FFE06666"/>
        <bgColor indexed="64"/>
      </patternFill>
    </fill>
    <fill>
      <patternFill patternType="solid">
        <fgColor rgb="FFCFE2F3"/>
        <bgColor indexed="64"/>
      </patternFill>
    </fill>
    <fill>
      <patternFill patternType="solid">
        <fgColor rgb="FFFF0000"/>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FFFFFF"/>
        <bgColor indexed="64"/>
      </patternFill>
    </fill>
    <fill>
      <patternFill patternType="solid">
        <fgColor rgb="FFEFEFEF"/>
        <bgColor indexed="64"/>
      </patternFill>
    </fill>
    <fill>
      <patternFill patternType="solid">
        <fgColor rgb="FFB6D7A8"/>
        <bgColor indexed="64"/>
      </patternFill>
    </fill>
    <fill>
      <patternFill patternType="solid">
        <fgColor rgb="FF00FF00"/>
        <bgColor indexed="64"/>
      </patternFill>
    </fill>
    <fill>
      <patternFill patternType="solid">
        <fgColor rgb="FFFFFFFF"/>
        <bgColor indexed="64"/>
      </patternFill>
    </fill>
    <fill>
      <patternFill patternType="solid">
        <fgColor rgb="FF00FF00"/>
        <bgColor indexed="64"/>
      </patternFill>
    </fill>
    <fill>
      <patternFill patternType="solid">
        <fgColor rgb="FF99CC00"/>
        <bgColor indexed="64"/>
      </patternFill>
    </fill>
    <fill>
      <patternFill patternType="solid">
        <fgColor rgb="FF99CC00"/>
        <bgColor indexed="64"/>
      </patternFill>
    </fill>
    <fill>
      <patternFill patternType="solid">
        <fgColor rgb="FFFFFFFF"/>
        <bgColor indexed="64"/>
      </patternFill>
    </fill>
    <fill>
      <patternFill patternType="solid">
        <fgColor rgb="FFD9D2E9"/>
        <bgColor indexed="64"/>
      </patternFill>
    </fill>
    <fill>
      <patternFill patternType="solid">
        <fgColor rgb="FFFFFFFF"/>
        <bgColor indexed="64"/>
      </patternFill>
    </fill>
    <fill>
      <patternFill patternType="solid">
        <fgColor rgb="FFFFFFFF"/>
        <bgColor indexed="64"/>
      </patternFill>
    </fill>
    <fill>
      <patternFill patternType="solid">
        <fgColor rgb="FF7F7F7F"/>
        <bgColor indexed="64"/>
      </patternFill>
    </fill>
    <fill>
      <patternFill patternType="solid">
        <fgColor rgb="FFFFFFFF"/>
        <bgColor indexed="64"/>
      </patternFill>
    </fill>
    <fill>
      <patternFill patternType="solid">
        <fgColor rgb="FFEA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7F7F7F"/>
        <bgColor indexed="64"/>
      </patternFill>
    </fill>
    <fill>
      <patternFill patternType="solid">
        <fgColor rgb="FFFFFFFF"/>
        <bgColor indexed="64"/>
      </patternFill>
    </fill>
    <fill>
      <patternFill patternType="solid">
        <fgColor rgb="FFFFFFFF"/>
        <bgColor indexed="64"/>
      </patternFill>
    </fill>
    <fill>
      <patternFill patternType="solid">
        <fgColor rgb="FFB6D7A8"/>
        <bgColor indexed="64"/>
      </patternFill>
    </fill>
    <fill>
      <patternFill patternType="solid">
        <fgColor rgb="FFB6D7A8"/>
        <bgColor indexed="64"/>
      </patternFill>
    </fill>
    <fill>
      <patternFill patternType="solid">
        <fgColor rgb="FFFFFFFF"/>
        <bgColor indexed="64"/>
      </patternFill>
    </fill>
    <fill>
      <patternFill patternType="solid">
        <fgColor rgb="FF99CC00"/>
        <bgColor indexed="64"/>
      </patternFill>
    </fill>
    <fill>
      <patternFill patternType="solid">
        <fgColor rgb="FF00FF00"/>
        <bgColor indexed="64"/>
      </patternFill>
    </fill>
    <fill>
      <patternFill patternType="solid">
        <fgColor rgb="FFB6D7A8"/>
        <bgColor indexed="64"/>
      </patternFill>
    </fill>
    <fill>
      <patternFill patternType="solid">
        <fgColor rgb="FFFF0000"/>
        <bgColor indexed="64"/>
      </patternFill>
    </fill>
    <fill>
      <patternFill patternType="solid">
        <fgColor rgb="FFB6D7A8"/>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BFBFBF"/>
        <bgColor indexed="64"/>
      </patternFill>
    </fill>
    <fill>
      <patternFill patternType="solid">
        <fgColor rgb="FFE06666"/>
        <bgColor indexed="64"/>
      </patternFill>
    </fill>
    <fill>
      <patternFill patternType="solid">
        <fgColor rgb="FFFFFFFF"/>
        <bgColor indexed="64"/>
      </patternFill>
    </fill>
    <fill>
      <patternFill patternType="solid">
        <fgColor rgb="FFFF0000"/>
        <bgColor indexed="64"/>
      </patternFill>
    </fill>
    <fill>
      <patternFill patternType="solid">
        <fgColor rgb="FFB6D7A8"/>
        <bgColor indexed="64"/>
      </patternFill>
    </fill>
    <fill>
      <patternFill patternType="solid">
        <fgColor rgb="FFFFFFFF"/>
        <bgColor indexed="64"/>
      </patternFill>
    </fill>
    <fill>
      <patternFill patternType="solid">
        <fgColor rgb="FF6FA8DC"/>
        <bgColor indexed="64"/>
      </patternFill>
    </fill>
    <fill>
      <patternFill patternType="solid">
        <fgColor rgb="FFFFFFFF"/>
        <bgColor indexed="64"/>
      </patternFill>
    </fill>
    <fill>
      <patternFill patternType="solid">
        <fgColor rgb="FFFFFFFF"/>
        <bgColor indexed="64"/>
      </patternFill>
    </fill>
    <fill>
      <patternFill patternType="solid">
        <fgColor rgb="FF8E7CC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E06666"/>
        <bgColor indexed="64"/>
      </patternFill>
    </fill>
    <fill>
      <patternFill patternType="solid">
        <fgColor rgb="FFEA9999"/>
        <bgColor indexed="64"/>
      </patternFill>
    </fill>
    <fill>
      <patternFill patternType="solid">
        <fgColor rgb="FFE06666"/>
        <bgColor indexed="64"/>
      </patternFill>
    </fill>
    <fill>
      <patternFill patternType="solid">
        <fgColor rgb="FFFFFFFF"/>
        <bgColor indexed="64"/>
      </patternFill>
    </fill>
    <fill>
      <patternFill patternType="solid">
        <fgColor rgb="FFFFFF00"/>
        <bgColor indexed="64"/>
      </patternFill>
    </fill>
    <fill>
      <patternFill patternType="solid">
        <fgColor rgb="FF99CC00"/>
        <bgColor indexed="64"/>
      </patternFill>
    </fill>
    <fill>
      <patternFill patternType="solid">
        <fgColor rgb="FFE06666"/>
        <bgColor indexed="64"/>
      </patternFill>
    </fill>
    <fill>
      <patternFill patternType="solid">
        <fgColor rgb="FFB6D7A8"/>
        <bgColor indexed="64"/>
      </patternFill>
    </fill>
    <fill>
      <patternFill patternType="solid">
        <fgColor rgb="FFFFFFFF"/>
        <bgColor indexed="64"/>
      </patternFill>
    </fill>
    <fill>
      <patternFill patternType="solid">
        <fgColor rgb="FFB6D7A8"/>
        <bgColor indexed="64"/>
      </patternFill>
    </fill>
    <fill>
      <patternFill patternType="solid">
        <fgColor rgb="FFEA9999"/>
        <bgColor indexed="64"/>
      </patternFill>
    </fill>
    <fill>
      <patternFill patternType="solid">
        <fgColor rgb="FFB6D7A8"/>
        <bgColor indexed="64"/>
      </patternFill>
    </fill>
    <fill>
      <patternFill patternType="solid">
        <fgColor rgb="FF99CC00"/>
        <bgColor indexed="64"/>
      </patternFill>
    </fill>
    <fill>
      <patternFill patternType="solid">
        <fgColor rgb="FFFF0000"/>
        <bgColor indexed="64"/>
      </patternFill>
    </fill>
    <fill>
      <patternFill patternType="solid">
        <fgColor rgb="FFB6D7A8"/>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E69138"/>
        <bgColor indexed="64"/>
      </patternFill>
    </fill>
    <fill>
      <patternFill patternType="solid">
        <fgColor rgb="FFB6D7A8"/>
        <bgColor indexed="64"/>
      </patternFill>
    </fill>
    <fill>
      <patternFill patternType="solid">
        <fgColor rgb="FF00FF00"/>
        <bgColor indexed="64"/>
      </patternFill>
    </fill>
    <fill>
      <patternFill patternType="solid">
        <fgColor rgb="FFFFFFFF"/>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7F7F7F"/>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BFBFBF"/>
        <bgColor indexed="64"/>
      </patternFill>
    </fill>
    <fill>
      <patternFill patternType="solid">
        <fgColor rgb="FF6FA8DC"/>
        <bgColor indexed="64"/>
      </patternFill>
    </fill>
    <fill>
      <patternFill patternType="solid">
        <fgColor rgb="FFB6D7A8"/>
        <bgColor indexed="64"/>
      </patternFill>
    </fill>
    <fill>
      <patternFill patternType="solid">
        <fgColor rgb="FFB6D7A8"/>
        <bgColor indexed="64"/>
      </patternFill>
    </fill>
    <fill>
      <patternFill patternType="solid">
        <fgColor rgb="FFE06666"/>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B6D7A8"/>
        <bgColor indexed="64"/>
      </patternFill>
    </fill>
    <fill>
      <patternFill patternType="solid">
        <fgColor rgb="FFFFFF00"/>
        <bgColor indexed="64"/>
      </patternFill>
    </fill>
    <fill>
      <patternFill patternType="solid">
        <fgColor rgb="FFFFFFFF"/>
        <bgColor indexed="64"/>
      </patternFill>
    </fill>
    <fill>
      <patternFill patternType="solid">
        <fgColor rgb="FFEA9999"/>
        <bgColor indexed="64"/>
      </patternFill>
    </fill>
    <fill>
      <patternFill patternType="solid">
        <fgColor rgb="FFFFFFFF"/>
        <bgColor indexed="64"/>
      </patternFill>
    </fill>
    <fill>
      <patternFill patternType="solid">
        <fgColor rgb="FFFFFFFF"/>
        <bgColor indexed="64"/>
      </patternFill>
    </fill>
    <fill>
      <patternFill patternType="solid">
        <fgColor rgb="FFE69138"/>
        <bgColor indexed="64"/>
      </patternFill>
    </fill>
    <fill>
      <patternFill patternType="solid">
        <fgColor rgb="FF00FF00"/>
        <bgColor indexed="64"/>
      </patternFill>
    </fill>
    <fill>
      <patternFill patternType="solid">
        <fgColor rgb="FFFFFFFF"/>
        <bgColor indexed="64"/>
      </patternFill>
    </fill>
    <fill>
      <patternFill patternType="solid">
        <fgColor rgb="FFBFBFBF"/>
        <bgColor indexed="64"/>
      </patternFill>
    </fill>
    <fill>
      <patternFill patternType="solid">
        <fgColor rgb="FFE06666"/>
        <bgColor indexed="64"/>
      </patternFill>
    </fill>
    <fill>
      <patternFill patternType="solid">
        <fgColor rgb="FFEA9999"/>
        <bgColor indexed="64"/>
      </patternFill>
    </fill>
    <fill>
      <patternFill patternType="solid">
        <fgColor rgb="FFFFFFFF"/>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B6D7A8"/>
        <bgColor indexed="64"/>
      </patternFill>
    </fill>
    <fill>
      <patternFill patternType="solid">
        <fgColor rgb="FFEFEFEF"/>
        <bgColor indexed="64"/>
      </patternFill>
    </fill>
    <fill>
      <patternFill patternType="solid">
        <fgColor rgb="FFFFFFFF"/>
        <bgColor indexed="64"/>
      </patternFill>
    </fill>
    <fill>
      <patternFill patternType="solid">
        <fgColor rgb="FFE06666"/>
        <bgColor indexed="64"/>
      </patternFill>
    </fill>
    <fill>
      <patternFill patternType="solid">
        <fgColor rgb="FF6FA8DC"/>
        <bgColor indexed="64"/>
      </patternFill>
    </fill>
  </fills>
  <borders count="23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medium">
        <color rgb="FFC0C0C0"/>
      </top>
      <bottom style="medium">
        <color rgb="FFC0C0C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rgb="FFC0C0C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0C0C0"/>
      </left>
      <right/>
      <top/>
      <bottom/>
      <diagonal/>
    </border>
    <border>
      <left style="thin">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bottom style="medium">
        <color rgb="FFC0C0C0"/>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medium">
        <color rgb="FFC0C0C0"/>
      </right>
      <top/>
      <bottom style="medium">
        <color rgb="FFC0C0C0"/>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rgb="FFC0C0C0"/>
      </left>
      <right/>
      <top/>
      <bottom/>
      <diagonal/>
    </border>
    <border>
      <left style="thin">
        <color indexed="64"/>
      </left>
      <right style="thin">
        <color indexed="64"/>
      </right>
      <top style="medium">
        <color rgb="FFC0C0C0"/>
      </top>
      <bottom style="medium">
        <color rgb="FFC0C0C0"/>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style="medium">
        <color rgb="FFC0C0C0"/>
      </top>
      <bottom style="medium">
        <color rgb="FFC0C0C0"/>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rgb="FFC0C0C0"/>
      </top>
      <bottom style="medium">
        <color rgb="FFC0C0C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medium">
        <color rgb="FFC0C0C0"/>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rgb="FFC0C0C0"/>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medium">
        <color rgb="FFC0C0C0"/>
      </top>
      <bottom style="medium">
        <color rgb="FFC0C0C0"/>
      </bottom>
      <diagonal/>
    </border>
    <border>
      <left/>
      <right style="medium">
        <color rgb="FFC0C0C0"/>
      </right>
      <top style="medium">
        <color rgb="FFC0C0C0"/>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rgb="FFC0C0C0"/>
      </top>
      <bottom style="medium">
        <color rgb="FFC0C0C0"/>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medium">
        <color rgb="FFC0C0C0"/>
      </bottom>
      <diagonal/>
    </border>
    <border>
      <left style="thin">
        <color indexed="64"/>
      </left>
      <right style="thin">
        <color indexed="64"/>
      </right>
      <top style="thin">
        <color indexed="64"/>
      </top>
      <bottom style="thin">
        <color indexed="64"/>
      </bottom>
      <diagonal/>
    </border>
    <border>
      <left/>
      <right style="medium">
        <color rgb="FFC0C0C0"/>
      </right>
      <top style="medium">
        <color rgb="FFC0C0C0"/>
      </top>
      <bottom style="medium">
        <color rgb="FFC0C0C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rgb="FFC0C0C0"/>
      </top>
      <bottom style="thin">
        <color indexed="64"/>
      </bottom>
      <diagonal/>
    </border>
    <border>
      <left/>
      <right style="thin">
        <color indexed="64"/>
      </right>
      <top/>
      <bottom/>
      <diagonal/>
    </border>
    <border>
      <left style="thin">
        <color indexed="64"/>
      </left>
      <right/>
      <top style="thin">
        <color indexed="64"/>
      </top>
      <bottom style="medium">
        <color rgb="FFC0C0C0"/>
      </bottom>
      <diagonal/>
    </border>
    <border>
      <left style="thin">
        <color indexed="64"/>
      </left>
      <right/>
      <top style="medium">
        <color rgb="FFC0C0C0"/>
      </top>
      <bottom style="medium">
        <color rgb="FFC0C0C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C0C0C0"/>
      </right>
      <top style="medium">
        <color rgb="FFC0C0C0"/>
      </top>
      <bottom style="medium">
        <color rgb="FFC0C0C0"/>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rgb="FFC0C0C0"/>
      </right>
      <top style="medium">
        <color rgb="FFC0C0C0"/>
      </top>
      <bottom style="medium">
        <color rgb="FFC0C0C0"/>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medium">
        <color rgb="FFC0C0C0"/>
      </bottom>
      <diagonal/>
    </border>
    <border>
      <left/>
      <right/>
      <top style="thin">
        <color indexed="64"/>
      </top>
      <bottom/>
      <diagonal/>
    </border>
    <border>
      <left/>
      <right/>
      <top/>
      <bottom style="medium">
        <color indexed="64"/>
      </bottom>
      <diagonal/>
    </border>
    <border>
      <left/>
      <right style="medium">
        <color rgb="FFC0C0C0"/>
      </right>
      <top style="medium">
        <color rgb="FFC0C0C0"/>
      </top>
      <bottom style="medium">
        <color rgb="FFC0C0C0"/>
      </bottom>
      <diagonal/>
    </border>
    <border>
      <left style="thin">
        <color indexed="64"/>
      </left>
      <right style="thin">
        <color indexed="64"/>
      </right>
      <top style="thin">
        <color indexed="64"/>
      </top>
      <bottom/>
      <diagonal/>
    </border>
    <border>
      <left/>
      <right style="medium">
        <color rgb="FFC0C0C0"/>
      </right>
      <top style="medium">
        <color rgb="FFC0C0C0"/>
      </top>
      <bottom style="medium">
        <color rgb="FFC0C0C0"/>
      </bottom>
      <diagonal/>
    </border>
    <border>
      <left style="thin">
        <color indexed="64"/>
      </left>
      <right/>
      <top style="medium">
        <color rgb="FFC0C0C0"/>
      </top>
      <bottom style="thin">
        <color indexed="64"/>
      </bottom>
      <diagonal/>
    </border>
    <border>
      <left style="thin">
        <color indexed="64"/>
      </left>
      <right style="thin">
        <color indexed="64"/>
      </right>
      <top style="thin">
        <color indexed="64"/>
      </top>
      <bottom style="thin">
        <color indexed="64"/>
      </bottom>
      <diagonal/>
    </border>
    <border>
      <left style="medium">
        <color rgb="FFC0C0C0"/>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C0C0C0"/>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rgb="FFC0C0C0"/>
      </top>
      <bottom style="medium">
        <color rgb="FFC0C0C0"/>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rgb="FFC0C0C0"/>
      </top>
      <bottom style="medium">
        <color rgb="FFC0C0C0"/>
      </bottom>
      <diagonal/>
    </border>
    <border>
      <left style="thin">
        <color indexed="64"/>
      </left>
      <right style="thin">
        <color indexed="64"/>
      </right>
      <top style="thin">
        <color indexed="64"/>
      </top>
      <bottom style="thin">
        <color indexed="64"/>
      </bottom>
      <diagonal/>
    </border>
    <border>
      <left style="thin">
        <color indexed="64"/>
      </left>
      <right/>
      <top style="medium">
        <color rgb="FFC0C0C0"/>
      </top>
      <bottom style="medium">
        <color rgb="FFC0C0C0"/>
      </bottom>
      <diagonal/>
    </border>
    <border>
      <left style="thin">
        <color indexed="64"/>
      </left>
      <right style="thin">
        <color indexed="64"/>
      </right>
      <top/>
      <bottom/>
      <diagonal/>
    </border>
    <border>
      <left/>
      <right/>
      <top/>
      <bottom style="medium">
        <color indexed="64"/>
      </bottom>
      <diagonal/>
    </border>
    <border>
      <left/>
      <right style="medium">
        <color rgb="FFC0C0C0"/>
      </right>
      <top style="medium">
        <color rgb="FFC0C0C0"/>
      </top>
      <bottom style="medium">
        <color rgb="FFC0C0C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
      <left/>
      <right style="medium">
        <color rgb="FFC0C0C0"/>
      </right>
      <top style="medium">
        <color rgb="FFC0C0C0"/>
      </top>
      <bottom style="medium">
        <color rgb="FFC0C0C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rgb="FFC0C0C0"/>
      </right>
      <top/>
      <bottom style="medium">
        <color rgb="FFC0C0C0"/>
      </bottom>
      <diagonal/>
    </border>
    <border>
      <left/>
      <right style="thin">
        <color indexed="64"/>
      </right>
      <top/>
      <bottom/>
      <diagonal/>
    </border>
    <border>
      <left style="medium">
        <color rgb="FFC0C0C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medium">
        <color rgb="FFC0C0C0"/>
      </top>
      <bottom style="medium">
        <color rgb="FFC0C0C0"/>
      </bottom>
      <diagonal/>
    </border>
    <border>
      <left/>
      <right/>
      <top style="medium">
        <color rgb="FFC0C0C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266">
    <xf applyAlignment="1" fillId="0" xfId="0" numFmtId="0" borderId="0" fontId="0">
      <alignment vertical="bottom" horizontal="general" wrapText="1"/>
    </xf>
    <xf applyBorder="1" applyAlignment="1" fillId="2" xfId="0" numFmtId="0" borderId="1" applyFont="1" fontId="1" applyFill="1">
      <alignment vertical="bottom" horizontal="general" wrapText="1"/>
    </xf>
    <xf applyBorder="1" applyAlignment="1" fillId="0" xfId="0" numFmtId="0" borderId="2" applyFont="1" fontId="2">
      <alignment vertical="center" horizontal="center" wrapText="1"/>
    </xf>
    <xf applyBorder="1" fillId="3" xfId="0" numFmtId="0" borderId="3" applyFont="1" fontId="3" applyFill="1"/>
    <xf applyBorder="1" applyAlignment="1" fillId="0" xfId="0" numFmtId="0" borderId="4" applyFont="1" fontId="4">
      <alignment vertical="bottom" horizontal="left" wrapText="1"/>
    </xf>
    <xf applyBorder="1" applyAlignment="1" fillId="4" xfId="0" numFmtId="0" borderId="5" applyFont="1" fontId="5" applyFill="1">
      <alignment vertical="bottom" horizontal="general" wrapText="1"/>
    </xf>
    <xf applyBorder="1" applyAlignment="1" fillId="0" xfId="0" numFmtId="0" borderId="6" applyFont="1" fontId="6">
      <alignment vertical="bottom" horizontal="general" wrapText="1"/>
    </xf>
    <xf applyBorder="1" applyAlignment="1" fillId="0" xfId="0" numFmtId="0" borderId="7" applyFont="1" fontId="7">
      <alignment vertical="bottom" horizontal="general" wrapText="1"/>
    </xf>
    <xf applyBorder="1" fillId="5" xfId="0" numFmtId="0" borderId="8" applyFont="1" fontId="8" applyFill="1"/>
    <xf applyBorder="1" fillId="6" xfId="0" numFmtId="0" borderId="9" applyFont="1" fontId="9" applyFill="1"/>
    <xf applyBorder="1" applyAlignment="1" fillId="0" xfId="0" numFmtId="0" borderId="10" applyFont="1" fontId="10">
      <alignment vertical="bottom" horizontal="general" wrapText="1"/>
    </xf>
    <xf applyBorder="1" applyAlignment="1" fillId="7" xfId="0" numFmtId="0" borderId="11" applyFont="1" fontId="11" applyFill="1">
      <alignment vertical="bottom" horizontal="left" wrapText="1"/>
    </xf>
    <xf applyBorder="1" applyAlignment="1" fillId="8" xfId="0" numFmtId="0" borderId="12" applyFont="1" fontId="12" applyFill="1">
      <alignment vertical="bottom" horizontal="left" readingOrder="1"/>
    </xf>
    <xf applyBorder="1" applyAlignment="1" fillId="9" xfId="0" numFmtId="0" borderId="13" applyFont="1" fontId="13" applyFill="1">
      <alignment vertical="bottom" horizontal="general" wrapText="1"/>
    </xf>
    <xf applyBorder="1" applyAlignment="1" fillId="10" xfId="0" numFmtId="0" borderId="14" applyFont="1" fontId="14" applyFill="1">
      <alignment vertical="bottom" horizontal="general" wrapText="1"/>
    </xf>
    <xf applyAlignment="1" fillId="11" xfId="0" numFmtId="0" borderId="0" fontId="0" applyFill="1">
      <alignment vertical="bottom" horizontal="general" wrapText="1"/>
    </xf>
    <xf applyBorder="1" fillId="0" xfId="0" numFmtId="0" borderId="15" applyFont="1" fontId="15"/>
    <xf applyAlignment="1" fillId="12" xfId="0" numFmtId="0" borderId="0" applyFont="1" fontId="16" applyFill="1">
      <alignment vertical="bottom" horizontal="center" wrapText="1"/>
    </xf>
    <xf applyBorder="1" applyAlignment="1" fillId="13" xfId="0" numFmtId="0" borderId="16" applyFont="1" fontId="17" applyFill="1">
      <alignment vertical="bottom" horizontal="left" readingOrder="1"/>
    </xf>
    <xf applyBorder="1" applyAlignment="1" fillId="14" xfId="0" numFmtId="0" borderId="17" applyFont="1" fontId="18" applyFill="1">
      <alignment vertical="bottom" horizontal="general" wrapText="1"/>
    </xf>
    <xf applyBorder="1" fillId="15" xfId="0" numFmtId="0" borderId="18" applyFont="1" fontId="19" applyFill="1"/>
    <xf applyBorder="1" applyAlignment="1" fillId="0" xfId="0" numFmtId="0" borderId="19" applyFont="1" fontId="20">
      <alignment vertical="bottom" horizontal="left" readingOrder="1"/>
    </xf>
    <xf applyBorder="1" applyAlignment="1" fillId="16" xfId="0" numFmtId="0" borderId="20" applyFont="1" fontId="21" applyFill="1">
      <alignment vertical="bottom" horizontal="general" wrapText="1"/>
    </xf>
    <xf applyBorder="1" fillId="17" xfId="0" numFmtId="0" borderId="21" applyFont="1" fontId="22" applyFill="1"/>
    <xf applyBorder="1" applyAlignment="1" fillId="0" xfId="0" numFmtId="0" borderId="22" applyFont="1" fontId="23">
      <alignment vertical="bottom" horizontal="general" wrapText="1"/>
    </xf>
    <xf applyBorder="1" applyAlignment="1" fillId="0" xfId="0" numFmtId="0" borderId="23" applyFont="1" fontId="24">
      <alignment vertical="bottom" horizontal="general" wrapText="1"/>
    </xf>
    <xf applyBorder="1" fillId="18" xfId="0" numFmtId="0" borderId="24" applyFont="1" fontId="25" applyFill="1"/>
    <xf applyBorder="1" fillId="19" xfId="0" numFmtId="0" borderId="25" applyFont="1" fontId="26" applyFill="1"/>
    <xf applyBorder="1" applyAlignment="1" fillId="0" xfId="0" numFmtId="0" borderId="26" applyFont="1" fontId="27">
      <alignment vertical="bottom" horizontal="general" wrapText="1"/>
    </xf>
    <xf applyBorder="1" applyAlignment="1" fillId="20" xfId="0" numFmtId="0" borderId="27" applyFont="1" fontId="28" applyFill="1">
      <alignment vertical="bottom" horizontal="center" wrapText="1"/>
    </xf>
    <xf applyBorder="1" applyAlignment="1" fillId="21" xfId="0" numFmtId="0" borderId="28" applyFont="1" fontId="29" applyFill="1">
      <alignment vertical="bottom" horizontal="center" wrapText="1"/>
    </xf>
    <xf applyBorder="1" fillId="22" xfId="0" numFmtId="0" borderId="29" applyFont="1" fontId="30" applyFill="1"/>
    <xf applyBorder="1" applyAlignment="1" fillId="23" xfId="0" numFmtId="0" borderId="30" applyFont="1" fontId="31" applyFill="1">
      <alignment vertical="top" horizontal="left" wrapText="1"/>
    </xf>
    <xf applyBorder="1" applyAlignment="1" fillId="24" xfId="0" numFmtId="0" borderId="31" applyFont="1" fontId="32" applyFill="1">
      <alignment vertical="bottom" horizontal="general" wrapText="1"/>
    </xf>
    <xf applyBorder="1" applyAlignment="1" fillId="25" xfId="0" numFmtId="0" borderId="32" applyFont="1" fontId="33" applyFill="1">
      <alignment vertical="bottom" horizontal="general" wrapText="1"/>
    </xf>
    <xf applyBorder="1" applyAlignment="1" fillId="26" xfId="0" numFmtId="0" borderId="33" applyFont="1" fontId="34" applyFill="1">
      <alignment vertical="bottom" horizontal="general" wrapText="1"/>
    </xf>
    <xf applyBorder="1" fillId="27" xfId="0" numFmtId="0" borderId="34" applyFont="1" fontId="35" applyFill="1"/>
    <xf applyBorder="1" fillId="28" xfId="0" numFmtId="0" borderId="35" applyFont="1" fontId="36" applyFill="1"/>
    <xf applyBorder="1" applyAlignment="1" fillId="29" xfId="0" numFmtId="0" borderId="36" applyFont="1" fontId="37" applyFill="1">
      <alignment vertical="bottom" horizontal="center"/>
    </xf>
    <xf applyAlignment="1" fillId="0" xfId="0" numFmtId="0" borderId="0" applyFont="1" fontId="38">
      <alignment vertical="bottom" horizontal="general" wrapText="1"/>
    </xf>
    <xf applyBorder="1" applyAlignment="1" fillId="30" xfId="0" numFmtId="0" borderId="37" applyFont="1" fontId="39" applyFill="1">
      <alignment vertical="bottom" horizontal="center" wrapText="1"/>
    </xf>
    <xf applyBorder="1" applyAlignment="1" fillId="31" xfId="0" numFmtId="0" borderId="38" applyFont="1" fontId="40" applyFill="1">
      <alignment vertical="center" horizontal="center" wrapText="1"/>
    </xf>
    <xf applyBorder="1" applyAlignment="1" fillId="0" xfId="0" numFmtId="0" borderId="39" applyFont="1" fontId="41">
      <alignment vertical="bottom" horizontal="general" wrapText="1"/>
    </xf>
    <xf applyBorder="1" applyAlignment="1" fillId="0" xfId="0" numFmtId="0" borderId="40" applyFont="1" fontId="42">
      <alignment vertical="bottom" horizontal="left" wrapText="1"/>
    </xf>
    <xf applyBorder="1" applyAlignment="1" fillId="32" xfId="0" numFmtId="0" borderId="41" applyFont="1" fontId="43" applyFill="1">
      <alignment vertical="bottom" horizontal="left" wrapText="1" readingOrder="1"/>
    </xf>
    <xf applyBorder="1" applyAlignment="1" fillId="33" xfId="0" numFmtId="0" borderId="42" applyFont="1" fontId="44" applyFill="1">
      <alignment vertical="bottom" horizontal="general" wrapText="1"/>
    </xf>
    <xf applyBorder="1" fillId="0" xfId="0" numFmtId="0" borderId="43" applyFont="1" fontId="45"/>
    <xf applyBorder="1" applyAlignment="1" fillId="34" xfId="0" numFmtId="0" borderId="44" applyFont="1" fontId="46" applyFill="1">
      <alignment vertical="bottom" horizontal="general" wrapText="1"/>
    </xf>
    <xf applyBorder="1" applyAlignment="1" fillId="35" xfId="0" numFmtId="0" borderId="45" applyFont="1" fontId="47" applyFill="1">
      <alignment vertical="bottom" horizontal="general" wrapText="1"/>
    </xf>
    <xf applyAlignment="1" fillId="0" xfId="0" numFmtId="0" borderId="0" applyFont="1" fontId="48">
      <alignment vertical="bottom" horizontal="left" readingOrder="1"/>
    </xf>
    <xf applyBorder="1" applyAlignment="1" fillId="36" xfId="0" numFmtId="0" borderId="46" applyFont="1" fontId="49" applyFill="1">
      <alignment vertical="bottom" horizontal="center"/>
    </xf>
    <xf applyBorder="1" fillId="37" xfId="0" numFmtId="0" borderId="47" applyFont="1" fontId="50" applyFill="1"/>
    <xf applyAlignment="1" fillId="38" xfId="0" numFmtId="0" borderId="0" applyFont="1" fontId="51" applyFill="1">
      <alignment vertical="bottom" horizontal="center" wrapText="1"/>
    </xf>
    <xf applyBorder="1" applyAlignment="1" fillId="39" xfId="0" numFmtId="0" borderId="48" applyFont="1" fontId="52" applyFill="1">
      <alignment vertical="center" horizontal="left" wrapText="1" readingOrder="1"/>
    </xf>
    <xf applyBorder="1" applyAlignment="1" fillId="40" xfId="0" numFmtId="0" borderId="49" applyFont="1" fontId="53" applyFill="1">
      <alignment vertical="center" horizontal="center"/>
    </xf>
    <xf applyBorder="1" fillId="41" xfId="0" numFmtId="0" borderId="50" applyFont="1" fontId="54" applyFill="1"/>
    <xf applyBorder="1" applyAlignment="1" fillId="42" xfId="0" numFmtId="0" borderId="51" applyFont="1" fontId="55" applyFill="1">
      <alignment vertical="center" horizontal="center" wrapText="1"/>
    </xf>
    <xf applyAlignment="1" fillId="43" xfId="0" numFmtId="0" borderId="0" fontId="0" applyFill="1">
      <alignment vertical="bottom" horizontal="general" wrapText="1"/>
    </xf>
    <xf applyBorder="1" applyAlignment="1" fillId="0" xfId="0" numFmtId="0" borderId="52" applyFont="1" fontId="56">
      <alignment vertical="bottom" horizontal="left"/>
    </xf>
    <xf applyBorder="1" applyAlignment="1" fillId="44" xfId="0" numFmtId="0" borderId="53" applyFont="1" fontId="57" applyFill="1">
      <alignment vertical="bottom" horizontal="left" wrapText="1"/>
    </xf>
    <xf applyBorder="1" applyAlignment="1" fillId="45" xfId="0" numFmtId="0" borderId="54" applyFont="1" fontId="58" applyFill="1">
      <alignment vertical="bottom" horizontal="general" wrapText="1"/>
    </xf>
    <xf applyBorder="1" fillId="0" xfId="0" numFmtId="0" borderId="55" applyFont="1" fontId="59"/>
    <xf applyBorder="1" fillId="46" xfId="0" numFmtId="0" borderId="56" applyFont="1" fontId="60" applyFill="1"/>
    <xf applyBorder="1" applyAlignment="1" fillId="0" xfId="0" numFmtId="0" borderId="57" fontId="0">
      <alignment vertical="bottom" horizontal="general" wrapText="1"/>
    </xf>
    <xf applyBorder="1" applyAlignment="1" fillId="47" xfId="0" numFmtId="0" borderId="58" applyFont="1" fontId="61" applyFill="1">
      <alignment vertical="bottom" horizontal="left" wrapText="1"/>
    </xf>
    <xf applyBorder="1" fillId="0" xfId="0" numFmtId="0" borderId="59" applyFont="1" fontId="62"/>
    <xf applyBorder="1" applyAlignment="1" fillId="48" xfId="0" numFmtId="0" borderId="60" applyFont="1" fontId="63" applyFill="1">
      <alignment vertical="center" horizontal="center" wrapText="1"/>
    </xf>
    <xf applyBorder="1" applyAlignment="1" fillId="0" xfId="0" numFmtId="0" borderId="61" applyFont="1" fontId="64">
      <alignment vertical="bottom" horizontal="general" wrapText="1"/>
    </xf>
    <xf applyBorder="1" applyAlignment="1" fillId="49" xfId="0" numFmtId="0" borderId="62" applyFont="1" fontId="65" applyFill="1">
      <alignment vertical="bottom" horizontal="general" wrapText="1"/>
    </xf>
    <xf applyBorder="1" applyAlignment="1" fillId="0" xfId="0" numFmtId="0" borderId="63" applyFont="1" fontId="66">
      <alignment vertical="bottom" horizontal="left" wrapText="1"/>
    </xf>
    <xf applyBorder="1" applyAlignment="1" fillId="50" xfId="0" numFmtId="0" borderId="64" applyFont="1" fontId="67" applyFill="1">
      <alignment vertical="bottom" horizontal="left" wrapText="1" readingOrder="1"/>
    </xf>
    <xf applyBorder="1" applyAlignment="1" fillId="51" xfId="0" numFmtId="0" borderId="65" applyFont="1" fontId="68" applyFill="1">
      <alignment vertical="bottom" horizontal="general" wrapText="1"/>
    </xf>
    <xf applyBorder="1" applyAlignment="1" fillId="52" xfId="0" numFmtId="0" borderId="66" applyFont="1" fontId="69" applyFill="1">
      <alignment vertical="bottom" horizontal="general" wrapText="1"/>
    </xf>
    <xf applyBorder="1" applyAlignment="1" fillId="53" xfId="0" numFmtId="0" borderId="67" applyFont="1" fontId="70" applyFill="1">
      <alignment vertical="center" horizontal="center"/>
    </xf>
    <xf applyBorder="1" applyAlignment="1" fillId="54" xfId="0" numFmtId="0" borderId="68" applyFont="1" fontId="71" applyFill="1">
      <alignment vertical="bottom" horizontal="left" readingOrder="1"/>
    </xf>
    <xf applyBorder="1" applyAlignment="1" fillId="0" xfId="0" numFmtId="0" borderId="69" applyFont="1" fontId="72">
      <alignment vertical="bottom" horizontal="general" wrapText="1"/>
    </xf>
    <xf applyBorder="1" fillId="55" xfId="0" numFmtId="0" borderId="70" applyFont="1" fontId="73" applyFill="1"/>
    <xf applyBorder="1" applyAlignment="1" fillId="56" xfId="0" numFmtId="0" borderId="71" applyFont="1" fontId="74" applyFill="1">
      <alignment vertical="top" horizontal="general" wrapText="1"/>
    </xf>
    <xf applyBorder="1" applyAlignment="1" fillId="0" xfId="0" numFmtId="0" borderId="72" applyFont="1" fontId="75">
      <alignment vertical="bottom" horizontal="general" wrapText="1"/>
    </xf>
    <xf applyBorder="1" applyAlignment="1" fillId="0" xfId="0" numFmtId="0" borderId="73" applyFont="1" fontId="76">
      <alignment vertical="bottom" horizontal="left" wrapText="1"/>
    </xf>
    <xf applyBorder="1" applyAlignment="1" fillId="57" xfId="0" numFmtId="0" borderId="74" applyFont="1" fontId="77" applyFill="1">
      <alignment vertical="center" horizontal="left"/>
    </xf>
    <xf applyBorder="1" applyAlignment="1" fillId="58" xfId="0" numFmtId="0" borderId="75" applyFont="1" fontId="78" applyFill="1">
      <alignment vertical="center" horizontal="center" wrapText="1"/>
    </xf>
    <xf applyBorder="1" applyAlignment="1" fillId="59" xfId="0" numFmtId="0" borderId="76" applyFont="1" fontId="79" applyFill="1">
      <alignment vertical="bottom" horizontal="general" wrapText="1"/>
    </xf>
    <xf applyBorder="1" applyAlignment="1" fillId="0" xfId="0" numFmtId="0" borderId="77" applyFont="1" fontId="80">
      <alignment vertical="bottom" horizontal="left" wrapText="1"/>
    </xf>
    <xf applyBorder="1" fillId="60" xfId="0" numFmtId="0" borderId="78" applyFont="1" fontId="81" applyFill="1"/>
    <xf fillId="0" xfId="0" numFmtId="0" borderId="0" applyFont="1" fontId="82"/>
    <xf applyBorder="1" applyAlignment="1" fillId="61" xfId="0" numFmtId="0" borderId="79" applyFont="1" fontId="83" applyFill="1">
      <alignment vertical="center" horizontal="left" wrapText="1"/>
    </xf>
    <xf applyBorder="1" applyAlignment="1" fillId="62" xfId="0" numFmtId="0" borderId="80" applyFont="1" fontId="84" applyFill="1">
      <alignment vertical="center" horizontal="center"/>
    </xf>
    <xf applyBorder="1" applyAlignment="1" fillId="0" xfId="0" numFmtId="0" borderId="81" applyFont="1" fontId="85">
      <alignment vertical="bottom" horizontal="general" wrapText="1"/>
    </xf>
    <xf applyBorder="1" fillId="63" xfId="0" numFmtId="0" borderId="82" applyFont="1" fontId="86" applyFill="1"/>
    <xf applyBorder="1" applyAlignment="1" fillId="0" xfId="0" numFmtId="0" borderId="83" fontId="0">
      <alignment vertical="bottom" horizontal="general" wrapText="1"/>
    </xf>
    <xf applyBorder="1" applyAlignment="1" fillId="64" xfId="0" numFmtId="0" borderId="84" applyFont="1" fontId="87" applyFill="1">
      <alignment vertical="bottom" horizontal="left" wrapText="1"/>
    </xf>
    <xf applyBorder="1" applyAlignment="1" fillId="0" xfId="0" numFmtId="0" borderId="85" applyFont="1" fontId="88">
      <alignment vertical="bottom" horizontal="general" wrapText="1"/>
    </xf>
    <xf applyBorder="1" fillId="65" xfId="0" numFmtId="0" borderId="86" applyFont="1" fontId="89" applyFill="1"/>
    <xf applyBorder="1" applyAlignment="1" fillId="66" xfId="0" numFmtId="0" borderId="87" applyFont="1" fontId="90" applyFill="1">
      <alignment vertical="center" horizontal="center" wrapText="1"/>
    </xf>
    <xf fillId="0" xfId="0" numFmtId="0" borderId="0" applyFont="1" fontId="91"/>
    <xf applyBorder="1" applyAlignment="1" fillId="67" xfId="0" numFmtId="0" borderId="88" applyFont="1" fontId="92" applyFill="1">
      <alignment vertical="bottom" horizontal="left" wrapText="1"/>
    </xf>
    <xf applyAlignment="1" fillId="68" xfId="0" numFmtId="0" borderId="0" applyFont="1" fontId="93" applyFill="1">
      <alignment vertical="bottom" horizontal="general" wrapText="1"/>
    </xf>
    <xf applyBorder="1" applyAlignment="1" fillId="69" xfId="0" numFmtId="0" borderId="89" applyFont="1" fontId="94" applyFill="1">
      <alignment vertical="bottom" horizontal="general" wrapText="1"/>
    </xf>
    <xf applyBorder="1" fillId="70" xfId="0" numFmtId="0" borderId="90" applyFont="1" fontId="95" applyFill="1"/>
    <xf applyBorder="1" applyAlignment="1" fillId="71" xfId="0" numFmtId="0" borderId="91" applyFont="1" fontId="96" applyFill="1">
      <alignment vertical="bottom" horizontal="left" readingOrder="1"/>
    </xf>
    <xf applyBorder="1" fillId="72" xfId="0" numFmtId="0" borderId="92" applyFont="1" fontId="97" applyFill="1"/>
    <xf applyBorder="1" fillId="73" xfId="0" numFmtId="0" borderId="93" applyFont="1" fontId="98" applyFill="1"/>
    <xf applyBorder="1" applyAlignment="1" fillId="74" xfId="0" numFmtId="0" borderId="94" applyFont="1" fontId="99" applyFill="1">
      <alignment vertical="bottom" horizontal="general" wrapText="1"/>
    </xf>
    <xf applyAlignment="1" fillId="0" xfId="0" numFmtId="0" borderId="0" applyFont="1" fontId="100">
      <alignment vertical="bottom" horizontal="general" wrapText="1"/>
    </xf>
    <xf applyBorder="1" applyAlignment="1" fillId="75" xfId="0" numFmtId="0" borderId="95" applyFont="1" fontId="101" applyFill="1">
      <alignment vertical="bottom" horizontal="general" wrapText="1"/>
    </xf>
    <xf applyBorder="1" applyAlignment="1" fillId="76" xfId="0" numFmtId="0" borderId="96" applyFont="1" fontId="102" applyFill="1">
      <alignment vertical="bottom" horizontal="general" wrapText="1"/>
    </xf>
    <xf applyBorder="1" applyAlignment="1" fillId="77" xfId="0" numFmtId="0" borderId="97" applyFont="1" fontId="103" applyFill="1">
      <alignment vertical="bottom" horizontal="general" wrapText="1"/>
    </xf>
    <xf applyBorder="1" applyAlignment="1" fillId="78" xfId="0" numFmtId="0" borderId="98" applyFont="1" fontId="104" applyFill="1">
      <alignment vertical="bottom" horizontal="left" wrapText="1"/>
    </xf>
    <xf applyAlignment="1" fillId="79" xfId="0" numFmtId="0" borderId="0" fontId="0" applyFill="1">
      <alignment vertical="bottom" horizontal="general" wrapText="1"/>
    </xf>
    <xf applyAlignment="1" fillId="80" xfId="0" numFmtId="0" borderId="0" applyFont="1" fontId="105" applyFill="1">
      <alignment vertical="bottom" horizontal="general" wrapText="1"/>
    </xf>
    <xf applyBorder="1" applyAlignment="1" fillId="81" xfId="0" numFmtId="0" borderId="99" applyFont="1" fontId="106" applyFill="1">
      <alignment vertical="bottom" horizontal="general" wrapText="1"/>
    </xf>
    <xf applyBorder="1" applyAlignment="1" fillId="82" xfId="0" numFmtId="0" borderId="100" applyFont="1" fontId="107" applyFill="1">
      <alignment vertical="bottom" horizontal="left" wrapText="1"/>
    </xf>
    <xf applyBorder="1" applyAlignment="1" fillId="0" xfId="0" numFmtId="0" borderId="101" applyFont="1" fontId="108">
      <alignment vertical="bottom" horizontal="general" wrapText="1"/>
    </xf>
    <xf applyBorder="1" fillId="83" xfId="0" numFmtId="0" borderId="102" applyFont="1" fontId="109" applyFill="1"/>
    <xf applyBorder="1" fillId="0" xfId="0" numFmtId="0" borderId="103" applyFont="1" fontId="110"/>
    <xf applyBorder="1" applyAlignment="1" fillId="84" xfId="0" numFmtId="0" borderId="104" applyFont="1" fontId="111" applyFill="1">
      <alignment vertical="bottom" horizontal="left" wrapText="1"/>
    </xf>
    <xf applyBorder="1" applyAlignment="1" fillId="85" xfId="0" numFmtId="0" borderId="105" applyFont="1" fontId="112" applyFill="1">
      <alignment vertical="bottom" horizontal="general" wrapText="1"/>
    </xf>
    <xf applyBorder="1" applyAlignment="1" fillId="86" xfId="0" numFmtId="0" borderId="106" applyFont="1" fontId="113" applyFill="1">
      <alignment vertical="bottom" horizontal="left" wrapText="1"/>
    </xf>
    <xf applyAlignment="1" fillId="87" xfId="0" numFmtId="0" borderId="0" applyFont="1" fontId="114" applyFill="1">
      <alignment vertical="bottom" horizontal="general" wrapText="1"/>
    </xf>
    <xf applyBorder="1" applyAlignment="1" fillId="88" xfId="0" numFmtId="0" borderId="107" applyFont="1" fontId="115" applyFill="1">
      <alignment vertical="bottom" horizontal="left" wrapText="1"/>
    </xf>
    <xf applyBorder="1" fillId="89" xfId="0" numFmtId="0" borderId="108" applyFont="1" fontId="116" applyFill="1"/>
    <xf applyBorder="1" applyAlignment="1" fillId="90" xfId="0" numFmtId="0" borderId="109" applyFont="1" fontId="117" applyFill="1">
      <alignment vertical="bottom" horizontal="center" wrapText="1"/>
    </xf>
    <xf applyBorder="1" fillId="91" xfId="0" numFmtId="0" borderId="110" applyFont="1" fontId="118" applyFill="1"/>
    <xf applyAlignment="1" fillId="92" xfId="0" numFmtId="0" borderId="0" applyFont="1" fontId="119" applyFill="1">
      <alignment vertical="bottom" horizontal="general" wrapText="1"/>
    </xf>
    <xf applyBorder="1" applyAlignment="1" fillId="0" xfId="0" numFmtId="0" borderId="111" applyFont="1" fontId="120">
      <alignment vertical="bottom" horizontal="general" wrapText="1"/>
    </xf>
    <xf applyBorder="1" applyAlignment="1" fillId="0" xfId="0" numFmtId="0" borderId="112" applyFont="1" fontId="121">
      <alignment vertical="bottom" horizontal="general" wrapText="1"/>
    </xf>
    <xf applyAlignment="1" fillId="93" xfId="0" numFmtId="0" borderId="0" fontId="0" applyFill="1">
      <alignment vertical="bottom" horizontal="general" wrapText="1"/>
    </xf>
    <xf applyBorder="1" fillId="94" xfId="0" numFmtId="0" borderId="113" applyFont="1" fontId="122" applyFill="1"/>
    <xf applyBorder="1" fillId="0" xfId="0" numFmtId="0" borderId="114" applyFont="1" fontId="123"/>
    <xf applyBorder="1" applyAlignment="1" fillId="95" xfId="0" numFmtId="0" borderId="115" applyFont="1" fontId="124" applyFill="1">
      <alignment vertical="bottom" horizontal="left" wrapText="1" readingOrder="1"/>
    </xf>
    <xf applyAlignment="1" fillId="0" xfId="0" numFmtId="0" borderId="0" applyFont="1" fontId="125">
      <alignment vertical="bottom" horizontal="general" wrapText="1"/>
    </xf>
    <xf applyBorder="1" fillId="0" xfId="0" numFmtId="0" borderId="116" applyFont="1" fontId="126"/>
    <xf applyAlignment="1" fillId="0" xfId="0" numFmtId="0" borderId="0" applyFont="1" fontId="127">
      <alignment vertical="bottom" horizontal="general" wrapText="1"/>
    </xf>
    <xf applyBorder="1" applyAlignment="1" fillId="96" xfId="0" numFmtId="0" borderId="117" applyFont="1" fontId="128" applyFill="1">
      <alignment vertical="bottom" horizontal="center" wrapText="1"/>
    </xf>
    <xf applyBorder="1" fillId="97" xfId="0" numFmtId="0" borderId="118" applyFont="1" fontId="129" applyFill="1"/>
    <xf applyBorder="1" applyAlignment="1" fillId="98" xfId="0" numFmtId="0" borderId="119" applyFont="1" fontId="130" applyFill="1">
      <alignment vertical="bottom" horizontal="general" wrapText="1"/>
    </xf>
    <xf applyBorder="1" applyAlignment="1" fillId="99" xfId="0" numFmtId="0" borderId="120" applyFont="1" fontId="131" applyFill="1">
      <alignment vertical="bottom" horizontal="left" readingOrder="1"/>
    </xf>
    <xf applyBorder="1" applyAlignment="1" fillId="100" xfId="0" numFmtId="0" borderId="121" applyFont="1" fontId="132" applyFill="1">
      <alignment vertical="bottom" horizontal="general" wrapText="1"/>
    </xf>
    <xf applyBorder="1" fillId="101" xfId="0" numFmtId="0" borderId="122" applyFont="1" fontId="133" applyFill="1"/>
    <xf applyBorder="1" fillId="102" xfId="0" numFmtId="0" borderId="123" applyFont="1" fontId="134" applyFill="1"/>
    <xf applyBorder="1" fillId="103" xfId="0" numFmtId="0" borderId="124" applyFont="1" fontId="135" applyFill="1"/>
    <xf applyBorder="1" applyAlignment="1" fillId="104" xfId="0" numFmtId="0" borderId="125" applyFont="1" fontId="136" applyFill="1">
      <alignment vertical="center" horizontal="center"/>
    </xf>
    <xf applyAlignment="1" fillId="0" xfId="0" numFmtId="0" borderId="0" applyFont="1" fontId="137">
      <alignment vertical="bottom" horizontal="general" wrapText="1"/>
    </xf>
    <xf applyBorder="1" fillId="105" xfId="0" numFmtId="0" borderId="126" applyFont="1" fontId="138" applyFill="1"/>
    <xf applyBorder="1" fillId="106" xfId="0" numFmtId="0" borderId="127" applyFont="1" fontId="139" applyFill="1"/>
    <xf applyAlignment="1" fillId="0" xfId="0" numFmtId="0" borderId="0" applyFont="1" fontId="140">
      <alignment vertical="bottom" horizontal="general" wrapText="1"/>
    </xf>
    <xf applyBorder="1" applyAlignment="1" fillId="107" xfId="0" numFmtId="0" borderId="128" applyFont="1" fontId="141" applyFill="1">
      <alignment vertical="bottom" horizontal="general" wrapText="1"/>
    </xf>
    <xf applyBorder="1" applyAlignment="1" fillId="108" xfId="0" numFmtId="0" borderId="129" applyFont="1" fontId="142" applyFill="1">
      <alignment vertical="bottom" horizontal="left" wrapText="1"/>
    </xf>
    <xf applyBorder="1" applyAlignment="1" fillId="0" xfId="0" numFmtId="0" borderId="130" fontId="0">
      <alignment vertical="bottom" horizontal="general" wrapText="1"/>
    </xf>
    <xf applyBorder="1" applyAlignment="1" fillId="0" xfId="0" numFmtId="0" borderId="131" applyFont="1" fontId="143">
      <alignment vertical="bottom" horizontal="left" readingOrder="1"/>
    </xf>
    <xf applyBorder="1" applyAlignment="1" fillId="0" xfId="0" numFmtId="0" borderId="132" applyFont="1" fontId="144">
      <alignment vertical="bottom" horizontal="general" wrapText="1"/>
    </xf>
    <xf applyBorder="1" fillId="109" xfId="0" numFmtId="0" borderId="133" applyFont="1" fontId="145" applyFill="1"/>
    <xf applyBorder="1" applyAlignment="1" fillId="110" xfId="0" numFmtId="0" borderId="134" applyFont="1" fontId="146" applyFill="1">
      <alignment vertical="bottom" horizontal="center" wrapText="1"/>
    </xf>
    <xf applyBorder="1" fillId="111" xfId="0" numFmtId="0" borderId="135" applyFont="1" fontId="147" applyFill="1"/>
    <xf applyBorder="1" applyAlignment="1" fillId="0" xfId="0" numFmtId="0" borderId="136" fontId="0">
      <alignment vertical="bottom" horizontal="general" wrapText="1"/>
    </xf>
    <xf fillId="112" xfId="0" numFmtId="0" borderId="0" applyFont="1" fontId="148" applyFill="1"/>
    <xf applyBorder="1" applyAlignment="1" fillId="113" xfId="0" numFmtId="0" borderId="137" applyFont="1" fontId="149" applyFill="1">
      <alignment vertical="bottom" horizontal="left" wrapText="1" readingOrder="1"/>
    </xf>
    <xf applyBorder="1" fillId="114" xfId="0" numFmtId="0" borderId="138" applyFont="1" fontId="150" applyFill="1"/>
    <xf applyBorder="1" fillId="115" xfId="0" numFmtId="0" borderId="139" applyFont="1" fontId="151" applyFill="1"/>
    <xf applyBorder="1" applyAlignment="1" fillId="116" xfId="0" numFmtId="0" borderId="140" applyFont="1" fontId="152" applyFill="1">
      <alignment vertical="bottom" horizontal="general" wrapText="1"/>
    </xf>
    <xf applyBorder="1" fillId="0" xfId="0" numFmtId="0" borderId="141" applyFont="1" fontId="153"/>
    <xf applyBorder="1" applyAlignment="1" fillId="117" xfId="0" numFmtId="0" borderId="142" applyFont="1" fontId="154" applyFill="1">
      <alignment vertical="bottom" horizontal="general" wrapText="1"/>
    </xf>
    <xf applyBorder="1" applyAlignment="1" fillId="0" xfId="0" numFmtId="0" borderId="143" applyFont="1" fontId="155">
      <alignment vertical="bottom" horizontal="left" wrapText="1"/>
    </xf>
    <xf applyBorder="1" applyAlignment="1" fillId="0" xfId="0" numFmtId="0" borderId="144" fontId="0">
      <alignment vertical="bottom" horizontal="general" wrapText="1"/>
    </xf>
    <xf applyBorder="1" applyAlignment="1" fillId="118" xfId="0" numFmtId="0" borderId="145" applyFont="1" fontId="156" applyFill="1">
      <alignment vertical="bottom" horizontal="center" wrapText="1"/>
    </xf>
    <xf applyBorder="1" applyAlignment="1" fillId="119" xfId="0" numFmtId="0" borderId="146" applyFont="1" fontId="157" applyFill="1">
      <alignment vertical="bottom" horizontal="left" wrapText="1"/>
    </xf>
    <xf applyBorder="1" fillId="120" xfId="0" numFmtId="0" borderId="147" applyFont="1" fontId="158" applyFill="1"/>
    <xf applyBorder="1" applyAlignment="1" fillId="121" xfId="0" numFmtId="0" borderId="148" applyFont="1" fontId="159" applyFill="1">
      <alignment vertical="bottom" horizontal="left" wrapText="1"/>
    </xf>
    <xf applyBorder="1" applyAlignment="1" fillId="122" xfId="0" numFmtId="0" borderId="149" applyFont="1" fontId="160" applyFill="1">
      <alignment vertical="bottom" horizontal="left" wrapText="1"/>
    </xf>
    <xf applyAlignment="1" fillId="123" xfId="0" numFmtId="0" borderId="0" applyFont="1" fontId="161" applyFill="1">
      <alignment vertical="bottom" horizontal="general" wrapText="1"/>
    </xf>
    <xf applyBorder="1" fillId="124" xfId="0" numFmtId="0" borderId="150" applyFont="1" fontId="162" applyFill="1"/>
    <xf applyBorder="1" fillId="0" xfId="0" numFmtId="0" borderId="151" applyFont="1" fontId="163"/>
    <xf applyBorder="1" fillId="125" xfId="0" numFmtId="0" borderId="152" applyFont="1" fontId="164" applyFill="1"/>
    <xf applyBorder="1" fillId="126" xfId="0" numFmtId="0" borderId="153" applyFont="1" fontId="165" applyFill="1"/>
    <xf applyBorder="1" applyAlignment="1" fillId="127" xfId="0" numFmtId="0" borderId="154" applyFont="1" fontId="166" applyFill="1">
      <alignment vertical="bottom" horizontal="center" wrapText="1"/>
    </xf>
    <xf applyBorder="1" applyAlignment="1" fillId="128" xfId="0" numFmtId="0" borderId="155" applyFont="1" fontId="167" applyFill="1">
      <alignment vertical="bottom" horizontal="general" wrapText="1"/>
    </xf>
    <xf applyBorder="1" applyAlignment="1" fillId="0" xfId="0" numFmtId="0" borderId="156" applyFont="1" fontId="168">
      <alignment vertical="bottom" horizontal="general" wrapText="1"/>
    </xf>
    <xf applyAlignment="1" fillId="129" xfId="0" numFmtId="0" borderId="0" applyFont="1" fontId="169" applyFill="1">
      <alignment vertical="bottom" horizontal="general" wrapText="1"/>
    </xf>
    <xf applyBorder="1" fillId="130" xfId="0" numFmtId="0" borderId="157" applyFont="1" fontId="170" applyFill="1"/>
    <xf applyBorder="1" fillId="0" xfId="0" numFmtId="0" borderId="158" applyFont="1" fontId="171"/>
    <xf applyBorder="1" applyAlignment="1" fillId="131" xfId="0" numFmtId="0" borderId="159" fontId="0" applyFill="1">
      <alignment vertical="bottom" horizontal="general" wrapText="1"/>
    </xf>
    <xf applyBorder="1" applyAlignment="1" fillId="132" xfId="0" numFmtId="0" borderId="160" applyFont="1" fontId="172" applyFill="1">
      <alignment vertical="bottom" horizontal="general" wrapText="1"/>
    </xf>
    <xf applyBorder="1" applyAlignment="1" fillId="133" xfId="0" numFmtId="0" borderId="161" applyFont="1" fontId="173" applyFill="1">
      <alignment vertical="bottom" horizontal="left" wrapText="1"/>
    </xf>
    <xf applyBorder="1" applyAlignment="1" fillId="0" xfId="0" numFmtId="0" borderId="162" fontId="0">
      <alignment vertical="bottom" horizontal="general" wrapText="1"/>
    </xf>
    <xf applyBorder="1" fillId="134" xfId="0" numFmtId="0" borderId="163" applyFont="1" fontId="174" applyFill="1"/>
    <xf applyBorder="1" applyAlignment="1" fillId="135" xfId="0" numFmtId="0" borderId="164" applyFont="1" fontId="175" applyFill="1">
      <alignment vertical="center" horizontal="center" wrapText="1"/>
    </xf>
    <xf applyBorder="1" applyAlignment="1" fillId="0" xfId="0" numFmtId="0" borderId="165" fontId="0">
      <alignment vertical="bottom" horizontal="center" wrapText="1"/>
    </xf>
    <xf applyBorder="1" applyAlignment="1" fillId="136" xfId="0" numFmtId="0" borderId="166" applyFont="1" fontId="176" applyFill="1">
      <alignment vertical="bottom" horizontal="center" wrapText="1"/>
    </xf>
    <xf applyAlignment="1" fillId="0" xfId="0" numFmtId="0" borderId="0" applyFont="1" fontId="177">
      <alignment vertical="bottom" horizontal="left" wrapText="1"/>
    </xf>
    <xf applyBorder="1" fillId="137" xfId="0" numFmtId="0" borderId="167" applyFont="1" fontId="178" applyFill="1"/>
    <xf applyBorder="1" applyAlignment="1" fillId="138" xfId="0" numFmtId="0" borderId="168" applyFont="1" fontId="179" applyFill="1">
      <alignment vertical="bottom" horizontal="general" wrapText="1"/>
    </xf>
    <xf applyBorder="1" applyAlignment="1" fillId="0" xfId="0" numFmtId="0" borderId="169" fontId="0">
      <alignment vertical="bottom" horizontal="general" wrapText="1"/>
    </xf>
    <xf applyBorder="1" fillId="139" xfId="0" numFmtId="0" borderId="170" applyFont="1" fontId="180" applyFill="1"/>
    <xf applyBorder="1" applyAlignment="1" fillId="0" xfId="0" numFmtId="0" borderId="171" applyFont="1" fontId="181">
      <alignment vertical="bottom" horizontal="general" wrapText="1"/>
    </xf>
    <xf applyBorder="1" applyAlignment="1" fillId="0" xfId="0" numFmtId="0" borderId="172" applyFont="1" fontId="182">
      <alignment vertical="bottom" horizontal="left" wrapText="1" readingOrder="1"/>
    </xf>
    <xf applyAlignment="1" fillId="140" xfId="0" numFmtId="0" borderId="0" applyFont="1" fontId="183" applyFill="1">
      <alignment vertical="bottom" horizontal="general" wrapText="1"/>
    </xf>
    <xf applyAlignment="1" fillId="141" xfId="0" numFmtId="0" borderId="0" applyFont="1" fontId="184" applyFill="1">
      <alignment vertical="bottom" horizontal="general" wrapText="1"/>
    </xf>
    <xf applyBorder="1" fillId="0" xfId="0" numFmtId="0" borderId="173" applyFont="1" fontId="185"/>
    <xf applyBorder="1" fillId="142" xfId="0" numFmtId="0" borderId="174" applyFont="1" fontId="186" applyFill="1"/>
    <xf applyBorder="1" applyAlignment="1" fillId="143" xfId="0" numFmtId="0" borderId="175" applyFont="1" fontId="187" applyFill="1">
      <alignment vertical="bottom" horizontal="center"/>
    </xf>
    <xf applyBorder="1" fillId="144" xfId="0" numFmtId="0" borderId="176" applyFont="1" fontId="188" applyFill="1"/>
    <xf applyAlignment="1" fillId="0" xfId="0" numFmtId="0" borderId="0" applyFont="1" fontId="189">
      <alignment vertical="bottom" horizontal="general" wrapText="1"/>
    </xf>
    <xf applyBorder="1" fillId="145" xfId="0" numFmtId="0" borderId="177" applyFont="1" fontId="190" applyFill="1"/>
    <xf applyBorder="1" fillId="146" xfId="0" numFmtId="0" borderId="178" applyFont="1" fontId="191" applyFill="1"/>
    <xf applyBorder="1" applyAlignment="1" fillId="147" xfId="0" numFmtId="0" borderId="179" applyFont="1" fontId="192" applyFill="1">
      <alignment vertical="bottom" horizontal="general" wrapText="1"/>
    </xf>
    <xf applyBorder="1" applyAlignment="1" fillId="148" xfId="0" numFmtId="0" borderId="180" applyFont="1" fontId="193" applyFill="1">
      <alignment vertical="bottom" horizontal="general" wrapText="1"/>
    </xf>
    <xf applyBorder="1" applyAlignment="1" fillId="149" xfId="0" numFmtId="0" borderId="181" applyFont="1" fontId="194" applyFill="1">
      <alignment vertical="bottom" horizontal="general" wrapText="1"/>
    </xf>
    <xf applyBorder="1" applyAlignment="1" fillId="150" xfId="0" numFmtId="0" borderId="182" applyFont="1" fontId="195" applyFill="1">
      <alignment vertical="bottom" horizontal="left" wrapText="1"/>
    </xf>
    <xf applyBorder="1" fillId="151" xfId="0" numFmtId="0" borderId="183" applyFont="1" fontId="196" applyFill="1"/>
    <xf applyBorder="1" applyAlignment="1" fillId="0" xfId="0" numFmtId="0" borderId="184" applyFont="1" fontId="197">
      <alignment vertical="bottom" horizontal="left" wrapText="1"/>
    </xf>
    <xf applyBorder="1" fillId="152" xfId="0" numFmtId="0" borderId="185" applyFont="1" fontId="198" applyFill="1"/>
    <xf applyBorder="1" applyAlignment="1" fillId="0" xfId="0" numFmtId="0" borderId="186" applyFont="1" fontId="199">
      <alignment vertical="bottom" horizontal="general" wrapText="1"/>
    </xf>
    <xf applyAlignment="1" fillId="153" xfId="0" numFmtId="0" borderId="0" applyFont="1" fontId="200" applyFill="1">
      <alignment vertical="bottom" horizontal="general" wrapText="1"/>
    </xf>
    <xf applyBorder="1" applyAlignment="1" fillId="154" xfId="0" numFmtId="0" borderId="187" applyFont="1" fontId="201" applyFill="1">
      <alignment vertical="bottom" horizontal="left" wrapText="1"/>
    </xf>
    <xf applyBorder="1" applyAlignment="1" fillId="155" xfId="0" numFmtId="164" borderId="188" applyFont="1" fontId="202" applyNumberFormat="1" applyFill="1">
      <alignment vertical="bottom" horizontal="general" wrapText="1"/>
    </xf>
    <xf applyBorder="1" applyAlignment="1" fillId="156" xfId="0" numFmtId="0" borderId="189" applyFont="1" fontId="203" applyFill="1">
      <alignment vertical="center" horizontal="general"/>
    </xf>
    <xf applyBorder="1" fillId="157" xfId="0" numFmtId="0" borderId="190" applyFont="1" fontId="204" applyFill="1"/>
    <xf applyBorder="1" fillId="158" xfId="0" numFmtId="0" borderId="191" applyFont="1" fontId="205" applyFill="1"/>
    <xf applyBorder="1" applyAlignment="1" fillId="159" xfId="0" numFmtId="0" borderId="192" applyFont="1" fontId="206" applyFill="1">
      <alignment vertical="center" horizontal="left" readingOrder="1"/>
    </xf>
    <xf applyBorder="1" applyAlignment="1" fillId="0" xfId="0" numFmtId="0" borderId="193" applyFont="1" fontId="207">
      <alignment vertical="bottom" horizontal="general" wrapText="1"/>
    </xf>
    <xf applyBorder="1" applyAlignment="1" fillId="0" xfId="0" numFmtId="0" borderId="194" applyFont="1" fontId="208">
      <alignment vertical="bottom" horizontal="left" readingOrder="1"/>
    </xf>
    <xf applyBorder="1" fillId="0" xfId="0" numFmtId="0" borderId="195" applyFont="1" fontId="209"/>
    <xf applyAlignment="1" fillId="160" xfId="0" numFmtId="0" borderId="0" applyFont="1" fontId="210" applyFill="1">
      <alignment vertical="bottom" horizontal="general" wrapText="1"/>
    </xf>
    <xf applyBorder="1" applyAlignment="1" fillId="0" xfId="0" numFmtId="0" borderId="196" applyFont="1" fontId="211">
      <alignment vertical="bottom" horizontal="left" wrapText="1"/>
    </xf>
    <xf applyBorder="1" applyAlignment="1" fillId="161" xfId="0" numFmtId="0" borderId="197" applyFont="1" fontId="212" applyFill="1">
      <alignment vertical="bottom" horizontal="center" wrapText="1"/>
    </xf>
    <xf applyBorder="1" applyAlignment="1" fillId="162" xfId="0" numFmtId="0" borderId="198" applyFont="1" fontId="213" applyFill="1">
      <alignment vertical="bottom" horizontal="general" wrapText="1"/>
    </xf>
    <xf applyBorder="1" applyAlignment="1" fillId="163" xfId="0" numFmtId="0" borderId="199" applyFont="1" fontId="214" applyFill="1">
      <alignment vertical="bottom" horizontal="general" wrapText="1"/>
    </xf>
    <xf applyAlignment="1" fillId="164" xfId="0" numFmtId="0" borderId="0" applyFont="1" fontId="215" applyFill="1">
      <alignment vertical="bottom" horizontal="general" wrapText="1"/>
    </xf>
    <xf applyBorder="1" applyAlignment="1" fillId="0" xfId="0" numFmtId="0" borderId="200" applyFont="1" fontId="216">
      <alignment vertical="bottom" horizontal="general" wrapText="1"/>
    </xf>
    <xf applyBorder="1" applyAlignment="1" fillId="165" xfId="0" numFmtId="0" borderId="201" applyFont="1" fontId="217" applyFill="1">
      <alignment vertical="bottom" horizontal="general" wrapText="1"/>
    </xf>
    <xf applyBorder="1" applyAlignment="1" fillId="166" xfId="0" numFmtId="0" borderId="202" applyFont="1" fontId="218" applyFill="1">
      <alignment vertical="bottom" horizontal="left" readingOrder="1"/>
    </xf>
    <xf applyBorder="1" fillId="167" xfId="0" numFmtId="0" borderId="203" applyFont="1" fontId="219" applyFill="1"/>
    <xf applyBorder="1" fillId="0" xfId="0" numFmtId="0" borderId="204" applyFont="1" fontId="220"/>
    <xf applyBorder="1" applyAlignment="1" fillId="0" xfId="0" numFmtId="0" borderId="205" applyFont="1" fontId="221">
      <alignment vertical="bottom" horizontal="general" wrapText="1"/>
    </xf>
    <xf applyBorder="1" applyAlignment="1" fillId="168" xfId="0" numFmtId="0" borderId="206" applyFont="1" fontId="222" applyFill="1">
      <alignment vertical="center" horizontal="center"/>
    </xf>
    <xf applyBorder="1" applyAlignment="1" fillId="169" xfId="0" numFmtId="0" borderId="207" applyFont="1" fontId="223" applyFill="1">
      <alignment vertical="bottom" horizontal="general" wrapText="1"/>
    </xf>
    <xf applyBorder="1" applyAlignment="1" fillId="0" xfId="0" numFmtId="0" borderId="208" applyFont="1" fontId="224">
      <alignment vertical="bottom" horizontal="general" wrapText="1"/>
    </xf>
    <xf applyBorder="1" applyAlignment="1" fillId="170" xfId="0" numFmtId="0" borderId="209" applyFont="1" fontId="225" applyFill="1">
      <alignment vertical="bottom" horizontal="general" wrapText="1"/>
    </xf>
    <xf applyBorder="1" fillId="171" xfId="0" numFmtId="0" borderId="210" applyFont="1" fontId="226" applyFill="1"/>
    <xf applyBorder="1" fillId="172" xfId="0" numFmtId="0" borderId="211" applyFont="1" fontId="227" applyFill="1"/>
    <xf applyBorder="1" applyAlignment="1" fillId="173" xfId="0" numFmtId="0" borderId="212" applyFont="1" fontId="228" applyFill="1">
      <alignment vertical="bottom" horizontal="left" wrapText="1" readingOrder="1"/>
    </xf>
    <xf applyBorder="1" applyAlignment="1" fillId="174" xfId="0" numFmtId="0" borderId="213" applyFont="1" fontId="229" applyFill="1">
      <alignment vertical="center" horizontal="center" wrapText="1"/>
    </xf>
    <xf applyBorder="1" fillId="175" xfId="0" numFmtId="0" borderId="214" applyFont="1" fontId="230" applyFill="1"/>
    <xf applyBorder="1" applyAlignment="1" fillId="176" xfId="0" numFmtId="0" borderId="215" applyFont="1" fontId="231" applyFill="1">
      <alignment vertical="top" horizontal="general" wrapText="1"/>
    </xf>
    <xf applyBorder="1" applyAlignment="1" fillId="177" xfId="0" numFmtId="10" borderId="216" applyFont="1" fontId="232" applyNumberFormat="1" applyFill="1">
      <alignment vertical="bottom" horizontal="center" wrapText="1"/>
    </xf>
    <xf applyBorder="1" applyAlignment="1" fillId="178" xfId="0" numFmtId="0" borderId="217" fontId="0" applyFill="1">
      <alignment vertical="bottom" horizontal="general" wrapText="1"/>
    </xf>
    <xf applyBorder="1" applyAlignment="1" fillId="179" xfId="0" numFmtId="0" borderId="218" applyFont="1" fontId="233" applyFill="1">
      <alignment vertical="bottom" horizontal="general" wrapText="1"/>
    </xf>
    <xf fillId="180" xfId="0" numFmtId="0" borderId="0" applyFont="1" fontId="234" applyFill="1"/>
    <xf applyBorder="1" fillId="0" xfId="0" numFmtId="0" borderId="219" applyFont="1" fontId="235"/>
    <xf applyAlignment="1" fillId="0" xfId="0" numFmtId="0" borderId="0" applyFont="1" fontId="236">
      <alignment vertical="bottom" horizontal="center" wrapText="1"/>
    </xf>
    <xf applyBorder="1" applyAlignment="1" fillId="0" xfId="0" numFmtId="0" borderId="220" applyFont="1" fontId="237">
      <alignment vertical="bottom" horizontal="general" wrapText="1"/>
    </xf>
    <xf applyBorder="1" applyAlignment="1" fillId="0" xfId="0" numFmtId="0" borderId="221" applyFont="1" fontId="238">
      <alignment vertical="bottom" horizontal="left" wrapText="1"/>
    </xf>
    <xf applyBorder="1" applyAlignment="1" fillId="181" xfId="0" numFmtId="0" borderId="222" applyFont="1" fontId="239" applyFill="1">
      <alignment vertical="bottom" horizontal="general" wrapText="1"/>
    </xf>
    <xf applyBorder="1" applyAlignment="1" fillId="0" xfId="0" numFmtId="0" borderId="223" applyFont="1" fontId="240">
      <alignment vertical="bottom" horizontal="general" wrapText="1"/>
    </xf>
    <xf applyBorder="1" applyAlignment="1" fillId="182" xfId="0" numFmtId="0" borderId="224" applyFont="1" fontId="241" applyFill="1">
      <alignment vertical="center" horizontal="center"/>
    </xf>
    <xf applyBorder="1" fillId="0" xfId="0" numFmtId="0" borderId="225" applyFont="1" fontId="242"/>
    <xf applyBorder="1" fillId="0" xfId="0" numFmtId="0" borderId="226" applyFont="1" fontId="243"/>
    <xf applyBorder="1" applyAlignment="1" fillId="183" xfId="0" numFmtId="0" borderId="227" applyFont="1" fontId="244" applyFill="1">
      <alignment vertical="bottom" horizontal="general" wrapText="1"/>
    </xf>
    <xf applyBorder="1" fillId="184" xfId="0" numFmtId="0" borderId="228" applyFont="1" fontId="245" applyFill="1"/>
    <xf applyAlignment="1" fillId="185" xfId="0" numFmtId="0" borderId="0" applyFont="1" fontId="246" applyFill="1">
      <alignment vertical="bottom" horizontal="general" wrapText="1"/>
    </xf>
    <xf applyBorder="1" applyAlignment="1" fillId="186" xfId="0" numFmtId="0" borderId="229" applyFont="1" fontId="247" applyFill="1">
      <alignment vertical="bottom" horizontal="left" wrapText="1" readingOrder="1"/>
    </xf>
    <xf applyBorder="1" fillId="187" xfId="0" numFmtId="0" borderId="230" applyFont="1" fontId="248" applyFill="1"/>
    <xf applyBorder="1" applyAlignment="1" fillId="0" xfId="0" numFmtId="0" borderId="231" applyFont="1" fontId="249">
      <alignment vertical="bottom" horizontal="general" wrapText="1"/>
    </xf>
    <xf applyBorder="1" applyAlignment="1" fillId="188" xfId="0" numFmtId="0" borderId="232" applyFont="1" fontId="250" applyFill="1">
      <alignment vertical="center" horizontal="center" wrapText="1"/>
    </xf>
    <xf applyAlignment="1" fillId="0" xfId="0" numFmtId="0" borderId="0" applyFont="1" fontId="251">
      <alignment vertical="bottom" horizontal="general" wrapText="1"/>
    </xf>
  </cellXfs>
  <cellStyles count="1">
    <cellStyle builtinId="0" name="Normal" xfId="0"/>
  </cellStyles>
  <dxfs count="6">
    <dxf>
      <fill>
        <patternFill patternType="solid">
          <bgColor rgb="FFFFFF00"/>
        </patternFill>
      </fill>
    </dxf>
    <dxf>
      <fill>
        <patternFill patternType="solid">
          <bgColor rgb="FFFF9900"/>
        </patternFill>
      </fill>
    </dxf>
    <dxf>
      <fill>
        <patternFill patternType="solid">
          <bgColor rgb="FFFF0000"/>
        </patternFill>
      </fill>
    </dxf>
    <dxf>
      <fill>
        <patternFill patternType="solid">
          <bgColor rgb="FF00FF00"/>
        </patternFill>
      </fill>
    </dxf>
    <dxf>
      <fill>
        <patternFill patternType="solid">
          <bgColor rgb="FFFF00FF"/>
        </patternFill>
      </fill>
    </dxf>
    <dxf>
      <fill>
        <patternFill patternType="solid">
          <bgColor rgb="FFF3F3F3"/>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_rels/sheet2.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4.25"/>
  <cols>
    <col min="2" customWidth="1" max="2" width="20.43"/>
    <col min="3" customWidth="1" max="3" style="146" width="62.86"/>
    <col min="4" customWidth="1" max="4" width="15.86"/>
  </cols>
  <sheetData>
    <row r="1">
      <c t="s" s="250" r="C1">
        <v>0</v>
      </c>
    </row>
    <row r="2">
      <c t="s" s="57" r="C2">
        <v>1</v>
      </c>
    </row>
    <row r="3">
      <c t="s" s="127" r="C3">
        <v>2</v>
      </c>
    </row>
    <row r="4">
      <c t="s" s="15" r="C4">
        <v>3</v>
      </c>
    </row>
    <row r="5">
      <c t="s" s="109" r="C5">
        <v>4</v>
      </c>
    </row>
    <row r="7">
      <c t="s" s="187" r="A7">
        <v>5</v>
      </c>
      <c s="187" r="B7"/>
      <c s="187" r="C7"/>
      <c s="187" r="D7"/>
    </row>
    <row r="8">
      <c t="s" s="153" r="A8">
        <v>6</v>
      </c>
      <c t="s" s="38" r="B8">
        <v>7</v>
      </c>
      <c t="s" s="122" r="C8">
        <v>8</v>
      </c>
      <c t="s" s="200" r="D8">
        <v>9</v>
      </c>
      <c s="198" r="E8"/>
      <c s="95" r="F8"/>
      <c s="95" r="G8"/>
    </row>
    <row customHeight="1" r="9" ht="28.5">
      <c t="s" s="56" r="A9">
        <v>10</v>
      </c>
      <c t="s" s="8" r="B9">
        <v>11</v>
      </c>
      <c t="s" s="33" r="C9">
        <v>12</v>
      </c>
      <c t="s" s="186" r="D9">
        <v>13</v>
      </c>
      <c s="198" r="E9"/>
      <c s="95" r="F9"/>
      <c s="95" r="G9"/>
    </row>
    <row customHeight="1" r="10" ht="28.5">
      <c s="56" r="A10"/>
      <c t="s" s="8" r="B10">
        <v>14</v>
      </c>
      <c t="s" s="33" r="C10">
        <v>15</v>
      </c>
      <c s="186" r="D10"/>
      <c s="198" r="E10"/>
      <c s="95" r="F10"/>
      <c s="95" r="G10"/>
    </row>
    <row customHeight="1" r="11" ht="28.5">
      <c s="56" r="A11"/>
      <c t="s" s="8" r="B11">
        <v>16</v>
      </c>
      <c t="s" s="33" r="C11">
        <v>17</v>
      </c>
      <c s="186" r="D11"/>
      <c s="198" r="E11"/>
      <c s="95" r="F11"/>
      <c s="95" r="G11"/>
    </row>
    <row customHeight="1" r="12" ht="57.0">
      <c t="s" s="242" r="A12">
        <v>18</v>
      </c>
      <c t="s" s="20" r="B12">
        <v>19</v>
      </c>
      <c t="s" s="207" r="C12">
        <v>20</v>
      </c>
      <c t="s" s="81" r="D12">
        <v>21</v>
      </c>
      <c s="198" r="E12"/>
      <c s="95" r="F12"/>
      <c s="95" r="G12"/>
    </row>
    <row customHeight="1" r="13" ht="42.75">
      <c s="242" r="A13"/>
      <c t="s" s="20" r="B13">
        <v>22</v>
      </c>
      <c t="s" s="207" r="C13">
        <v>23</v>
      </c>
      <c s="81" r="D13"/>
      <c s="198" r="E13"/>
      <c s="95" r="F13"/>
      <c s="95" r="G13"/>
    </row>
    <row customHeight="1" r="14" ht="42.75">
      <c s="242" r="A14"/>
      <c t="s" s="20" r="B14">
        <v>24</v>
      </c>
      <c t="s" s="207" r="C14">
        <v>25</v>
      </c>
      <c s="81" r="D14"/>
      <c s="198" r="E14"/>
      <c s="95" r="F14"/>
      <c s="95" r="G14"/>
    </row>
    <row r="15">
      <c t="s" s="66" r="A15">
        <v>26</v>
      </c>
      <c t="s" s="171" r="B15">
        <v>27</v>
      </c>
      <c t="s" s="225" r="C15">
        <v>28</v>
      </c>
      <c t="s" s="264" r="D15">
        <v>29</v>
      </c>
      <c s="198" r="E15"/>
      <c s="95" r="F15"/>
      <c s="95" r="G15"/>
    </row>
    <row r="16">
      <c s="66" r="A16"/>
      <c t="s" s="171" r="B16">
        <v>30</v>
      </c>
      <c t="s" s="225" r="C16">
        <v>31</v>
      </c>
      <c s="264" r="D16"/>
      <c s="198" r="E16"/>
      <c s="95" r="F16"/>
      <c s="95" r="G16"/>
    </row>
    <row r="17">
      <c s="66" r="A17"/>
      <c t="s" s="171" r="B17">
        <v>32</v>
      </c>
      <c t="s" s="225" r="C17">
        <v>33</v>
      </c>
      <c s="264" r="D17"/>
      <c s="198" r="E17"/>
      <c s="95" r="F17"/>
      <c s="95" r="G17"/>
    </row>
    <row r="18">
      <c s="66" r="A18"/>
      <c t="s" s="171" r="B18">
        <v>34</v>
      </c>
      <c t="s" s="225" r="C18">
        <v>35</v>
      </c>
      <c s="264" r="D18"/>
      <c s="198" r="E18"/>
      <c s="95" r="F18"/>
      <c s="95" r="G18"/>
    </row>
    <row r="19">
      <c t="s" s="41" r="A19">
        <v>36</v>
      </c>
      <c t="s" s="9" r="B19">
        <v>37</v>
      </c>
      <c t="s" s="175" r="C19">
        <v>38</v>
      </c>
      <c t="s" s="94" r="D19">
        <v>29</v>
      </c>
      <c s="198" r="E19"/>
      <c s="95" r="F19"/>
      <c s="95" r="G19"/>
    </row>
    <row r="20">
      <c s="41" r="A20"/>
      <c t="s" s="9" r="B20">
        <v>39</v>
      </c>
      <c t="s" s="175" r="C20">
        <v>40</v>
      </c>
      <c s="94" r="D20"/>
      <c s="198" r="E20"/>
      <c s="95" r="F20"/>
      <c s="95" r="G20"/>
    </row>
    <row r="21">
      <c s="41" r="A21"/>
      <c t="s" s="9" r="B21">
        <v>41</v>
      </c>
      <c t="s" s="175" r="C21">
        <v>42</v>
      </c>
      <c s="94" r="D21"/>
      <c s="198" r="E21"/>
      <c s="95" r="F21"/>
      <c s="95" r="G21"/>
    </row>
    <row r="22">
      <c s="41" r="A22"/>
      <c t="s" s="9" r="B22">
        <v>34</v>
      </c>
      <c t="s" s="175" r="C22">
        <v>43</v>
      </c>
      <c s="94" r="D22"/>
      <c s="198" r="E22"/>
      <c s="95" r="F22"/>
      <c s="95" r="G22"/>
    </row>
    <row r="23">
      <c s="164" r="A23"/>
      <c s="180" r="B23"/>
      <c s="180" r="C23"/>
      <c s="180" r="D23"/>
      <c s="95" r="E23"/>
      <c s="95" r="F23"/>
      <c s="95" r="G23"/>
    </row>
    <row r="24">
      <c s="95" r="B24"/>
      <c s="95" r="C24"/>
      <c s="95" r="D24"/>
      <c s="95" r="E24"/>
      <c s="95" r="F24"/>
      <c s="95" r="G24"/>
    </row>
    <row r="25">
      <c s="95" r="B25"/>
      <c s="95" r="C25"/>
      <c s="95" r="D25"/>
      <c s="95" r="E25"/>
      <c s="95" r="F25"/>
      <c s="95" r="G25"/>
    </row>
    <row r="26">
      <c s="95" r="B26"/>
      <c s="95" r="C26"/>
      <c s="95" r="D26"/>
      <c s="95" r="E26"/>
      <c s="95" r="F26"/>
      <c s="95" r="G26"/>
    </row>
  </sheetData>
  <mergeCells count="9">
    <mergeCell ref="A7:D7"/>
    <mergeCell ref="A9:A11"/>
    <mergeCell ref="D9:D11"/>
    <mergeCell ref="A12:A14"/>
    <mergeCell ref="D12:D14"/>
    <mergeCell ref="A15:A18"/>
    <mergeCell ref="D15:D18"/>
    <mergeCell ref="A19:A22"/>
    <mergeCell ref="D19:D22"/>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G2" ySplit="1.0" xSplit="6.0" activePane="bottomRight" state="frozen"/>
      <selection sqref="G1" activeCell="G1" pane="topRight"/>
      <selection sqref="A2" activeCell="A2" pane="bottomLeft"/>
      <selection sqref="G2" activeCell="G2" pane="bottomRight"/>
    </sheetView>
  </sheetViews>
  <sheetFormatPr customHeight="1" defaultColWidth="9.14" defaultRowHeight="14.25"/>
  <cols>
    <col min="1" customWidth="1" max="1" hidden="1" width="28.57"/>
    <col min="2" customWidth="1" max="2" width="10.29"/>
    <col min="3" customWidth="1" max="4" width="5.86"/>
    <col min="5" customWidth="1" max="5" width="3.86"/>
    <col min="6" customWidth="1" max="6" width="10.71"/>
    <col min="7" customWidth="1" max="7" width="11.14"/>
    <col min="8" customWidth="1" max="8" width="14.0"/>
    <col min="9" customWidth="1" max="9" style="95" hidden="1" width="5.57"/>
    <col min="10" customWidth="1" max="10" width="16.57"/>
    <col min="11" customWidth="1" max="11" width="15.29"/>
    <col min="12" customWidth="1" max="12" width="17.57"/>
    <col min="13" customWidth="1" max="13" width="4.0"/>
    <col min="14" customWidth="1" max="14" width="18.86"/>
    <col min="15" customWidth="1" max="15" hidden="1" width="15.0"/>
    <col min="16" customWidth="1" max="16" hidden="1" width="136.43"/>
    <col min="17" customWidth="1" max="17" width="14.29"/>
    <col min="18" customWidth="1" max="18" width="12.0"/>
    <col min="19" customWidth="1" max="19" width="21.71"/>
    <col min="20" customWidth="1" max="20" style="95" width="37.29"/>
    <col min="21" customWidth="1" max="21" style="95" width="51.57"/>
    <col min="22" customWidth="1" max="23" hidden="1" width="40.86"/>
  </cols>
  <sheetData>
    <row customHeight="1" r="1" ht="15.0">
      <c t="s" s="223" r="A1">
        <v>44</v>
      </c>
      <c t="s" s="131" r="B1">
        <v>45</v>
      </c>
      <c t="s" s="213" r="C1">
        <v>46</v>
      </c>
      <c t="s" s="52" r="D1">
        <v>47</v>
      </c>
      <c t="s" s="30" r="E1">
        <v>48</v>
      </c>
      <c t="s" s="245" r="F1">
        <v>49</v>
      </c>
      <c t="s" s="165" r="G1">
        <v>50</v>
      </c>
      <c t="s" s="165" r="H1">
        <v>51</v>
      </c>
      <c t="s" s="165" r="I1">
        <v>52</v>
      </c>
      <c t="s" s="165" r="J1">
        <v>53</v>
      </c>
      <c t="s" s="50" r="K1">
        <v>54</v>
      </c>
      <c t="s" s="165" r="L1">
        <v>55</v>
      </c>
      <c t="s" s="165" r="M1">
        <v>56</v>
      </c>
      <c t="s" s="165" r="N1">
        <v>57</v>
      </c>
      <c t="s" s="165" r="O1">
        <v>58</v>
      </c>
      <c t="s" s="165" r="P1">
        <v>59</v>
      </c>
      <c t="s" s="40" r="Q1">
        <v>60</v>
      </c>
      <c t="s" s="40" r="R1">
        <v>61</v>
      </c>
      <c t="s" s="40" r="S1">
        <v>62</v>
      </c>
      <c t="s" s="40" r="T1">
        <v>63</v>
      </c>
      <c t="s" s="40" r="U1">
        <v>64</v>
      </c>
      <c t="s" s="17" r="V1">
        <v>65</v>
      </c>
      <c t="s" s="17" r="W1">
        <v>66</v>
      </c>
    </row>
    <row customHeight="1" r="2" ht="28.5">
      <c t="str" s="197" r="A2">
        <f>CONCATENATE(row(2:2),F2)</f>
        <v>2CCS</v>
      </c>
      <c t="s" s="265" r="B2">
        <v>67</v>
      </c>
      <c t="s" s="117" r="C2">
        <v>68</v>
      </c>
      <c t="s" s="60" r="D2">
        <v>69</v>
      </c>
      <c t="s" s="154" r="E2">
        <v>70</v>
      </c>
      <c t="s" s="217" r="F2">
        <v>71</v>
      </c>
      <c t="s" s="72" r="G2">
        <v>37</v>
      </c>
      <c t="s" s="72" r="H2">
        <v>27</v>
      </c>
      <c s="72" r="I2">
        <v>1</v>
      </c>
      <c t="s" s="72" r="J2">
        <v>22</v>
      </c>
      <c t="s" s="217" r="K2">
        <v>72</v>
      </c>
      <c t="s" s="217" r="L2">
        <v>73</v>
      </c>
      <c t="s" s="217" r="M2">
        <v>74</v>
      </c>
      <c t="s" s="72" r="N2">
        <v>75</v>
      </c>
      <c s="173" r="O2"/>
      <c t="str" s="128" r="P2">
        <f>HYPERLINK("https://neo.pearson.com/docs/DOC-147089","https://neo.pearson.com/docs/DOC-147089")</f>
        <v>https://neo.pearson.com/docs/DOC-147089</v>
      </c>
      <c s="1" r="Q2"/>
      <c t="s" s="258" r="R2">
        <v>76</v>
      </c>
      <c s="258" r="S2"/>
      <c t="s" s="258" r="T2">
        <v>77</v>
      </c>
      <c t="s" s="258" r="U2">
        <v>78</v>
      </c>
      <c s="5" r="V2"/>
      <c s="5" r="W2"/>
    </row>
    <row customHeight="1" r="3" ht="28.5">
      <c t="str" s="124" r="A3">
        <f>CONCATENATE(row(3:3),F3)</f>
        <v>3CCS</v>
      </c>
      <c t="s" s="143" r="B3">
        <v>79</v>
      </c>
      <c t="s" s="230" r="C3">
        <v>80</v>
      </c>
      <c s="60" r="D3"/>
      <c t="s" s="209" r="E3">
        <v>70</v>
      </c>
      <c t="s" s="232" r="F3">
        <v>71</v>
      </c>
      <c t="s" s="162" r="G3">
        <v>81</v>
      </c>
      <c t="s" s="162" r="H3">
        <v>34</v>
      </c>
      <c s="162" r="I3">
        <v>6</v>
      </c>
      <c t="s" s="162" r="J3">
        <v>22</v>
      </c>
      <c t="s" s="232" r="K3">
        <v>82</v>
      </c>
      <c t="s" s="232" r="L3">
        <v>82</v>
      </c>
      <c t="s" s="232" r="M3">
        <v>83</v>
      </c>
      <c t="s" s="162" r="N3">
        <v>84</v>
      </c>
      <c s="232" r="O3"/>
      <c t="str" s="204" r="P3">
        <f>HYPERLINK("https://neo.pearson.com/docs/DOC-147087","https://neo.pearson.com/docs/DOC-147087")</f>
        <v>https://neo.pearson.com/docs/DOC-147087</v>
      </c>
      <c s="68" r="Q3"/>
      <c s="68" r="R3"/>
      <c s="176" r="S3"/>
      <c s="68" r="T3"/>
      <c s="68" r="U3"/>
      <c s="22" r="V3"/>
      <c s="178" r="W3"/>
    </row>
    <row customHeight="1" r="4" ht="28.5">
      <c s="39" r="A4"/>
      <c t="s" s="265" r="B4">
        <v>85</v>
      </c>
      <c t="s" s="117" r="C4">
        <v>80</v>
      </c>
      <c t="s" s="24" r="D4">
        <v>86</v>
      </c>
      <c t="s" s="209" r="E4">
        <v>70</v>
      </c>
      <c t="s" s="249" r="F4">
        <v>71</v>
      </c>
      <c t="s" s="194" r="G4">
        <v>39</v>
      </c>
      <c t="s" s="194" r="H4">
        <v>27</v>
      </c>
      <c s="194" r="I4"/>
      <c t="s" s="194" r="J4">
        <v>24</v>
      </c>
      <c t="s" s="249" r="K4">
        <v>87</v>
      </c>
      <c t="s" s="249" r="L4">
        <v>88</v>
      </c>
      <c t="s" s="249" r="M4">
        <v>83</v>
      </c>
      <c t="s" s="194" r="N4">
        <v>89</v>
      </c>
      <c s="16" r="O4"/>
      <c s="16" r="P4"/>
      <c t="s" s="28" r="Q4">
        <v>90</v>
      </c>
      <c s="28" r="R4"/>
      <c s="28" r="S4"/>
      <c t="s" s="28" r="T4">
        <v>91</v>
      </c>
      <c t="s" s="28" r="U4">
        <v>92</v>
      </c>
      <c s="234" r="V4"/>
      <c s="202" r="W4"/>
    </row>
    <row customHeight="1" r="5" ht="28.5">
      <c t="str" s="197" r="A5">
        <f>CONCATENATE(row(5:5),F5)</f>
        <v>5CCS</v>
      </c>
      <c t="s" s="265" r="B5">
        <v>93</v>
      </c>
      <c t="s" s="117" r="C5">
        <v>94</v>
      </c>
      <c t="s" s="60" r="D5">
        <v>95</v>
      </c>
      <c t="s" s="209" r="E5">
        <v>70</v>
      </c>
      <c t="s" s="232" r="F5">
        <v>71</v>
      </c>
      <c t="s" s="162" r="G5">
        <v>39</v>
      </c>
      <c t="s" s="162" r="H5">
        <v>27</v>
      </c>
      <c s="162" r="I5">
        <v>1</v>
      </c>
      <c t="s" s="162" r="J5">
        <v>24</v>
      </c>
      <c t="s" s="232" r="K5">
        <v>96</v>
      </c>
      <c t="s" s="232" r="L5">
        <v>97</v>
      </c>
      <c t="s" s="232" r="M5">
        <v>83</v>
      </c>
      <c t="s" s="162" r="N5">
        <v>98</v>
      </c>
      <c s="232" r="O5"/>
      <c s="232" r="P5"/>
      <c t="s" s="176" r="Q5">
        <v>99</v>
      </c>
      <c t="s" s="176" r="R5">
        <v>100</v>
      </c>
      <c t="s" s="176" r="S5">
        <v>101</v>
      </c>
      <c t="s" s="176" r="T5">
        <v>102</v>
      </c>
      <c t="s" s="176" r="U5">
        <v>103</v>
      </c>
      <c t="s" s="182" r="V5">
        <v>104</v>
      </c>
      <c t="s" s="247" r="W5">
        <v>105</v>
      </c>
    </row>
    <row customHeight="1" r="6" ht="57.0">
      <c t="str" s="196" r="A6">
        <f>CONCATENATE(row(6:6),F6)</f>
        <v>6CCS</v>
      </c>
      <c t="s" s="265" r="B6">
        <v>93</v>
      </c>
      <c t="s" s="117" r="C6">
        <v>94</v>
      </c>
      <c t="s" s="60" r="D6">
        <v>106</v>
      </c>
      <c t="s" s="121" r="E6">
        <v>70</v>
      </c>
      <c t="s" s="18" r="F6">
        <v>71</v>
      </c>
      <c t="s" s="162" r="G6">
        <v>37</v>
      </c>
      <c t="s" s="162" r="H6">
        <v>107</v>
      </c>
      <c s="162" r="I6">
        <v>2</v>
      </c>
      <c t="s" s="162" r="J6">
        <v>19</v>
      </c>
      <c t="s" s="18" r="K6">
        <v>108</v>
      </c>
      <c t="s" s="70" r="L6">
        <v>109</v>
      </c>
      <c t="s" s="179" r="M6">
        <v>110</v>
      </c>
      <c t="s" s="70" r="N6">
        <v>111</v>
      </c>
      <c s="240" r="O6"/>
      <c t="str" s="167" r="P6">
        <f>HYPERLINK("https://neo.pearson.com/docs/DOC-223516","https://neo.pearson.com/docs/DOC-223516")</f>
        <v>https://neo.pearson.com/docs/DOC-223516</v>
      </c>
      <c s="1" r="Q6"/>
      <c s="1" r="R6"/>
      <c s="258" r="S6"/>
      <c t="s" s="215" r="T6">
        <v>112</v>
      </c>
      <c t="s" s="258" r="U6">
        <v>113</v>
      </c>
      <c t="s" s="35" r="V6">
        <v>114</v>
      </c>
      <c t="s" s="13" r="W6">
        <v>115</v>
      </c>
    </row>
    <row customHeight="1" r="7" ht="43.5">
      <c t="str" s="197" r="A7">
        <f>CONCATENATE(row(7:7),F7)</f>
        <v>7CCS</v>
      </c>
      <c t="s" s="265" r="B7">
        <v>116</v>
      </c>
      <c t="s" s="117" r="C7">
        <v>94</v>
      </c>
      <c t="s" s="60" r="D7">
        <v>117</v>
      </c>
      <c t="s" s="84" r="E7">
        <v>70</v>
      </c>
      <c t="s" s="137" r="F7">
        <v>71</v>
      </c>
      <c t="s" s="162" r="G7">
        <v>37</v>
      </c>
      <c t="s" s="162" r="H7">
        <v>27</v>
      </c>
      <c s="162" r="I7">
        <v>1</v>
      </c>
      <c t="s" s="162" r="J7">
        <v>24</v>
      </c>
      <c t="s" s="140" r="K7">
        <v>118</v>
      </c>
      <c t="s" s="241" r="L7">
        <v>119</v>
      </c>
      <c t="s" s="140" r="M7">
        <v>83</v>
      </c>
      <c t="s" s="241" r="N7">
        <v>120</v>
      </c>
      <c s="27" r="O7"/>
      <c s="211" r="P7"/>
      <c s="176" r="Q7"/>
      <c t="s" s="258" r="R7">
        <v>121</v>
      </c>
      <c s="258" r="S7"/>
      <c t="s" s="176" r="T7">
        <v>122</v>
      </c>
      <c t="s" s="176" r="U7">
        <v>123</v>
      </c>
      <c s="5" r="V7"/>
      <c s="5" r="W7"/>
    </row>
    <row customHeight="1" r="8" ht="43.5">
      <c t="str" s="196" r="A8">
        <f>CONCATENATE(row(8:8),F8)</f>
        <v>8CCS &amp; NGLA_AS</v>
      </c>
      <c t="s" s="265" r="B8">
        <v>124</v>
      </c>
      <c t="s" s="117" r="C8">
        <v>94</v>
      </c>
      <c t="s" s="60" r="D8">
        <v>125</v>
      </c>
      <c t="s" s="55" r="E8">
        <v>70</v>
      </c>
      <c t="s" s="144" r="F8">
        <v>126</v>
      </c>
      <c t="s" s="14" r="G8">
        <v>81</v>
      </c>
      <c t="s" s="14" r="H8">
        <v>27</v>
      </c>
      <c s="14" r="I8">
        <v>2</v>
      </c>
      <c t="s" s="14" r="J8">
        <v>127</v>
      </c>
      <c t="s" s="144" r="K8">
        <v>128</v>
      </c>
      <c t="s" s="144" r="L8">
        <v>129</v>
      </c>
      <c t="s" s="144" r="M8">
        <v>83</v>
      </c>
      <c t="s" s="98" r="N8">
        <v>130</v>
      </c>
      <c s="185" r="O8"/>
      <c s="185" r="P8"/>
      <c s="176" r="Q8"/>
      <c s="176" r="R8"/>
      <c s="176" r="S8"/>
      <c t="s" s="176" r="T8">
        <v>131</v>
      </c>
      <c t="s" s="176" r="U8">
        <v>132</v>
      </c>
      <c t="s" s="205" r="V8">
        <v>133</v>
      </c>
      <c t="s" s="160" r="W8">
        <v>134</v>
      </c>
    </row>
    <row r="9">
      <c t="str" s="196" r="A9">
        <f>CONCATENATE(row(9:9),F9)</f>
        <v>9DDAAL</v>
      </c>
      <c t="s" s="265" r="B9">
        <v>135</v>
      </c>
      <c t="s" s="117" r="C9">
        <v>94</v>
      </c>
      <c t="s" s="60" r="D9">
        <v>136</v>
      </c>
      <c t="s" s="154" r="E9">
        <v>70</v>
      </c>
      <c t="s" s="217" r="F9">
        <v>137</v>
      </c>
      <c t="s" s="72" r="G9">
        <v>37</v>
      </c>
      <c t="s" s="72" r="H9">
        <v>27</v>
      </c>
      <c s="72" r="I9">
        <v>1</v>
      </c>
      <c t="s" s="72" r="J9">
        <v>138</v>
      </c>
      <c t="s" s="217" r="K9">
        <v>139</v>
      </c>
      <c t="s" s="217" r="L9">
        <v>140</v>
      </c>
      <c t="s" s="217" r="M9">
        <v>74</v>
      </c>
      <c t="s" s="72" r="N9">
        <v>141</v>
      </c>
      <c t="s" s="217" r="O9">
        <v>142</v>
      </c>
      <c t="s" s="217" r="P9">
        <v>143</v>
      </c>
      <c t="s" s="176" r="Q9">
        <v>144</v>
      </c>
      <c t="s" s="176" r="R9">
        <v>145</v>
      </c>
      <c s="176" r="S9"/>
      <c t="s" s="176" r="T9">
        <v>146</v>
      </c>
      <c t="s" s="37" r="U9">
        <v>147</v>
      </c>
      <c t="s" s="13" r="V9">
        <v>148</v>
      </c>
      <c t="s" s="203" r="W9">
        <v>149</v>
      </c>
    </row>
    <row customHeight="1" r="10" ht="28.5">
      <c t="str" s="39" r="A10">
        <f>CONCATENATE(row(10:10),F10)</f>
        <v>10DDAAL</v>
      </c>
      <c s="265" r="B10"/>
      <c t="s" s="117" r="C10">
        <v>150</v>
      </c>
      <c s="24" r="D10"/>
      <c s="209" r="E10"/>
      <c t="s" s="100" r="F10">
        <v>137</v>
      </c>
      <c t="s" s="162" r="G10">
        <v>37</v>
      </c>
      <c t="s" s="162" r="H10">
        <v>27</v>
      </c>
      <c s="162" r="I10"/>
      <c t="s" s="162" r="J10">
        <v>22</v>
      </c>
      <c t="s" s="232" r="K10">
        <v>151</v>
      </c>
      <c t="s" s="261" r="L10">
        <v>152</v>
      </c>
      <c t="s" s="232" r="M10">
        <v>110</v>
      </c>
      <c t="s" s="261" r="N10">
        <v>153</v>
      </c>
      <c s="51" r="O10"/>
      <c t="str" s="174" r="P10">
        <f>HYPERLINK("https://neo.pearson.com/docs/DOC-223543","https://neo.pearson.com/docs/DOC-223543")</f>
        <v>https://neo.pearson.com/docs/DOC-223543</v>
      </c>
      <c s="1" r="Q10"/>
      <c s="1" r="R10"/>
      <c s="258" r="S10"/>
      <c s="1" r="T10"/>
      <c s="1" r="U10"/>
      <c s="113" r="V10"/>
      <c s="75" r="W10"/>
    </row>
    <row r="11">
      <c t="str" s="39" r="A11">
        <f>CONCATENATE(row(11:11),F11)</f>
        <v>11DDAAL</v>
      </c>
      <c s="265" r="B11"/>
      <c t="s" s="117" r="C11">
        <v>154</v>
      </c>
      <c s="24" r="D11"/>
      <c s="209" r="E11"/>
      <c t="s" s="100" r="F11">
        <v>137</v>
      </c>
      <c s="162" r="G11"/>
      <c s="162" r="H11"/>
      <c s="162" r="I11"/>
      <c s="14" r="J11"/>
      <c t="s" s="232" r="K11">
        <v>155</v>
      </c>
      <c t="s" s="261" r="L11">
        <v>155</v>
      </c>
      <c t="s" s="232" r="M11">
        <v>74</v>
      </c>
      <c s="261" r="N11"/>
      <c s="51" r="O11"/>
      <c t="str" s="174" r="P11">
        <f>HYPERLINK("https://neo.pearson.com/docs/DOC-223490","https://neo.pearson.com/docs/DOC-223490")</f>
        <v>https://neo.pearson.com/docs/DOC-223490</v>
      </c>
      <c s="1" r="Q11"/>
      <c s="1" r="R11"/>
      <c s="258" r="S11"/>
      <c s="1" r="T11"/>
      <c t="s" s="37" r="U11">
        <v>156</v>
      </c>
      <c s="113" r="V11"/>
      <c s="202" r="W11"/>
    </row>
    <row customHeight="1" r="12" ht="15.0">
      <c t="str" s="39" r="A12">
        <f>CONCATENATE(row(12:12),F12)</f>
        <v>12DDAAL</v>
      </c>
      <c s="265" r="B12"/>
      <c t="s" s="117" r="C12">
        <v>154</v>
      </c>
      <c s="24" r="D12"/>
      <c s="243" r="E12"/>
      <c t="s" s="12" r="F12">
        <v>137</v>
      </c>
      <c t="s" s="14" r="G12">
        <v>34</v>
      </c>
      <c t="s" s="14" r="H12">
        <v>27</v>
      </c>
      <c s="14" r="I12"/>
      <c t="s" s="72" r="J12">
        <v>157</v>
      </c>
      <c t="s" s="193" r="K12">
        <v>158</v>
      </c>
      <c t="s" s="44" r="L12">
        <v>158</v>
      </c>
      <c t="s" s="193" r="M12">
        <v>74</v>
      </c>
      <c t="s" s="44" r="N12">
        <v>159</v>
      </c>
      <c s="159" r="O12"/>
      <c t="str" s="62" r="P12">
        <f>HYPERLINK("https://neo.pearson.com/docs/DOC-223487","https://neo.pearson.com/docs/DOC-223487")</f>
        <v>https://neo.pearson.com/docs/DOC-223487</v>
      </c>
      <c s="176" r="Q12"/>
      <c s="176" r="R12"/>
      <c s="176" r="S12"/>
      <c t="s" s="176" r="T12">
        <v>160</v>
      </c>
      <c s="176" r="U12"/>
      <c s="113" r="V12"/>
      <c s="202" r="W12"/>
    </row>
    <row r="13">
      <c t="str" s="196" r="A13">
        <f>CONCATENATE(row(13:13),F13)</f>
        <v>13ELE</v>
      </c>
      <c t="s" s="265" r="B13">
        <v>161</v>
      </c>
      <c t="s" s="117" r="C13">
        <v>94</v>
      </c>
      <c t="s" s="60" r="D13">
        <v>162</v>
      </c>
      <c t="s" s="23" r="E13">
        <v>70</v>
      </c>
      <c t="s" s="217" r="F13">
        <v>163</v>
      </c>
      <c t="s" s="72" r="G13">
        <v>81</v>
      </c>
      <c t="s" s="72" r="H13">
        <v>107</v>
      </c>
      <c s="72" r="I13">
        <v>4</v>
      </c>
      <c t="s" s="162" r="J13">
        <v>157</v>
      </c>
      <c t="s" s="217" r="K13">
        <v>164</v>
      </c>
      <c t="s" s="217" r="L13">
        <v>165</v>
      </c>
      <c t="s" s="217" r="M13">
        <v>74</v>
      </c>
      <c t="s" s="72" r="N13">
        <v>166</v>
      </c>
      <c s="173" r="O13"/>
      <c t="str" s="128" r="P13">
        <f>HYPERLINK("https://neo.pearson.com/docs/DOC-223489","https://neo.pearson.com/docs/DOC-223489")</f>
        <v>https://neo.pearson.com/docs/DOC-223489</v>
      </c>
      <c s="176" r="Q13"/>
      <c t="s" s="176" r="R13">
        <v>167</v>
      </c>
      <c t="s" s="176" r="S13">
        <v>168</v>
      </c>
      <c t="s" s="176" r="T13">
        <v>169</v>
      </c>
      <c t="s" s="176" r="U13">
        <v>170</v>
      </c>
      <c t="s" s="191" r="V13">
        <v>171</v>
      </c>
      <c t="s" s="97" r="W13">
        <v>172</v>
      </c>
    </row>
    <row customHeight="1" r="14" ht="1.5">
      <c t="str" s="196" r="A14">
        <f>CONCATENATE(row(14:14),F14)</f>
        <v>14ELE</v>
      </c>
      <c t="s" s="265" r="B14">
        <v>173</v>
      </c>
      <c t="s" s="117" r="C14">
        <v>174</v>
      </c>
      <c s="60" r="D14"/>
      <c t="s" s="31" r="E14">
        <v>70</v>
      </c>
      <c t="s" s="232" r="F14">
        <v>163</v>
      </c>
      <c t="s" s="162" r="G14">
        <v>34</v>
      </c>
      <c t="s" s="162" r="H14">
        <v>27</v>
      </c>
      <c s="162" r="I14">
        <v>3</v>
      </c>
      <c t="s" s="162" r="J14">
        <v>22</v>
      </c>
      <c t="s" s="51" r="K14">
        <v>175</v>
      </c>
      <c t="s" s="232" r="L14">
        <v>175</v>
      </c>
      <c t="s" s="232" r="M14">
        <v>74</v>
      </c>
      <c t="s" s="162" r="N14">
        <v>166</v>
      </c>
      <c s="51" r="O14"/>
      <c t="str" s="174" r="P14">
        <f>HYPERLINK("https://neo.pearson.com/docs/DOC-223544","https://neo.pearson.com/docs/DOC-223544")</f>
        <v>https://neo.pearson.com/docs/DOC-223544</v>
      </c>
      <c t="s" s="176" r="Q14">
        <v>176</v>
      </c>
      <c t="s" s="176" r="R14">
        <v>177</v>
      </c>
      <c s="176" r="S14"/>
      <c t="s" s="71" r="T14">
        <v>178</v>
      </c>
      <c t="s" s="176" r="U14">
        <v>179</v>
      </c>
      <c t="s" s="191" r="V14">
        <v>180</v>
      </c>
      <c t="s" s="45" r="W14">
        <v>181</v>
      </c>
    </row>
    <row r="15">
      <c t="str" s="196" r="A15">
        <f>CONCATENATE(row(15:15),F15)</f>
        <v>15ELE</v>
      </c>
      <c t="s" s="265" r="B15">
        <v>182</v>
      </c>
      <c t="s" s="117" r="C15">
        <v>94</v>
      </c>
      <c t="s" s="60" r="D15">
        <v>183</v>
      </c>
      <c t="s" s="209" r="E15">
        <v>70</v>
      </c>
      <c t="s" s="232" r="F15">
        <v>163</v>
      </c>
      <c t="s" s="162" r="G15">
        <v>37</v>
      </c>
      <c t="s" s="162" r="H15">
        <v>27</v>
      </c>
      <c s="162" r="I15">
        <v>1</v>
      </c>
      <c t="s" s="162" r="J15">
        <v>19</v>
      </c>
      <c t="s" s="232" r="K15">
        <v>184</v>
      </c>
      <c t="s" s="232" r="L15">
        <v>184</v>
      </c>
      <c t="s" s="232" r="M15">
        <v>83</v>
      </c>
      <c t="s" s="162" r="N15">
        <v>166</v>
      </c>
      <c s="232" r="O15"/>
      <c s="232" r="P15"/>
      <c t="s" s="176" r="Q15">
        <v>185</v>
      </c>
      <c t="s" s="176" r="R15">
        <v>186</v>
      </c>
      <c t="s" s="176" r="S15">
        <v>187</v>
      </c>
      <c t="s" s="176" r="T15">
        <v>188</v>
      </c>
      <c t="s" s="176" r="U15">
        <v>189</v>
      </c>
      <c t="s" s="147" r="V15">
        <v>188</v>
      </c>
      <c t="s" s="47" r="W15">
        <v>190</v>
      </c>
    </row>
    <row r="16">
      <c t="str" s="196" r="A16">
        <f>CONCATENATE(row(16:16),F16)</f>
        <v>16ELE</v>
      </c>
      <c t="s" s="265" r="B16">
        <v>191</v>
      </c>
      <c t="s" s="117" r="C16">
        <v>94</v>
      </c>
      <c t="s" s="244" r="D16">
        <v>192</v>
      </c>
      <c t="s" s="31" r="E16">
        <v>70</v>
      </c>
      <c t="s" s="100" r="F16">
        <v>163</v>
      </c>
      <c t="s" s="162" r="G16">
        <v>37</v>
      </c>
      <c t="s" s="162" r="H16">
        <v>107</v>
      </c>
      <c s="162" r="I16"/>
      <c t="s" s="162" r="J16">
        <v>22</v>
      </c>
      <c t="s" s="232" r="K16">
        <v>193</v>
      </c>
      <c t="s" s="261" r="L16">
        <v>194</v>
      </c>
      <c t="s" s="232" r="M16">
        <v>83</v>
      </c>
      <c t="s" s="261" r="N16">
        <v>195</v>
      </c>
      <c t="s" s="51" r="O16">
        <v>196</v>
      </c>
      <c t="str" s="174" r="P16">
        <f>HYPERLINK("https://neo.pearson.com/docs/DOC-238525","https://neo.pearson.com/docs/DOC-238525")</f>
        <v>https://neo.pearson.com/docs/DOC-238525</v>
      </c>
      <c s="77" r="Q16"/>
      <c t="s" s="77" r="R16">
        <v>197</v>
      </c>
      <c t="s" s="77" r="S16">
        <v>198</v>
      </c>
      <c t="s" s="176" r="T16">
        <v>199</v>
      </c>
      <c t="s" s="176" r="U16">
        <v>200</v>
      </c>
      <c t="s" s="19" r="V16">
        <v>201</v>
      </c>
      <c t="s" s="227" r="W16">
        <v>202</v>
      </c>
    </row>
    <row customHeight="1" r="17" ht="15.0">
      <c t="str" s="196" r="A17">
        <f>CONCATENATE(row(17:17),F17)</f>
        <v>17ELE</v>
      </c>
      <c t="s" s="265" r="B17">
        <v>203</v>
      </c>
      <c t="s" s="117" r="C17">
        <v>94</v>
      </c>
      <c t="s" s="60" r="D17">
        <v>204</v>
      </c>
      <c t="s" s="243" r="E17">
        <v>70</v>
      </c>
      <c t="s" s="12" r="F17">
        <v>163</v>
      </c>
      <c t="s" s="162" r="G17">
        <v>37</v>
      </c>
      <c t="s" s="162" r="H17">
        <v>107</v>
      </c>
      <c s="14" r="I17">
        <v>2</v>
      </c>
      <c t="s" s="162" r="J17">
        <v>22</v>
      </c>
      <c t="s" s="159" r="K17">
        <v>205</v>
      </c>
      <c t="s" s="44" r="L17">
        <v>206</v>
      </c>
      <c t="s" s="193" r="M17">
        <v>74</v>
      </c>
      <c t="s" s="44" r="N17">
        <v>166</v>
      </c>
      <c s="193" r="O17"/>
      <c s="193" r="P17"/>
      <c t="s" s="176" r="Q17">
        <v>207</v>
      </c>
      <c t="s" s="176" r="R17">
        <v>177</v>
      </c>
      <c s="176" r="S17"/>
      <c t="s" s="176" r="T17">
        <v>208</v>
      </c>
      <c t="s" s="176" r="U17">
        <v>209</v>
      </c>
      <c t="s" s="107" r="V17">
        <v>210</v>
      </c>
      <c t="s" s="107" r="W17">
        <v>211</v>
      </c>
    </row>
    <row r="18">
      <c t="str" s="39" r="A18">
        <f>CONCATENATE(row(18:18),F18)</f>
        <v>18NGLA_AS</v>
      </c>
      <c s="265" r="B18"/>
      <c t="s" s="117" r="C18">
        <v>154</v>
      </c>
      <c s="24" r="D18"/>
      <c s="154" r="E18"/>
      <c t="s" s="217" r="F18">
        <v>212</v>
      </c>
      <c t="s" s="162" r="G18">
        <v>37</v>
      </c>
      <c t="s" s="162" r="H18">
        <v>213</v>
      </c>
      <c s="72" r="I18">
        <v>2</v>
      </c>
      <c t="s" s="162" r="J18">
        <v>22</v>
      </c>
      <c t="s" s="217" r="K18">
        <v>214</v>
      </c>
      <c t="s" s="217" r="L18">
        <v>215</v>
      </c>
      <c t="s" s="217" r="M18">
        <v>83</v>
      </c>
      <c t="s" s="72" r="N18">
        <v>216</v>
      </c>
      <c s="217" r="O18"/>
      <c s="217" r="P18"/>
      <c s="176" r="Q18"/>
      <c s="176" r="R18"/>
      <c s="10" r="S18"/>
      <c s="176" r="T18"/>
      <c s="176" r="U18"/>
      <c s="263" r="V18"/>
      <c s="151" r="W18"/>
    </row>
    <row r="19">
      <c t="str" s="39" r="A19">
        <f>CONCATENATE(row(19:19),F19)</f>
        <v>19NGLA_AS</v>
      </c>
      <c t="s" s="265" r="B19">
        <v>217</v>
      </c>
      <c t="s" s="117" r="C19">
        <v>218</v>
      </c>
      <c s="24" r="D19"/>
      <c t="s" s="31" r="E19">
        <v>70</v>
      </c>
      <c t="s" s="232" r="F19">
        <v>212</v>
      </c>
      <c t="s" s="162" r="G19">
        <v>37</v>
      </c>
      <c t="s" s="162" r="H19">
        <v>27</v>
      </c>
      <c s="162" r="I19">
        <v>1</v>
      </c>
      <c t="s" s="162" r="J19">
        <v>22</v>
      </c>
      <c t="s" s="232" r="K19">
        <v>219</v>
      </c>
      <c t="s" s="232" r="L19">
        <v>219</v>
      </c>
      <c t="s" s="232" r="M19">
        <v>83</v>
      </c>
      <c t="s" s="162" r="N19">
        <v>216</v>
      </c>
      <c s="51" r="O19"/>
      <c t="str" s="174" r="P19">
        <f>HYPERLINK("https://neo.pearson.com/docs/DOC-223517","https://neo.pearson.com/docs/DOC-223517")</f>
        <v>https://neo.pearson.com/docs/DOC-223517</v>
      </c>
      <c t="s" s="258" r="Q19">
        <v>220</v>
      </c>
      <c s="1" r="R19"/>
      <c s="28" r="S19"/>
      <c t="s" s="258" r="T19">
        <v>221</v>
      </c>
      <c t="s" s="258" r="U19">
        <v>222</v>
      </c>
      <c s="42" r="V19"/>
      <c s="104" r="W19"/>
    </row>
    <row r="20">
      <c t="str" s="39" r="A20">
        <f>CONCATENATE(row(20:20),F20)</f>
        <v>20NGLA_AS</v>
      </c>
      <c s="265" r="B20"/>
      <c t="s" s="117" r="C20">
        <v>154</v>
      </c>
      <c t="s" s="4" r="D20">
        <v>223</v>
      </c>
      <c s="209" r="E20"/>
      <c t="s" s="221" r="F20">
        <v>212</v>
      </c>
      <c t="s" s="162" r="G20">
        <v>37</v>
      </c>
      <c t="s" s="162" r="H20">
        <v>224</v>
      </c>
      <c s="162" r="I20"/>
      <c t="s" s="162" r="J20">
        <v>22</v>
      </c>
      <c s="232" r="K20"/>
      <c t="s" s="261" r="L20">
        <v>82</v>
      </c>
      <c t="s" s="232" r="M20">
        <v>74</v>
      </c>
      <c t="s" s="261" r="N20">
        <v>216</v>
      </c>
      <c s="232" r="O20"/>
      <c s="232" r="P20"/>
      <c s="176" r="Q20"/>
      <c s="176" r="R20"/>
      <c s="176" r="S20"/>
      <c s="176" r="T20"/>
      <c s="176" r="U20"/>
      <c s="252" r="V20"/>
      <c s="189" r="W20"/>
    </row>
    <row customHeight="1" r="21" ht="15.0">
      <c t="str" s="39" r="A21">
        <f>CONCATENATE(row(21:21),F21)</f>
        <v>21NGLA_AS</v>
      </c>
      <c s="265" r="B21"/>
      <c t="s" s="117" r="C21">
        <v>154</v>
      </c>
      <c t="s" s="11" r="D21">
        <v>225</v>
      </c>
      <c s="209" r="E21"/>
      <c t="s" s="100" r="F21">
        <v>212</v>
      </c>
      <c t="s" s="162" r="G21">
        <v>37</v>
      </c>
      <c t="s" s="162" r="H21">
        <v>224</v>
      </c>
      <c s="162" r="I21"/>
      <c t="s" s="162" r="J21">
        <v>22</v>
      </c>
      <c t="s" s="100" r="K21">
        <v>226</v>
      </c>
      <c t="s" s="261" r="L21">
        <v>226</v>
      </c>
      <c s="232" r="M21"/>
      <c t="s" s="261" r="N21">
        <v>216</v>
      </c>
      <c s="232" r="O21"/>
      <c s="232" r="P21"/>
      <c s="176" r="Q21"/>
      <c s="176" r="R21"/>
      <c s="176" r="S21"/>
      <c s="176" r="T21"/>
      <c t="s" s="176" r="U21">
        <v>227</v>
      </c>
      <c s="163" r="V21"/>
      <c s="43" r="W21"/>
    </row>
    <row customHeight="1" r="22" ht="15.0">
      <c t="str" s="39" r="A22">
        <f>CONCATENATE(row(22:22),F22)</f>
        <v>22NGLA_AS</v>
      </c>
      <c s="265" r="B22"/>
      <c t="s" s="117" r="C22">
        <v>154</v>
      </c>
      <c t="s" s="59" r="D22">
        <v>228</v>
      </c>
      <c s="209" r="E22"/>
      <c t="s" s="100" r="F22">
        <v>212</v>
      </c>
      <c t="s" s="162" r="G22">
        <v>37</v>
      </c>
      <c t="s" s="162" r="H22">
        <v>224</v>
      </c>
      <c s="162" r="I22"/>
      <c s="162" r="J22"/>
      <c s="232" r="K22"/>
      <c t="s" s="261" r="L22">
        <v>229</v>
      </c>
      <c s="232" r="M22"/>
      <c t="s" s="261" r="N22">
        <v>216</v>
      </c>
      <c s="232" r="O22"/>
      <c s="232" r="P22"/>
      <c s="176" r="Q22"/>
      <c s="176" r="R22"/>
      <c s="176" r="S22"/>
      <c s="176" r="T22"/>
      <c s="176" r="U22"/>
      <c s="210" r="V22"/>
      <c s="224" r="W22"/>
    </row>
    <row customHeight="1" r="23" ht="15.0">
      <c t="str" s="39" r="A23">
        <f>CONCATENATE(row(23:23),F23)</f>
        <v>23NGLA_AS</v>
      </c>
      <c s="265" r="B23"/>
      <c t="s" s="117" r="C23">
        <v>154</v>
      </c>
      <c t="s" s="59" r="D23">
        <v>230</v>
      </c>
      <c s="209" r="E23"/>
      <c t="s" s="100" r="F23">
        <v>212</v>
      </c>
      <c t="s" s="162" r="G23">
        <v>37</v>
      </c>
      <c s="162" r="H23"/>
      <c s="162" r="I23"/>
      <c s="162" r="J23"/>
      <c s="232" r="K23"/>
      <c t="s" s="261" r="L23">
        <v>231</v>
      </c>
      <c s="232" r="M23"/>
      <c t="s" s="261" r="N23">
        <v>216</v>
      </c>
      <c s="51" r="O23"/>
      <c t="str" s="174" r="P23">
        <f>HYPERLINK("https://neo.pearson.com/docs/DOC-147088","https://neo.pearson.com/docs/DOC-147088")</f>
        <v>https://neo.pearson.com/docs/DOC-147088</v>
      </c>
      <c s="1" r="Q23"/>
      <c s="1" r="R23"/>
      <c s="258" r="S23"/>
      <c s="1" r="T23"/>
      <c s="1" r="U23"/>
      <c s="210" r="V23"/>
      <c s="224" r="W23"/>
    </row>
    <row customHeight="1" r="24" ht="15.0">
      <c t="str" s="39" r="A24">
        <f>CONCATENATE(row(24:24),F24)</f>
        <v>24NGLA_AS</v>
      </c>
      <c s="265" r="B24"/>
      <c t="s" s="117" r="C24">
        <v>154</v>
      </c>
      <c s="59" r="D24">
        <v>-3909050</v>
      </c>
      <c s="209" r="E24"/>
      <c t="s" s="100" r="F24">
        <v>212</v>
      </c>
      <c t="s" s="162" r="G24">
        <v>37</v>
      </c>
      <c s="162" r="H24"/>
      <c s="162" r="I24"/>
      <c s="162" r="J24"/>
      <c s="232" r="K24"/>
      <c t="s" s="261" r="L24">
        <v>232</v>
      </c>
      <c s="232" r="M24"/>
      <c t="s" s="261" r="N24">
        <v>216</v>
      </c>
      <c s="51" r="O24"/>
      <c t="str" s="174" r="P24">
        <f>HYPERLINK("https://neo.pearson.com/docs/DOC-223521","https://neo.pearson.com/docs/DOC-223521")</f>
        <v>https://neo.pearson.com/docs/DOC-223521</v>
      </c>
      <c s="1" r="Q24"/>
      <c s="1" r="R24"/>
      <c s="258" r="S24"/>
      <c s="1" r="T24"/>
      <c s="1" r="U24"/>
      <c s="210" r="V24"/>
      <c s="224" r="W24"/>
    </row>
    <row customHeight="1" r="25" ht="15.0">
      <c t="str" s="39" r="A25">
        <f>CONCATENATE(row(25:25),F25)</f>
        <v>25NGLA_AS</v>
      </c>
      <c s="265" r="B25"/>
      <c t="s" s="117" r="C25">
        <v>154</v>
      </c>
      <c s="59" r="D25">
        <v>-3909045</v>
      </c>
      <c s="243" r="E25"/>
      <c t="s" s="12" r="F25">
        <v>212</v>
      </c>
      <c t="s" s="14" r="G25">
        <v>37</v>
      </c>
      <c s="14" r="H25"/>
      <c s="14" r="I25"/>
      <c s="14" r="J25"/>
      <c s="193" r="K25"/>
      <c t="s" s="44" r="L25">
        <v>233</v>
      </c>
      <c s="193" r="M25"/>
      <c t="s" s="44" r="N25">
        <v>234</v>
      </c>
      <c s="159" r="O25"/>
      <c t="str" s="62" r="P25">
        <f>HYPERLINK("https://neo.pearson.com/docs/DOC-223486","https://neo.pearson.com/docs/DOC-223486")</f>
        <v>https://neo.pearson.com/docs/DOC-223486</v>
      </c>
      <c s="1" r="Q25"/>
      <c s="1" r="R25"/>
      <c s="258" r="S25"/>
      <c s="1" r="T25"/>
      <c s="1" r="U25"/>
      <c s="210" r="V25"/>
      <c s="224" r="W25"/>
    </row>
    <row customHeight="1" r="26" ht="15.0">
      <c t="str" s="39" r="A26">
        <f>CONCATENATE(row(26:26),F26)</f>
        <v>26NGLA_PA</v>
      </c>
      <c s="265" r="B26"/>
      <c t="s" s="117" r="C26">
        <v>154</v>
      </c>
      <c s="253" r="D26"/>
      <c s="154" r="E26"/>
      <c t="s" s="217" r="F26">
        <v>235</v>
      </c>
      <c t="s" s="72" r="G26">
        <v>34</v>
      </c>
      <c t="s" s="72" r="H26">
        <v>107</v>
      </c>
      <c s="72" r="I26">
        <v>3</v>
      </c>
      <c t="s" s="72" r="J26">
        <v>19</v>
      </c>
      <c t="s" s="217" r="K26">
        <v>236</v>
      </c>
      <c t="s" s="217" r="L26">
        <v>237</v>
      </c>
      <c t="s" s="217" r="M26">
        <v>238</v>
      </c>
      <c t="s" s="72" r="N26">
        <v>239</v>
      </c>
      <c s="217" r="O26"/>
      <c t="s" s="217" r="P26">
        <v>240</v>
      </c>
      <c s="176" r="Q26"/>
      <c s="176" r="R26"/>
      <c s="176" r="S26"/>
      <c t="s" s="176" r="T26">
        <v>241</v>
      </c>
      <c s="176" r="U26"/>
      <c s="7" r="V26"/>
      <c s="125" r="W26"/>
    </row>
    <row customHeight="1" r="27" ht="15.0">
      <c t="str" s="196" r="A27">
        <f>CONCATENATE(row(27:27),F27)</f>
        <v>27NGLA_PA</v>
      </c>
      <c t="s" s="265" r="B27">
        <v>242</v>
      </c>
      <c t="s" s="117" r="C27">
        <v>94</v>
      </c>
      <c t="s" s="59" r="D27">
        <v>243</v>
      </c>
      <c t="s" s="209" r="E27">
        <v>70</v>
      </c>
      <c t="s" s="232" r="F27">
        <v>235</v>
      </c>
      <c t="s" s="162" r="G27">
        <v>37</v>
      </c>
      <c t="s" s="162" r="H27">
        <v>27</v>
      </c>
      <c s="162" r="I27">
        <v>1</v>
      </c>
      <c t="s" s="162" r="J27">
        <v>22</v>
      </c>
      <c t="s" s="232" r="K27">
        <v>244</v>
      </c>
      <c t="s" s="232" r="L27">
        <v>245</v>
      </c>
      <c t="s" s="232" r="M27">
        <v>74</v>
      </c>
      <c t="s" s="162" r="N27">
        <v>246</v>
      </c>
      <c s="232" r="O27"/>
      <c s="232" r="P27"/>
      <c t="s" s="176" r="Q27">
        <v>247</v>
      </c>
      <c t="s" s="176" r="R27">
        <v>248</v>
      </c>
      <c s="176" r="S27"/>
      <c t="s" s="176" r="T27">
        <v>249</v>
      </c>
      <c t="s" s="176" r="U27">
        <v>250</v>
      </c>
      <c s="208" r="V27"/>
      <c t="s" s="112" r="W27">
        <v>251</v>
      </c>
    </row>
    <row customHeight="1" r="28" ht="15.0">
      <c t="str" s="196" r="A28">
        <f>CONCATENATE(row(28:28),F28)</f>
        <v>28NGLA_PA</v>
      </c>
      <c t="s" s="265" r="B28">
        <v>252</v>
      </c>
      <c t="s" s="117" r="C28">
        <v>94</v>
      </c>
      <c t="s" s="59" r="D28">
        <v>253</v>
      </c>
      <c t="s" s="209" r="E28">
        <v>70</v>
      </c>
      <c t="s" s="232" r="F28">
        <v>235</v>
      </c>
      <c t="s" s="162" r="G28">
        <v>37</v>
      </c>
      <c t="s" s="14" r="H28">
        <v>27</v>
      </c>
      <c s="162" r="I28">
        <v>1</v>
      </c>
      <c t="s" s="162" r="J28">
        <v>22</v>
      </c>
      <c t="s" s="232" r="K28">
        <v>254</v>
      </c>
      <c t="s" s="232" r="L28">
        <v>255</v>
      </c>
      <c t="s" s="232" r="M28">
        <v>74</v>
      </c>
      <c t="s" s="162" r="N28">
        <v>256</v>
      </c>
      <c s="51" r="O28"/>
      <c s="51" r="P28"/>
      <c s="258" r="Q28"/>
      <c s="258" r="R28"/>
      <c s="258" r="S28"/>
      <c t="s" s="258" r="T28">
        <v>257</v>
      </c>
      <c t="s" s="258" r="U28">
        <v>258</v>
      </c>
      <c s="208" r="V28"/>
      <c t="s" s="112" r="W28">
        <v>259</v>
      </c>
    </row>
    <row customHeight="1" r="29" ht="15.0">
      <c t="str" s="39" r="A29">
        <f>CONCATENATE(row(29:29),F29)</f>
        <v>29NGLA_PA</v>
      </c>
      <c t="s" s="265" r="B29">
        <v>260</v>
      </c>
      <c t="s" s="117" r="C29">
        <v>218</v>
      </c>
      <c s="69" r="D29"/>
      <c t="s" s="209" r="E29">
        <v>70</v>
      </c>
      <c t="s" s="232" r="F29">
        <v>235</v>
      </c>
      <c t="s" s="162" r="G29">
        <v>37</v>
      </c>
      <c t="s" s="72" r="H29">
        <v>34</v>
      </c>
      <c s="162" r="I29"/>
      <c t="s" s="162" r="J29">
        <v>22</v>
      </c>
      <c s="232" r="K29"/>
      <c t="s" s="232" r="L29">
        <v>261</v>
      </c>
      <c t="s" s="232" r="M29">
        <v>110</v>
      </c>
      <c t="s" s="162" r="N29">
        <v>256</v>
      </c>
      <c s="51" r="O29"/>
      <c t="s" s="51" r="P29">
        <v>262</v>
      </c>
      <c s="258" r="Q29"/>
      <c s="258" r="R29"/>
      <c s="258" r="S29"/>
      <c t="s" s="258" r="T29">
        <v>263</v>
      </c>
      <c s="258" r="U29"/>
      <c s="210" r="V29"/>
      <c s="224" r="W29"/>
    </row>
    <row customHeight="1" r="30" ht="15.0">
      <c t="str" s="170" r="A30">
        <f>CONCATENATE(row(30:30),F30)</f>
        <v>30NGLA_PA</v>
      </c>
      <c t="s" s="265" r="B30">
        <v>264</v>
      </c>
      <c t="s" s="117" r="C30">
        <v>218</v>
      </c>
      <c s="96" r="D30"/>
      <c t="s" s="209" r="E30">
        <v>70</v>
      </c>
      <c t="s" s="152" r="F30">
        <v>235</v>
      </c>
      <c t="s" s="206" r="G30">
        <v>34</v>
      </c>
      <c t="s" s="206" r="H30">
        <v>34</v>
      </c>
      <c s="206" r="I30">
        <v>9</v>
      </c>
      <c t="s" s="206" r="J30">
        <v>19</v>
      </c>
      <c t="s" s="152" r="K30">
        <v>265</v>
      </c>
      <c t="s" s="152" r="L30">
        <v>266</v>
      </c>
      <c t="s" s="152" r="M30">
        <v>83</v>
      </c>
      <c t="s" s="206" r="N30">
        <v>267</v>
      </c>
      <c s="89" r="O30"/>
      <c t="s" s="89" r="P30">
        <v>268</v>
      </c>
      <c t="s" s="111" r="Q30">
        <v>247</v>
      </c>
      <c t="s" s="111" r="R30">
        <v>269</v>
      </c>
      <c s="111" r="S30"/>
      <c t="s" s="111" r="T30">
        <v>270</v>
      </c>
      <c t="s" s="111" r="U30">
        <v>271</v>
      </c>
      <c s="116" r="V30"/>
      <c t="s" s="214" r="W30">
        <v>272</v>
      </c>
    </row>
    <row customHeight="1" r="31" ht="15.0">
      <c t="str" s="196" r="A31">
        <f>CONCATENATE(row(31:31),F31)</f>
        <v>31NGLA_PA</v>
      </c>
      <c t="s" s="265" r="B31">
        <v>273</v>
      </c>
      <c t="s" s="117" r="C31">
        <v>218</v>
      </c>
      <c s="59" r="D31"/>
      <c t="s" s="209" r="E31">
        <v>70</v>
      </c>
      <c t="s" s="232" r="F31">
        <v>235</v>
      </c>
      <c t="s" s="162" r="G31">
        <v>34</v>
      </c>
      <c t="s" s="162" r="H31">
        <v>34</v>
      </c>
      <c s="162" r="I31">
        <v>9</v>
      </c>
      <c t="s" s="162" r="J31">
        <v>19</v>
      </c>
      <c t="s" s="232" r="K31">
        <v>274</v>
      </c>
      <c t="s" s="232" r="L31">
        <v>275</v>
      </c>
      <c t="s" s="232" r="M31">
        <v>110</v>
      </c>
      <c t="s" s="162" r="N31">
        <v>267</v>
      </c>
      <c s="51" r="O31"/>
      <c t="s" s="51" r="P31">
        <v>276</v>
      </c>
      <c s="258" r="Q31"/>
      <c s="258" r="R31"/>
      <c s="258" r="S31"/>
      <c t="s" s="258" r="T31">
        <v>277</v>
      </c>
      <c t="s" s="258" r="U31">
        <v>278</v>
      </c>
      <c t="s" s="105" r="V31">
        <v>279</v>
      </c>
      <c t="s" s="148" r="W31">
        <v>280</v>
      </c>
    </row>
    <row customHeight="1" r="32" ht="15.0">
      <c t="str" s="39" r="A32">
        <f>CONCATENATE(row(32:32),F32)</f>
        <v>32NGLA_PA</v>
      </c>
      <c t="s" s="265" r="B32">
        <v>281</v>
      </c>
      <c t="s" s="117" r="C32">
        <v>218</v>
      </c>
      <c s="69" r="D32"/>
      <c t="s" s="209" r="E32">
        <v>70</v>
      </c>
      <c t="s" s="249" r="F32">
        <v>235</v>
      </c>
      <c t="s" s="194" r="G32">
        <v>34</v>
      </c>
      <c t="s" s="194" r="H32">
        <v>34</v>
      </c>
      <c s="194" r="I32"/>
      <c t="s" s="194" r="J32">
        <v>19</v>
      </c>
      <c t="s" s="249" r="K32">
        <v>282</v>
      </c>
      <c t="s" s="249" r="L32">
        <v>283</v>
      </c>
      <c t="s" s="249" r="M32">
        <v>74</v>
      </c>
      <c t="s" s="194" r="N32">
        <v>267</v>
      </c>
      <c s="16" r="O32"/>
      <c s="16" r="P32"/>
      <c s="258" r="Q32"/>
      <c s="258" r="R32"/>
      <c s="28" r="S32"/>
      <c t="s" s="258" r="T32">
        <v>284</v>
      </c>
      <c t="s" s="258" r="U32">
        <v>285</v>
      </c>
      <c s="83" r="V32"/>
      <c s="224" r="W32"/>
    </row>
    <row customHeight="1" r="33" ht="15.0">
      <c t="str" s="196" r="A33">
        <f>CONCATENATE(row(33:33),F33)</f>
        <v>33NGLA_PA</v>
      </c>
      <c t="s" s="265" r="B33">
        <v>286</v>
      </c>
      <c t="s" s="117" r="C33">
        <v>80</v>
      </c>
      <c s="59" r="D33"/>
      <c t="s" s="209" r="E33">
        <v>70</v>
      </c>
      <c t="s" s="232" r="F33">
        <v>235</v>
      </c>
      <c t="s" s="162" r="G33">
        <v>37</v>
      </c>
      <c t="s" s="162" r="H33">
        <v>27</v>
      </c>
      <c s="162" r="I33">
        <v>1</v>
      </c>
      <c t="s" s="162" r="J33">
        <v>287</v>
      </c>
      <c t="s" s="232" r="K33">
        <v>288</v>
      </c>
      <c t="s" s="232" r="L33">
        <v>289</v>
      </c>
      <c t="s" s="232" r="M33">
        <v>83</v>
      </c>
      <c t="s" s="162" r="N33">
        <v>290</v>
      </c>
      <c s="51" r="O33"/>
      <c s="51" r="P33"/>
      <c s="258" r="Q33"/>
      <c t="s" s="258" r="R33">
        <v>291</v>
      </c>
      <c s="258" r="S33"/>
      <c t="s" s="258" r="T33">
        <v>292</v>
      </c>
      <c t="s" s="258" r="U33">
        <v>293</v>
      </c>
      <c s="208" r="V33"/>
      <c t="s" s="112" r="W33">
        <v>294</v>
      </c>
    </row>
    <row customHeight="1" r="34" ht="15.0">
      <c t="str" s="170" r="A34">
        <f>CONCATENATE(row(34:34),F34)</f>
        <v>34NGLA_PA</v>
      </c>
      <c t="s" s="265" r="B34">
        <v>295</v>
      </c>
      <c t="s" s="117" r="C34">
        <v>80</v>
      </c>
      <c s="96" r="D34"/>
      <c t="s" s="209" r="E34">
        <v>70</v>
      </c>
      <c t="s" s="152" r="F34">
        <v>235</v>
      </c>
      <c t="s" s="206" r="G34">
        <v>34</v>
      </c>
      <c t="s" s="206" r="H34">
        <v>34</v>
      </c>
      <c s="206" r="I34">
        <v>9</v>
      </c>
      <c t="s" s="206" r="J34">
        <v>22</v>
      </c>
      <c t="s" s="152" r="K34">
        <v>296</v>
      </c>
      <c t="s" s="152" r="L34">
        <v>297</v>
      </c>
      <c t="s" s="152" r="M34">
        <v>74</v>
      </c>
      <c t="s" s="206" r="N34">
        <v>267</v>
      </c>
      <c s="89" r="O34"/>
      <c s="89" r="P34"/>
      <c s="111" r="Q34"/>
      <c s="111" r="R34"/>
      <c s="111" r="S34"/>
      <c t="s" s="111" r="T34">
        <v>298</v>
      </c>
      <c t="s" s="111" r="U34">
        <v>299</v>
      </c>
      <c s="120" r="V34"/>
      <c t="s" s="214" r="W34">
        <v>300</v>
      </c>
    </row>
    <row customHeight="1" r="35" ht="15.0">
      <c t="str" s="39" r="A35">
        <f>CONCATENATE(row(35:35),F35)</f>
        <v>35NGLA_PA</v>
      </c>
      <c t="s" s="265" r="B35">
        <v>301</v>
      </c>
      <c t="s" s="117" r="C35">
        <v>218</v>
      </c>
      <c s="69" r="D35"/>
      <c t="s" s="209" r="E35">
        <v>70</v>
      </c>
      <c t="s" s="232" r="F35">
        <v>235</v>
      </c>
      <c t="s" s="162" r="G35">
        <v>34</v>
      </c>
      <c t="s" s="162" r="H35">
        <v>34</v>
      </c>
      <c s="162" r="I35"/>
      <c t="s" s="162" r="J35">
        <v>24</v>
      </c>
      <c s="232" r="K35"/>
      <c t="s" s="232" r="L35">
        <v>302</v>
      </c>
      <c t="s" s="232" r="M35">
        <v>110</v>
      </c>
      <c t="s" s="162" r="N35">
        <v>267</v>
      </c>
      <c s="51" r="O35"/>
      <c s="51" r="P35"/>
      <c s="258" r="Q35"/>
      <c s="258" r="R35"/>
      <c s="28" r="S35"/>
      <c t="s" s="258" r="T35">
        <v>303</v>
      </c>
      <c t="s" s="258" r="U35">
        <v>304</v>
      </c>
      <c s="210" r="V35"/>
      <c s="224" r="W35"/>
    </row>
    <row customHeight="1" r="36" ht="69.0">
      <c t="str" s="196" r="A36">
        <f>CONCATENATE(row(36:36),F36)</f>
        <v>36NGLA_PA</v>
      </c>
      <c t="s" s="265" r="B36">
        <v>305</v>
      </c>
      <c t="s" s="117" r="C36">
        <v>94</v>
      </c>
      <c t="s" s="59" r="D36">
        <v>306</v>
      </c>
      <c t="s" s="209" r="E36">
        <v>70</v>
      </c>
      <c t="s" s="232" r="F36">
        <v>235</v>
      </c>
      <c t="s" s="162" r="G36">
        <v>34</v>
      </c>
      <c t="s" s="162" r="H36">
        <v>34</v>
      </c>
      <c s="162" r="I36">
        <v>9</v>
      </c>
      <c t="s" s="162" r="J36">
        <v>24</v>
      </c>
      <c t="s" s="232" r="K36">
        <v>307</v>
      </c>
      <c t="s" s="232" r="L36">
        <v>308</v>
      </c>
      <c t="s" s="232" r="M36">
        <v>83</v>
      </c>
      <c t="s" s="162" r="N36">
        <v>239</v>
      </c>
      <c t="s" s="51" r="O36">
        <v>309</v>
      </c>
      <c s="174" r="P36"/>
      <c t="s" s="258" r="Q36">
        <v>310</v>
      </c>
      <c s="1" r="R36"/>
      <c t="s" s="258" r="S36">
        <v>311</v>
      </c>
      <c t="s" s="258" r="T36">
        <v>312</v>
      </c>
      <c t="s" s="258" r="U36">
        <v>313</v>
      </c>
      <c t="s" s="208" r="V36">
        <v>314</v>
      </c>
      <c t="s" s="112" r="W36">
        <v>315</v>
      </c>
    </row>
    <row customHeight="1" r="37" ht="15.0">
      <c t="str" s="39" r="A37">
        <f>CONCATENATE(row(37:37),F37)</f>
        <v>37NGLA_PA</v>
      </c>
      <c s="265" r="B37"/>
      <c t="s" s="82" r="C37">
        <v>154</v>
      </c>
      <c s="59" r="D37"/>
      <c s="209" r="E37"/>
      <c t="s" s="232" r="F37">
        <v>235</v>
      </c>
      <c t="s" s="162" r="G37">
        <v>34</v>
      </c>
      <c t="s" s="162" r="H37">
        <v>34</v>
      </c>
      <c s="162" r="I37"/>
      <c t="s" s="162" r="J37">
        <v>22</v>
      </c>
      <c s="232" r="K37"/>
      <c t="s" s="162" r="L37">
        <v>316</v>
      </c>
      <c t="s" s="232" r="M37">
        <v>83</v>
      </c>
      <c t="s" s="162" r="N37">
        <v>290</v>
      </c>
      <c s="51" r="O37"/>
      <c s="51" r="P37"/>
      <c s="258" r="Q37"/>
      <c s="258" r="R37"/>
      <c s="258" r="S37"/>
      <c s="258" r="T37"/>
      <c s="258" r="U37"/>
      <c s="210" r="V37"/>
      <c s="224" r="W37"/>
    </row>
    <row customHeight="1" r="38" ht="15.0">
      <c t="str" s="228" r="A38">
        <f>CONCATENATE(row(38:38),F38)</f>
        <v>38NGLA</v>
      </c>
      <c t="s" s="265" r="B38">
        <v>317</v>
      </c>
      <c t="s" s="82" r="C38">
        <v>218</v>
      </c>
      <c t="s" s="59" r="D38">
        <v>318</v>
      </c>
      <c t="s" s="209" r="E38">
        <v>70</v>
      </c>
      <c t="s" s="232" r="F38">
        <v>319</v>
      </c>
      <c t="s" s="162" r="G38">
        <v>37</v>
      </c>
      <c t="s" s="162" r="H38">
        <v>34</v>
      </c>
      <c s="162" r="I38"/>
      <c t="s" s="162" r="J38">
        <v>22</v>
      </c>
      <c t="s" s="232" r="K38">
        <v>320</v>
      </c>
      <c t="s" s="261" r="L38">
        <v>321</v>
      </c>
      <c t="s" s="232" r="M38">
        <v>74</v>
      </c>
      <c t="s" s="70" r="N38">
        <v>322</v>
      </c>
      <c s="179" r="O38"/>
      <c s="179" r="P38"/>
      <c s="176" r="Q38"/>
      <c t="s" s="77" r="R38">
        <v>323</v>
      </c>
      <c t="s" s="32" r="S38">
        <v>324</v>
      </c>
      <c t="s" s="176" r="T38">
        <v>325</v>
      </c>
      <c t="s" s="77" r="U38">
        <v>326</v>
      </c>
      <c s="183" r="V38"/>
      <c s="166" r="W38"/>
    </row>
    <row customHeight="1" r="39" ht="15.0">
      <c t="str" s="196" r="A39">
        <f>CONCATENATE(row(39:39),F39)</f>
        <v>39eL</v>
      </c>
      <c t="s" s="265" r="B39">
        <v>327</v>
      </c>
      <c t="s" s="117" r="C39">
        <v>94</v>
      </c>
      <c t="s" s="59" r="D39">
        <v>328</v>
      </c>
      <c t="s" s="209" r="E39">
        <v>70</v>
      </c>
      <c t="s" s="232" r="F39">
        <v>329</v>
      </c>
      <c t="s" s="162" r="G39">
        <v>81</v>
      </c>
      <c t="s" s="162" r="H39">
        <v>27</v>
      </c>
      <c s="162" r="I39">
        <v>2</v>
      </c>
      <c t="s" s="162" r="J39">
        <v>19</v>
      </c>
      <c t="s" s="232" r="K39">
        <v>330</v>
      </c>
      <c t="s" s="232" r="L39">
        <v>331</v>
      </c>
      <c t="s" s="232" r="M39">
        <v>110</v>
      </c>
      <c t="s" s="138" r="N39">
        <v>332</v>
      </c>
      <c s="135" r="O39"/>
      <c t="str" s="141" r="P39">
        <f>HYPERLINK("https://neo.pearson.com/groups/next-generation-learning-and-assessments-network/projects/proposal-social-user-experience-and-student-engagement","https://neo.pearson.com/groups/next-generation-learning-and-assessments-network/projects/proposal-social-user-experience-and-student-engagement")</f>
        <v>https://neo.pearson.com/groups/next-generation-learning-and-assessments-network/projects/proposal-social-user-experience-and-student-engagement</v>
      </c>
      <c t="s" s="258" r="Q39">
        <v>333</v>
      </c>
      <c t="s" s="258" r="R39">
        <v>334</v>
      </c>
      <c s="258" r="S39"/>
      <c t="s" s="258" r="T39">
        <v>335</v>
      </c>
      <c t="s" s="258" r="U39">
        <v>336</v>
      </c>
      <c t="s" s="169" r="V39">
        <v>337</v>
      </c>
      <c t="s" s="112" r="W39">
        <v>338</v>
      </c>
    </row>
    <row customHeight="1" r="40" ht="15.0">
      <c t="str" s="196" r="A40">
        <f>CONCATENATE(row(40:40),F40)</f>
        <v>40eL</v>
      </c>
      <c t="s" s="265" r="B40">
        <v>339</v>
      </c>
      <c t="s" s="117" r="C40">
        <v>94</v>
      </c>
      <c t="s" s="59" r="D40">
        <v>340</v>
      </c>
      <c t="s" s="209" r="E40">
        <v>70</v>
      </c>
      <c t="s" s="232" r="F40">
        <v>329</v>
      </c>
      <c t="s" s="162" r="G40">
        <v>34</v>
      </c>
      <c t="s" s="162" r="H40">
        <v>34</v>
      </c>
      <c s="162" r="I40">
        <v>9</v>
      </c>
      <c t="s" s="162" r="J40">
        <v>24</v>
      </c>
      <c t="s" s="232" r="K40">
        <v>341</v>
      </c>
      <c t="s" s="232" r="L40">
        <v>341</v>
      </c>
      <c t="s" s="232" r="M40">
        <v>83</v>
      </c>
      <c t="s" s="162" r="N40">
        <v>332</v>
      </c>
      <c s="232" r="O40"/>
      <c t="s" s="232" r="P40">
        <v>342</v>
      </c>
      <c t="s" s="258" r="Q40">
        <v>310</v>
      </c>
      <c s="176" r="R40"/>
      <c t="s" s="176" r="S40">
        <v>343</v>
      </c>
      <c t="s" s="176" r="T40">
        <v>344</v>
      </c>
      <c t="s" s="176" r="U40">
        <v>345</v>
      </c>
      <c t="s" s="107" r="V40">
        <v>346</v>
      </c>
      <c t="s" s="148" r="W40">
        <v>347</v>
      </c>
    </row>
    <row customHeight="1" r="41" ht="15.0">
      <c t="str" s="39" r="A41">
        <f>CONCATENATE(row(41:41),F41)</f>
        <v>41eL</v>
      </c>
      <c t="s" s="265" r="B41">
        <v>348</v>
      </c>
      <c t="s" s="117" r="C41">
        <v>218</v>
      </c>
      <c t="s" s="69" r="D41">
        <v>349</v>
      </c>
      <c t="s" s="209" r="E41">
        <v>70</v>
      </c>
      <c t="s" s="232" r="F41">
        <v>329</v>
      </c>
      <c t="s" s="162" r="G41">
        <v>37</v>
      </c>
      <c t="s" s="162" r="H41">
        <v>27</v>
      </c>
      <c s="162" r="I41">
        <v>1</v>
      </c>
      <c t="s" s="162" r="J41">
        <v>350</v>
      </c>
      <c t="s" s="232" r="K41">
        <v>351</v>
      </c>
      <c t="s" s="232" r="L41">
        <v>352</v>
      </c>
      <c t="s" s="232" r="M41">
        <v>74</v>
      </c>
      <c t="s" s="162" r="N41">
        <v>353</v>
      </c>
      <c s="51" r="O41"/>
      <c t="str" s="174" r="P41">
        <f>HYPERLINK("https://neo.pearson.com/docs/DOC-224004","https://neo.pearson.com/docs/DOC-224004")</f>
        <v>https://neo.pearson.com/docs/DOC-224004</v>
      </c>
      <c t="s" s="176" r="Q41">
        <v>354</v>
      </c>
      <c t="s" s="176" r="R41">
        <v>355</v>
      </c>
      <c t="s" s="176" r="S41">
        <v>356</v>
      </c>
      <c t="s" s="176" r="T41">
        <v>357</v>
      </c>
      <c t="s" s="176" r="U41">
        <v>358</v>
      </c>
      <c s="79" r="V41"/>
      <c s="224" r="W41"/>
    </row>
    <row customHeight="1" r="42" ht="15.0">
      <c t="str" s="196" r="A42">
        <f>CONCATENATE(row(42:42),F42)</f>
        <v>42eL</v>
      </c>
      <c t="s" s="265" r="B42">
        <v>359</v>
      </c>
      <c t="s" s="117" r="C42">
        <v>94</v>
      </c>
      <c t="s" s="59" r="D42">
        <v>360</v>
      </c>
      <c t="s" s="209" r="E42">
        <v>70</v>
      </c>
      <c t="s" s="232" r="F42">
        <v>329</v>
      </c>
      <c t="s" s="162" r="G42">
        <v>37</v>
      </c>
      <c t="s" s="162" r="H42">
        <v>27</v>
      </c>
      <c s="162" r="I42">
        <v>1</v>
      </c>
      <c t="s" s="162" r="J42">
        <v>22</v>
      </c>
      <c t="s" s="232" r="K42">
        <v>361</v>
      </c>
      <c t="s" s="232" r="L42">
        <v>362</v>
      </c>
      <c t="s" s="232" r="M42">
        <v>83</v>
      </c>
      <c t="s" s="162" r="N42">
        <v>363</v>
      </c>
      <c t="s" s="51" r="O42">
        <v>364</v>
      </c>
      <c t="str" s="174" r="P42">
        <f>HYPERLINK("https://neo.pearson.com/docs/DOC-147090","https://neo.pearson.com/docs/DOC-147090")</f>
        <v>https://neo.pearson.com/docs/DOC-147090</v>
      </c>
      <c t="s" s="258" r="Q42">
        <v>365</v>
      </c>
      <c t="s" s="258" r="R42">
        <v>366</v>
      </c>
      <c t="s" s="258" r="S42">
        <v>367</v>
      </c>
      <c t="s" s="258" r="T42">
        <v>368</v>
      </c>
      <c t="s" s="258" r="U42">
        <v>369</v>
      </c>
      <c t="s" s="107" r="V42">
        <v>370</v>
      </c>
      <c t="s" s="148" r="W42">
        <v>371</v>
      </c>
    </row>
    <row customHeight="1" r="43" ht="15.0">
      <c t="str" s="196" r="A43">
        <f>CONCATENATE(row(43:43),F43)</f>
        <v>43eL</v>
      </c>
      <c t="s" s="265" r="B43">
        <v>372</v>
      </c>
      <c t="s" s="117" r="C43">
        <v>94</v>
      </c>
      <c t="s" s="59" r="D43">
        <v>360</v>
      </c>
      <c t="s" s="209" r="E43">
        <v>70</v>
      </c>
      <c t="s" s="232" r="F43">
        <v>329</v>
      </c>
      <c t="s" s="162" r="G43">
        <v>37</v>
      </c>
      <c t="s" s="162" r="H43">
        <v>27</v>
      </c>
      <c s="162" r="I43">
        <v>1</v>
      </c>
      <c t="s" s="162" r="J43">
        <v>22</v>
      </c>
      <c t="s" s="232" r="K43">
        <v>373</v>
      </c>
      <c t="s" s="232" r="L43">
        <v>374</v>
      </c>
      <c t="s" s="232" r="M43">
        <v>83</v>
      </c>
      <c t="s" s="162" r="N43">
        <v>363</v>
      </c>
      <c t="s" s="51" r="O43">
        <v>364</v>
      </c>
      <c t="str" s="174" r="P43">
        <f>HYPERLINK("https://neo.pearson.com/docs/DOC-147090","https://neo.pearson.com/docs/DOC-147090")</f>
        <v>https://neo.pearson.com/docs/DOC-147090</v>
      </c>
      <c t="s" s="258" r="Q43">
        <v>375</v>
      </c>
      <c s="1" r="R43"/>
      <c t="s" s="258" r="S43">
        <v>376</v>
      </c>
      <c t="s" s="258" r="T43">
        <v>377</v>
      </c>
      <c t="s" s="258" r="U43">
        <v>378</v>
      </c>
      <c t="s" s="118" r="V43">
        <v>379</v>
      </c>
      <c t="s" s="112" r="W43">
        <v>380</v>
      </c>
    </row>
    <row customHeight="1" r="44" ht="15.0">
      <c t="str" s="196" r="A44">
        <f>CONCATENATE(row(44:44),F44)</f>
        <v>44eL</v>
      </c>
      <c t="s" s="265" r="B44">
        <v>381</v>
      </c>
      <c t="s" s="117" r="C44">
        <v>94</v>
      </c>
      <c t="s" s="59" r="D44">
        <v>360</v>
      </c>
      <c t="s" s="209" r="E44">
        <v>70</v>
      </c>
      <c t="s" s="232" r="F44">
        <v>329</v>
      </c>
      <c t="s" s="162" r="G44">
        <v>37</v>
      </c>
      <c t="s" s="162" r="H44">
        <v>27</v>
      </c>
      <c s="162" r="I44">
        <v>1</v>
      </c>
      <c t="s" s="162" r="J44">
        <v>22</v>
      </c>
      <c t="s" s="232" r="K44">
        <v>382</v>
      </c>
      <c t="s" s="232" r="L44">
        <v>383</v>
      </c>
      <c t="s" s="232" r="M44">
        <v>74</v>
      </c>
      <c t="s" s="162" r="N44">
        <v>363</v>
      </c>
      <c s="51" r="O44"/>
      <c t="str" s="174" r="P44">
        <f>HYPERLINK("https://neo.pearson.com/docs/DOC-147090","https://neo.pearson.com/docs/DOC-147090")</f>
        <v>https://neo.pearson.com/docs/DOC-147090</v>
      </c>
      <c t="s" s="258" r="Q44">
        <v>384</v>
      </c>
      <c t="s" s="258" r="R44">
        <v>385</v>
      </c>
      <c s="258" r="S44"/>
      <c t="s" s="258" r="T44">
        <v>386</v>
      </c>
      <c t="s" s="258" r="U44">
        <v>387</v>
      </c>
      <c t="s" s="208" r="V44">
        <v>388</v>
      </c>
      <c t="s" s="112" r="W44">
        <v>389</v>
      </c>
    </row>
    <row customHeight="1" r="45" ht="15.0">
      <c t="str" s="196" r="A45">
        <f>CONCATENATE(row(45:45),F45)</f>
        <v>45eL</v>
      </c>
      <c t="s" s="265" r="B45">
        <v>390</v>
      </c>
      <c t="s" s="117" r="C45">
        <v>94</v>
      </c>
      <c t="s" s="59" r="D45">
        <v>360</v>
      </c>
      <c t="s" s="209" r="E45">
        <v>70</v>
      </c>
      <c t="s" s="232" r="F45">
        <v>329</v>
      </c>
      <c t="s" s="162" r="G45">
        <v>37</v>
      </c>
      <c t="s" s="162" r="H45">
        <v>27</v>
      </c>
      <c s="162" r="I45">
        <v>1</v>
      </c>
      <c t="s" s="162" r="J45">
        <v>22</v>
      </c>
      <c t="s" s="232" r="K45">
        <v>391</v>
      </c>
      <c t="s" s="232" r="L45">
        <v>392</v>
      </c>
      <c t="s" s="232" r="M45">
        <v>110</v>
      </c>
      <c t="s" s="162" r="N45">
        <v>363</v>
      </c>
      <c s="51" r="O45"/>
      <c t="str" s="174" r="P45">
        <f>HYPERLINK("https://neo.pearson.com/docs/DOC-147090","https://neo.pearson.com/docs/DOC-147090")</f>
        <v>https://neo.pearson.com/docs/DOC-147090</v>
      </c>
      <c t="s" s="258" r="Q45">
        <v>375</v>
      </c>
      <c t="s" s="258" r="R45">
        <v>393</v>
      </c>
      <c s="258" r="S45"/>
      <c t="s" s="258" r="T45">
        <v>394</v>
      </c>
      <c t="s" s="258" r="U45">
        <v>395</v>
      </c>
      <c t="s" s="208" r="V45">
        <v>396</v>
      </c>
      <c t="s" s="112" r="W45">
        <v>397</v>
      </c>
    </row>
    <row customHeight="1" r="46" ht="15.0">
      <c t="str" s="170" r="A46">
        <f>CONCATENATE(row(46:46),F46)</f>
        <v>46eL</v>
      </c>
      <c t="s" s="265" r="B46">
        <v>398</v>
      </c>
      <c t="s" s="117" r="C46">
        <v>218</v>
      </c>
      <c t="s" s="59" r="D46">
        <v>399</v>
      </c>
      <c t="s" s="209" r="E46">
        <v>70</v>
      </c>
      <c t="s" s="100" r="F46">
        <v>329</v>
      </c>
      <c t="s" s="162" r="G46">
        <v>37</v>
      </c>
      <c t="s" s="162" r="H46">
        <v>27</v>
      </c>
      <c s="162" r="I46">
        <v>1</v>
      </c>
      <c t="s" s="162" r="J46">
        <v>22</v>
      </c>
      <c t="s" s="232" r="K46">
        <v>400</v>
      </c>
      <c t="s" s="261" r="L46">
        <v>401</v>
      </c>
      <c t="s" s="114" r="M46">
        <v>74</v>
      </c>
      <c t="s" s="261" r="N46">
        <v>332</v>
      </c>
      <c s="238" r="O46"/>
      <c t="str" s="174" r="P46">
        <f>HYPERLINK("https://neo.pearson.com/docs/DOC-223623","https://neo.pearson.com/docs/DOC-223623")</f>
        <v>https://neo.pearson.com/docs/DOC-223623</v>
      </c>
      <c t="s" s="258" r="Q46">
        <v>402</v>
      </c>
      <c t="s" s="258" r="R46">
        <v>403</v>
      </c>
      <c s="258" r="S46"/>
      <c t="s" s="258" r="T46">
        <v>404</v>
      </c>
      <c t="s" s="258" r="U46">
        <v>405</v>
      </c>
      <c s="120" r="V46"/>
      <c t="s" s="214" r="W46">
        <v>406</v>
      </c>
    </row>
    <row customHeight="1" r="47" ht="60.0">
      <c t="str" s="196" r="A47">
        <f>CONCATENATE(row(47:47),F47)</f>
        <v>47eL</v>
      </c>
      <c t="s" s="265" r="B47">
        <v>407</v>
      </c>
      <c t="s" s="117" r="C47">
        <v>94</v>
      </c>
      <c t="s" s="59" r="D47">
        <v>408</v>
      </c>
      <c t="s" s="209" r="E47">
        <v>70</v>
      </c>
      <c t="s" s="18" r="F47">
        <v>329</v>
      </c>
      <c t="s" s="162" r="G47">
        <v>34</v>
      </c>
      <c t="s" s="162" r="H47">
        <v>34</v>
      </c>
      <c s="162" r="I47">
        <v>9</v>
      </c>
      <c t="s" s="162" r="J47">
        <v>22</v>
      </c>
      <c t="s" s="179" r="K47">
        <v>409</v>
      </c>
      <c t="s" s="70" r="L47">
        <v>410</v>
      </c>
      <c t="s" s="179" r="M47">
        <v>83</v>
      </c>
      <c t="s" s="70" r="N47">
        <v>411</v>
      </c>
      <c s="240" r="O47"/>
      <c t="str" s="167" r="P47">
        <f>HYPERLINK("https://neo.pearson.com/docs/DOC-223518","https://neo.pearson.com/docs/DOC-223518")</f>
        <v>https://neo.pearson.com/docs/DOC-223518</v>
      </c>
      <c t="s" s="176" r="Q47">
        <v>412</v>
      </c>
      <c s="1" r="R47"/>
      <c s="258" r="S47"/>
      <c t="s" s="176" r="T47">
        <v>413</v>
      </c>
      <c t="s" s="176" r="U47">
        <v>414</v>
      </c>
      <c t="s" s="208" r="V47">
        <v>415</v>
      </c>
      <c t="s" s="112" r="W47">
        <v>416</v>
      </c>
    </row>
    <row customHeight="1" r="48" ht="60.0">
      <c t="str" s="196" r="A48">
        <f>CONCATENATE(row(48:48),F48)</f>
        <v>48eL</v>
      </c>
      <c t="s" s="265" r="B48">
        <v>417</v>
      </c>
      <c t="s" s="117" r="C48">
        <v>94</v>
      </c>
      <c t="s" s="59" r="D48">
        <v>418</v>
      </c>
      <c t="s" s="209" r="E48">
        <v>70</v>
      </c>
      <c t="s" s="137" r="F48">
        <v>329</v>
      </c>
      <c t="s" s="162" r="G48">
        <v>34</v>
      </c>
      <c t="s" s="162" r="H48">
        <v>34</v>
      </c>
      <c s="162" r="I48">
        <v>9</v>
      </c>
      <c t="s" s="162" r="J48">
        <v>22</v>
      </c>
      <c t="s" s="140" r="K48">
        <v>419</v>
      </c>
      <c t="s" s="241" r="L48">
        <v>420</v>
      </c>
      <c t="s" s="140" r="M48">
        <v>83</v>
      </c>
      <c t="s" s="130" r="N48">
        <v>421</v>
      </c>
      <c s="27" r="O48"/>
      <c s="211" r="P48"/>
      <c t="s" s="176" r="Q48">
        <v>422</v>
      </c>
      <c s="1" r="R48"/>
      <c s="258" r="S48"/>
      <c t="s" s="176" r="T48">
        <v>423</v>
      </c>
      <c t="s" s="176" r="U48">
        <v>424</v>
      </c>
      <c t="s" s="208" r="V48">
        <v>425</v>
      </c>
      <c t="s" s="112" r="W48">
        <v>426</v>
      </c>
    </row>
    <row customHeight="1" r="49" ht="60.0">
      <c t="str" s="196" r="A49">
        <f>CONCATENATE(row(49:49),F49)</f>
        <v>49eL</v>
      </c>
      <c t="s" s="265" r="B49">
        <v>427</v>
      </c>
      <c t="s" s="117" r="C49">
        <v>94</v>
      </c>
      <c t="s" s="59" r="D49">
        <v>428</v>
      </c>
      <c t="s" s="209" r="E49">
        <v>70</v>
      </c>
      <c t="s" s="137" r="F49">
        <v>329</v>
      </c>
      <c t="s" s="162" r="G49">
        <v>37</v>
      </c>
      <c t="s" s="162" r="H49">
        <v>27</v>
      </c>
      <c s="162" r="I49">
        <v>1</v>
      </c>
      <c t="s" s="162" r="J49">
        <v>22</v>
      </c>
      <c t="s" s="140" r="K49">
        <v>429</v>
      </c>
      <c t="s" s="241" r="L49">
        <v>430</v>
      </c>
      <c t="s" s="140" r="M49">
        <v>83</v>
      </c>
      <c t="s" s="261" r="N49">
        <v>411</v>
      </c>
      <c s="27" r="O49"/>
      <c s="211" r="P49"/>
      <c t="s" s="176" r="Q49">
        <v>422</v>
      </c>
      <c s="1" r="R49"/>
      <c s="258" r="S49"/>
      <c t="s" s="176" r="T49">
        <v>431</v>
      </c>
      <c t="s" s="176" r="U49">
        <v>432</v>
      </c>
      <c t="s" s="208" r="V49">
        <v>433</v>
      </c>
      <c t="s" s="112" r="W49">
        <v>434</v>
      </c>
    </row>
    <row customHeight="1" r="50" ht="60.0">
      <c t="str" s="196" r="A50">
        <f>CONCATENATE(row(50:50),F50)</f>
        <v>50eL</v>
      </c>
      <c t="s" s="265" r="B50">
        <v>435</v>
      </c>
      <c t="s" s="117" r="C50">
        <v>94</v>
      </c>
      <c t="s" s="59" r="D50">
        <v>428</v>
      </c>
      <c t="s" s="209" r="E50">
        <v>70</v>
      </c>
      <c t="s" s="137" r="F50">
        <v>329</v>
      </c>
      <c t="s" s="162" r="G50">
        <v>34</v>
      </c>
      <c t="s" s="162" r="H50">
        <v>34</v>
      </c>
      <c s="162" r="I50">
        <v>9</v>
      </c>
      <c t="s" s="162" r="J50">
        <v>22</v>
      </c>
      <c t="s" s="140" r="K50">
        <v>436</v>
      </c>
      <c t="s" s="241" r="L50">
        <v>437</v>
      </c>
      <c t="s" s="140" r="M50">
        <v>83</v>
      </c>
      <c t="s" s="70" r="N50">
        <v>421</v>
      </c>
      <c s="27" r="O50"/>
      <c s="211" r="P50"/>
      <c t="s" s="176" r="Q50">
        <v>422</v>
      </c>
      <c s="1" r="R50"/>
      <c s="258" r="S50"/>
      <c t="s" s="176" r="T50">
        <v>438</v>
      </c>
      <c t="s" s="176" r="U50">
        <v>439</v>
      </c>
      <c t="s" s="208" r="V50">
        <v>440</v>
      </c>
      <c t="s" s="112" r="W50">
        <v>441</v>
      </c>
    </row>
    <row customHeight="1" r="51" ht="60.0">
      <c t="str" s="196" r="A51">
        <f>CONCATENATE(row(51:51),F51)</f>
        <v>51eL</v>
      </c>
      <c t="s" s="265" r="B51">
        <v>442</v>
      </c>
      <c t="s" s="117" r="C51">
        <v>94</v>
      </c>
      <c t="s" s="59" r="D51">
        <v>428</v>
      </c>
      <c t="s" s="209" r="E51">
        <v>70</v>
      </c>
      <c t="s" s="137" r="F51">
        <v>329</v>
      </c>
      <c t="s" s="162" r="G51">
        <v>37</v>
      </c>
      <c t="s" s="162" r="H51">
        <v>27</v>
      </c>
      <c s="162" r="I51">
        <v>1</v>
      </c>
      <c t="s" s="162" r="J51">
        <v>22</v>
      </c>
      <c t="s" s="140" r="K51">
        <v>443</v>
      </c>
      <c t="s" s="241" r="L51">
        <v>444</v>
      </c>
      <c t="s" s="140" r="M51">
        <v>74</v>
      </c>
      <c t="s" s="241" r="N51">
        <v>445</v>
      </c>
      <c s="27" r="O51"/>
      <c s="211" r="P51"/>
      <c t="s" s="176" r="Q51">
        <v>422</v>
      </c>
      <c s="1" r="R51"/>
      <c s="258" r="S51"/>
      <c t="s" s="176" r="T51">
        <v>446</v>
      </c>
      <c t="s" s="176" r="U51">
        <v>447</v>
      </c>
      <c t="s" s="169" r="V51">
        <v>448</v>
      </c>
      <c t="s" s="112" r="W51">
        <v>449</v>
      </c>
    </row>
    <row customHeight="1" r="52" ht="60.0">
      <c t="str" s="196" r="A52">
        <f>CONCATENATE(row(52:52),F52)</f>
        <v>52eL</v>
      </c>
      <c t="s" s="265" r="B52">
        <v>450</v>
      </c>
      <c t="s" s="117" r="C52">
        <v>94</v>
      </c>
      <c t="s" s="59" r="D52">
        <v>428</v>
      </c>
      <c t="s" s="209" r="E52">
        <v>70</v>
      </c>
      <c t="s" s="137" r="F52">
        <v>329</v>
      </c>
      <c t="s" s="162" r="G52">
        <v>37</v>
      </c>
      <c t="s" s="162" r="H52">
        <v>27</v>
      </c>
      <c s="162" r="I52">
        <v>1</v>
      </c>
      <c t="s" s="162" r="J52">
        <v>19</v>
      </c>
      <c t="s" s="140" r="K52">
        <v>451</v>
      </c>
      <c t="s" s="241" r="L52">
        <v>452</v>
      </c>
      <c t="s" s="140" r="M52">
        <v>110</v>
      </c>
      <c t="s" s="241" r="N52">
        <v>453</v>
      </c>
      <c s="27" r="O52"/>
      <c s="211" r="P52"/>
      <c t="s" s="176" r="Q52">
        <v>422</v>
      </c>
      <c s="1" r="R52"/>
      <c s="258" r="S52"/>
      <c t="s" s="176" r="T52">
        <v>454</v>
      </c>
      <c t="s" s="176" r="U52">
        <v>455</v>
      </c>
      <c t="s" s="107" r="V52">
        <v>456</v>
      </c>
      <c t="s" s="148" r="W52">
        <v>457</v>
      </c>
    </row>
    <row customHeight="1" r="53" ht="42.75">
      <c t="str" s="196" r="A53">
        <f>CONCATENATE(row(53:53),F53)</f>
        <v>53eL</v>
      </c>
      <c t="s" s="265" r="B53">
        <v>458</v>
      </c>
      <c t="s" s="117" r="C53">
        <v>94</v>
      </c>
      <c t="s" s="59" r="D53">
        <v>428</v>
      </c>
      <c t="s" s="209" r="E53">
        <v>70</v>
      </c>
      <c t="s" s="137" r="F53">
        <v>329</v>
      </c>
      <c t="s" s="162" r="G53">
        <v>34</v>
      </c>
      <c t="s" s="162" r="H53">
        <v>34</v>
      </c>
      <c s="162" r="I53">
        <v>9</v>
      </c>
      <c t="s" s="162" r="J53">
        <v>22</v>
      </c>
      <c t="s" s="140" r="K53">
        <v>459</v>
      </c>
      <c t="s" s="241" r="L53">
        <v>460</v>
      </c>
      <c t="s" s="140" r="M53">
        <v>110</v>
      </c>
      <c t="s" s="241" r="N53">
        <v>461</v>
      </c>
      <c s="27" r="O53"/>
      <c s="211" r="P53"/>
      <c t="s" s="176" r="Q53">
        <v>422</v>
      </c>
      <c s="1" r="R53"/>
      <c s="258" r="S53"/>
      <c t="s" s="176" r="T53">
        <v>462</v>
      </c>
      <c t="s" s="176" r="U53">
        <v>463</v>
      </c>
      <c t="s" s="107" r="V53">
        <v>464</v>
      </c>
      <c t="s" s="148" r="W53">
        <v>465</v>
      </c>
    </row>
    <row customHeight="1" r="54" ht="42.75">
      <c t="str" s="196" r="A54">
        <f>CONCATENATE(row(54:54),F54)</f>
        <v>54NGLA</v>
      </c>
      <c t="s" s="265" r="B54">
        <v>466</v>
      </c>
      <c t="s" s="117" r="C54">
        <v>80</v>
      </c>
      <c s="69" r="D54"/>
      <c t="s" s="209" r="E54">
        <v>467</v>
      </c>
      <c t="s" s="251" r="F54">
        <v>319</v>
      </c>
      <c t="s" s="67" r="G54">
        <v>34</v>
      </c>
      <c t="s" s="88" r="H54">
        <v>34</v>
      </c>
      <c s="88" r="I54"/>
      <c t="s" s="88" r="J54">
        <v>19</v>
      </c>
      <c t="s" s="85" r="K54">
        <v>468</v>
      </c>
      <c t="s" s="39" r="L54">
        <v>468</v>
      </c>
      <c t="s" s="39" r="M54">
        <v>74</v>
      </c>
      <c t="s" s="237" r="N54">
        <v>469</v>
      </c>
      <c s="251" r="O54"/>
      <c s="251" r="P54"/>
      <c t="s" s="28" r="Q54">
        <v>470</v>
      </c>
      <c s="28" r="R54"/>
      <c t="s" s="28" r="S54">
        <v>471</v>
      </c>
      <c t="s" s="28" r="T54">
        <v>472</v>
      </c>
      <c t="s" s="28" r="U54">
        <v>473</v>
      </c>
      <c s="83" r="V54"/>
      <c s="224" r="W54"/>
    </row>
    <row customHeight="1" r="55" ht="42.75">
      <c t="str" s="39" r="A55">
        <f>CONCATENATE(row(55:55),F55)</f>
        <v>55ELE</v>
      </c>
      <c t="s" s="265" r="B55">
        <v>474</v>
      </c>
      <c t="s" s="117" r="C55">
        <v>80</v>
      </c>
      <c t="s" s="64" r="D55">
        <v>475</v>
      </c>
      <c t="s" s="209" r="E55">
        <v>467</v>
      </c>
      <c t="s" s="137" r="F55">
        <v>163</v>
      </c>
      <c t="s" s="162" r="G55">
        <v>476</v>
      </c>
      <c t="s" s="162" r="H55">
        <v>34</v>
      </c>
      <c s="162" r="I55"/>
      <c t="s" s="162" r="J55">
        <v>477</v>
      </c>
      <c t="s" s="218" r="K55">
        <v>478</v>
      </c>
      <c t="s" s="157" r="L55">
        <v>479</v>
      </c>
      <c t="s" s="140" r="M55">
        <v>74</v>
      </c>
      <c t="s" s="241" r="N55">
        <v>195</v>
      </c>
      <c s="27" r="O55"/>
      <c s="211" r="P55"/>
      <c s="176" r="Q55"/>
      <c t="s" s="258" r="R55">
        <v>480</v>
      </c>
      <c t="s" s="258" r="S55">
        <v>481</v>
      </c>
      <c t="s" s="176" r="T55">
        <v>482</v>
      </c>
      <c t="s" s="176" r="U55">
        <v>483</v>
      </c>
      <c s="210" r="V55"/>
      <c s="224" r="W55"/>
    </row>
    <row customHeight="1" r="56" ht="42.75">
      <c t="str" s="39" r="A56">
        <f>CONCATENATE(row(56:56),F56)</f>
        <v>56NGLA-PA, DDAAL, ELE, CCS</v>
      </c>
      <c t="s" s="265" r="B56">
        <v>484</v>
      </c>
      <c t="s" s="117" r="C56">
        <v>80</v>
      </c>
      <c s="59" r="D56"/>
      <c t="s" s="209" r="E56">
        <v>467</v>
      </c>
      <c t="s" s="219" r="F56">
        <v>485</v>
      </c>
      <c t="s" s="86" r="G56">
        <v>37</v>
      </c>
      <c t="s" s="86" r="H56">
        <v>34</v>
      </c>
      <c s="86" r="I56"/>
      <c t="s" s="86" r="J56">
        <v>486</v>
      </c>
      <c t="s" s="80" r="K56">
        <v>487</v>
      </c>
      <c t="s" s="53" r="L56">
        <v>488</v>
      </c>
      <c t="s" s="140" r="M56">
        <v>110</v>
      </c>
      <c t="s" s="241" r="N56">
        <v>489</v>
      </c>
      <c s="27" r="O56"/>
      <c s="211" r="P56"/>
      <c t="s" s="176" r="Q56">
        <v>490</v>
      </c>
      <c s="1" r="R56"/>
      <c s="258" r="S56"/>
      <c t="s" s="176" r="T56">
        <v>491</v>
      </c>
      <c s="176" r="U56"/>
      <c s="210" r="V56"/>
      <c s="224" r="W56"/>
    </row>
    <row customHeight="1" r="57" ht="42.75">
      <c t="str" s="110" r="A57">
        <f>CONCATENATE(row(57:57),F57)</f>
        <v>57NGLA</v>
      </c>
      <c t="s" s="265" r="B57">
        <v>492</v>
      </c>
      <c t="s" s="117" r="C57">
        <v>218</v>
      </c>
      <c t="s" s="59" r="D57">
        <v>493</v>
      </c>
      <c t="s" s="209" r="E57">
        <v>467</v>
      </c>
      <c t="s" s="137" r="F57">
        <v>319</v>
      </c>
      <c t="s" s="162" r="G57">
        <v>34</v>
      </c>
      <c t="s" s="162" r="H57">
        <v>34</v>
      </c>
      <c s="162" r="I57"/>
      <c t="s" s="162" r="J57">
        <v>477</v>
      </c>
      <c t="s" s="140" r="K57">
        <v>494</v>
      </c>
      <c t="s" s="241" r="L57">
        <v>495</v>
      </c>
      <c t="s" s="140" r="M57">
        <v>74</v>
      </c>
      <c t="s" s="241" r="N57">
        <v>496</v>
      </c>
      <c s="27" r="O57"/>
      <c s="211" r="P57"/>
      <c t="s" s="176" r="Q57">
        <v>497</v>
      </c>
      <c t="s" s="258" r="R57">
        <v>498</v>
      </c>
      <c s="258" r="S57"/>
      <c t="s" s="176" r="T57">
        <v>499</v>
      </c>
      <c t="s" s="176" r="U57">
        <v>500</v>
      </c>
      <c s="91" r="V57"/>
      <c s="168" r="W57"/>
    </row>
    <row customHeight="1" r="58" ht="42.75">
      <c t="str" s="110" r="A58">
        <f>CONCATENATE(row(58:58),F58)</f>
        <v>58NGLA</v>
      </c>
      <c t="s" s="265" r="B58">
        <v>501</v>
      </c>
      <c t="s" s="117" r="C58">
        <v>218</v>
      </c>
      <c t="s" s="59" r="D58">
        <v>502</v>
      </c>
      <c t="s" s="209" r="E58">
        <v>467</v>
      </c>
      <c t="s" s="137" r="F58">
        <v>319</v>
      </c>
      <c t="s" s="162" r="G58">
        <v>34</v>
      </c>
      <c t="s" s="162" r="H58">
        <v>34</v>
      </c>
      <c s="162" r="I58"/>
      <c t="s" s="162" r="J58">
        <v>486</v>
      </c>
      <c t="s" s="140" r="K58">
        <v>503</v>
      </c>
      <c t="s" s="241" r="L58">
        <v>504</v>
      </c>
      <c t="s" s="140" r="M58">
        <v>110</v>
      </c>
      <c t="s" s="241" r="N58">
        <v>505</v>
      </c>
      <c s="27" r="O58"/>
      <c s="211" r="P58"/>
      <c s="176" r="Q58"/>
      <c s="1" r="R58"/>
      <c s="258" r="S58"/>
      <c t="s" s="176" r="T58">
        <v>506</v>
      </c>
      <c t="s" s="176" r="U58">
        <v>507</v>
      </c>
      <c s="91" r="V58"/>
      <c s="168" r="W58"/>
    </row>
    <row customHeight="1" r="59" ht="42.75">
      <c t="str" s="39" r="A59">
        <f>CONCATENATE(row(59:59),F59)</f>
        <v>59NGLA</v>
      </c>
      <c t="s" s="265" r="B59">
        <v>508</v>
      </c>
      <c t="s" s="117" r="C59">
        <v>218</v>
      </c>
      <c s="69" r="D59"/>
      <c t="s" s="209" r="E59">
        <v>467</v>
      </c>
      <c t="s" s="150" r="F59">
        <v>319</v>
      </c>
      <c t="s" s="206" r="G59">
        <v>37</v>
      </c>
      <c t="s" s="206" r="H59">
        <v>34</v>
      </c>
      <c t="s" s="206" r="I59">
        <v>19</v>
      </c>
      <c t="s" s="206" r="J59">
        <v>19</v>
      </c>
      <c t="s" s="150" r="K59">
        <v>509</v>
      </c>
      <c t="s" s="195" r="L59">
        <v>509</v>
      </c>
      <c t="s" s="61" r="M59">
        <v>74</v>
      </c>
      <c t="s" s="195" r="N59">
        <v>510</v>
      </c>
      <c t="s" s="132" r="O59">
        <v>511</v>
      </c>
      <c s="257" r="P59"/>
      <c s="176" r="Q59"/>
      <c s="1" r="R59"/>
      <c s="28" r="S59"/>
      <c t="s" s="176" r="T59">
        <v>512</v>
      </c>
      <c t="s" s="176" r="U59">
        <v>513</v>
      </c>
      <c s="210" r="V59"/>
      <c s="224" r="W59"/>
    </row>
    <row customHeight="1" r="60" ht="42.75">
      <c t="str" s="39" r="A60">
        <f>CONCATENATE(row(60:60),F60)</f>
        <v>60NGLA</v>
      </c>
      <c t="s" s="265" r="B60">
        <v>514</v>
      </c>
      <c t="s" s="117" r="C60">
        <v>218</v>
      </c>
      <c s="69" r="D60"/>
      <c t="s" s="209" r="E60">
        <v>467</v>
      </c>
      <c t="s" s="150" r="F60">
        <v>319</v>
      </c>
      <c t="s" s="206" r="G60">
        <v>37</v>
      </c>
      <c t="s" s="206" r="H60">
        <v>34</v>
      </c>
      <c t="s" s="206" r="I60">
        <v>19</v>
      </c>
      <c t="s" s="206" r="J60">
        <v>19</v>
      </c>
      <c t="s" s="150" r="K60">
        <v>515</v>
      </c>
      <c t="s" s="195" r="L60">
        <v>515</v>
      </c>
      <c t="s" s="61" r="M60">
        <v>74</v>
      </c>
      <c t="s" s="195" r="N60">
        <v>510</v>
      </c>
      <c t="s" s="132" r="O60">
        <v>516</v>
      </c>
      <c s="257" r="P60"/>
      <c s="176" r="Q60"/>
      <c s="1" r="R60"/>
      <c s="28" r="S60"/>
      <c t="s" s="176" r="T60">
        <v>517</v>
      </c>
      <c t="s" s="176" r="U60">
        <v>513</v>
      </c>
      <c s="210" r="V60"/>
      <c s="224" r="W60"/>
    </row>
    <row customHeight="1" r="61" ht="42.75">
      <c t="str" s="39" r="A61">
        <f>CONCATENATE(row(61:61),F61)</f>
        <v>61</v>
      </c>
      <c s="265" r="B61"/>
      <c s="260" r="C61"/>
      <c s="254" r="D61"/>
      <c s="106" r="E61"/>
      <c s="39" r="F61"/>
      <c s="78" r="G61"/>
      <c s="78" r="H61"/>
      <c s="78" r="I61"/>
      <c s="78" r="J61"/>
      <c s="85" r="K61"/>
      <c s="39" r="L61"/>
      <c s="39" r="M61"/>
      <c s="39" r="N61"/>
      <c s="39" r="O61"/>
      <c s="39" r="P61"/>
      <c s="78" r="Q61"/>
      <c s="78" r="R61"/>
      <c s="78" r="S61"/>
      <c s="78" r="T61"/>
      <c s="78" r="U61"/>
      <c s="254" r="V61"/>
      <c s="92" r="W61"/>
    </row>
    <row customHeight="1" r="62" ht="42.75">
      <c t="str" s="39" r="A62">
        <f>CONCATENATE(row(62:62),F62)</f>
        <v>62</v>
      </c>
      <c s="265" r="B62"/>
      <c s="260" r="C62"/>
      <c s="39" r="D62"/>
      <c s="119" r="E62"/>
      <c s="39" r="F62"/>
      <c s="39" r="G62"/>
      <c s="39" r="H62"/>
      <c s="39" r="I62"/>
      <c s="39" r="J62"/>
      <c s="85" r="K62"/>
      <c s="39" r="L62"/>
      <c s="39" r="M62"/>
      <c s="39" r="N62"/>
      <c s="39" r="O62"/>
      <c s="39" r="P62"/>
      <c s="39" r="Q62"/>
      <c s="39" r="R62"/>
      <c s="39" r="S62"/>
      <c s="39" r="T62"/>
      <c s="39" r="U62"/>
      <c s="39" r="V62"/>
      <c s="177" r="W62"/>
    </row>
    <row customHeight="1" r="63" ht="42.75">
      <c t="str" s="39" r="A63">
        <f>CONCATENATE(row(63:63),F63)</f>
        <v>63</v>
      </c>
      <c s="265" r="B63"/>
      <c s="260" r="C63"/>
      <c s="39" r="D63"/>
      <c s="119" r="E63"/>
      <c s="39" r="F63"/>
      <c s="39" r="G63"/>
      <c s="39" r="H63"/>
      <c s="39" r="I63"/>
      <c s="39" r="J63"/>
      <c s="85" r="K63"/>
      <c s="39" r="L63"/>
      <c s="39" r="M63"/>
      <c s="39" r="N63"/>
      <c s="39" r="O63"/>
      <c s="39" r="P63"/>
      <c s="39" r="Q63"/>
      <c s="39" r="R63"/>
      <c s="39" r="S63"/>
      <c s="39" r="T63"/>
      <c s="39" r="U63"/>
      <c s="39" r="V63"/>
      <c s="177" r="W63"/>
    </row>
    <row customHeight="1" r="64" ht="42.75">
      <c t="str" s="39" r="A64">
        <f>CONCATENATE(row(64:64),F64)</f>
        <v>64</v>
      </c>
      <c s="265" r="B64"/>
      <c s="260" r="C64"/>
      <c s="39" r="D64"/>
      <c s="119" r="E64"/>
      <c s="39" r="F64"/>
      <c s="39" r="G64"/>
      <c s="39" r="H64"/>
      <c s="39" r="I64"/>
      <c s="39" r="J64"/>
      <c s="85" r="K64"/>
      <c s="39" r="L64"/>
      <c s="39" r="M64"/>
      <c s="39" r="N64"/>
      <c s="39" r="O64"/>
      <c s="39" r="P64"/>
      <c s="39" r="Q64"/>
      <c s="39" r="R64"/>
      <c s="39" r="S64"/>
      <c s="39" r="T64"/>
      <c s="39" r="U64"/>
      <c s="39" r="V64"/>
      <c s="177" r="W64"/>
    </row>
    <row customHeight="1" r="65" ht="42.75">
      <c t="str" s="39" r="A65">
        <f>CONCATENATE(row(65:65),F65)</f>
        <v>65</v>
      </c>
      <c s="265" r="B65"/>
      <c s="260" r="C65"/>
      <c s="39" r="D65"/>
      <c s="119" r="E65"/>
      <c s="39" r="F65"/>
      <c s="39" r="G65"/>
      <c s="39" r="H65"/>
      <c s="39" r="I65"/>
      <c s="39" r="J65"/>
      <c s="85" r="K65"/>
      <c s="39" r="L65"/>
      <c s="39" r="M65"/>
      <c s="39" r="N65"/>
      <c s="39" r="O65"/>
      <c s="39" r="P65"/>
      <c s="39" r="Q65"/>
      <c s="39" r="R65"/>
      <c s="39" r="S65"/>
      <c s="39" r="T65"/>
      <c s="39" r="U65"/>
      <c s="39" r="V65"/>
      <c s="177" r="W65"/>
    </row>
    <row customHeight="1" r="66" ht="42.75">
      <c t="str" s="39" r="A66">
        <f>CONCATENATE(row(66:66),F66)</f>
        <v>66</v>
      </c>
      <c s="265" r="B66"/>
      <c s="260" r="C66"/>
      <c s="39" r="D66"/>
      <c s="119" r="E66"/>
      <c s="39" r="F66"/>
      <c s="39" r="G66"/>
      <c s="39" r="H66"/>
      <c s="39" r="I66"/>
      <c s="39" r="J66"/>
      <c s="85" r="K66"/>
      <c s="39" r="L66"/>
      <c s="39" r="M66"/>
      <c s="39" r="N66"/>
      <c s="39" r="O66"/>
      <c s="39" r="P66"/>
      <c s="39" r="Q66"/>
      <c s="39" r="R66"/>
      <c s="39" r="S66"/>
      <c s="39" r="T66"/>
      <c s="39" r="U66"/>
      <c s="39" r="V66"/>
      <c s="177" r="W66"/>
    </row>
    <row customHeight="1" r="67" ht="42.75">
      <c t="str" s="39" r="A67">
        <f>CONCATENATE(row(67:67),F67)</f>
        <v>67</v>
      </c>
      <c s="265" r="B67"/>
      <c s="260" r="C67"/>
      <c s="39" r="D67"/>
      <c s="119" r="E67"/>
      <c s="39" r="F67"/>
      <c s="39" r="G67"/>
      <c s="39" r="H67"/>
      <c s="39" r="I67"/>
      <c s="39" r="J67"/>
      <c s="85" r="K67"/>
      <c s="39" r="L67"/>
      <c s="39" r="M67"/>
      <c s="39" r="N67"/>
      <c s="39" r="O67"/>
      <c s="39" r="P67"/>
      <c s="39" r="Q67"/>
      <c s="39" r="R67"/>
      <c s="39" r="S67"/>
      <c s="39" r="T67"/>
      <c s="39" r="U67"/>
      <c s="39" r="V67"/>
      <c s="177" r="W67"/>
    </row>
    <row customHeight="1" r="68" ht="42.75">
      <c t="str" s="39" r="A68">
        <f>CONCATENATE(row(68:68),F68)</f>
        <v>68</v>
      </c>
      <c s="265" r="B68"/>
      <c s="260" r="C68"/>
      <c s="39" r="D68"/>
      <c s="119" r="E68"/>
      <c s="39" r="F68"/>
      <c s="39" r="G68"/>
      <c s="39" r="H68"/>
      <c s="39" r="I68"/>
      <c s="39" r="J68"/>
      <c s="85" r="K68"/>
      <c s="39" r="L68"/>
      <c s="39" r="M68"/>
      <c s="39" r="N68"/>
      <c s="39" r="O68"/>
      <c s="39" r="P68"/>
      <c s="39" r="Q68"/>
      <c s="39" r="R68"/>
      <c s="39" r="S68"/>
      <c s="39" r="T68"/>
      <c s="39" r="U68"/>
      <c s="39" r="V68"/>
      <c s="177" r="W68"/>
    </row>
    <row customHeight="1" r="69" ht="42.75">
      <c t="str" s="39" r="A69">
        <f>CONCATENATE(row(69:69),F69)</f>
        <v>69</v>
      </c>
      <c s="265" r="B69"/>
      <c s="260" r="C69"/>
      <c s="39" r="D69"/>
      <c s="119" r="E69"/>
      <c s="39" r="F69"/>
      <c s="39" r="G69"/>
      <c s="39" r="H69"/>
      <c s="39" r="I69"/>
      <c s="39" r="J69"/>
      <c s="85" r="K69"/>
      <c s="39" r="L69"/>
      <c s="39" r="M69"/>
      <c s="39" r="N69"/>
      <c s="39" r="O69"/>
      <c s="39" r="P69"/>
      <c s="39" r="Q69"/>
      <c s="39" r="R69"/>
      <c s="39" r="S69"/>
      <c s="39" r="T69"/>
      <c s="39" r="U69"/>
      <c s="39" r="V69"/>
      <c s="177" r="W69"/>
    </row>
    <row customHeight="1" r="70" ht="42.75">
      <c t="str" s="39" r="A70">
        <f>CONCATENATE(row(70:70),F70)</f>
        <v>70</v>
      </c>
      <c s="265" r="B70"/>
      <c s="260" r="C70"/>
      <c s="39" r="D70"/>
      <c s="119" r="E70"/>
      <c s="39" r="F70"/>
      <c s="39" r="G70"/>
      <c s="39" r="H70"/>
      <c s="39" r="I70"/>
      <c s="39" r="J70"/>
      <c s="85" r="K70"/>
      <c s="39" r="L70"/>
      <c s="39" r="M70"/>
      <c s="39" r="N70"/>
      <c s="39" r="O70"/>
      <c s="39" r="P70"/>
      <c s="39" r="Q70"/>
      <c s="39" r="R70"/>
      <c s="39" r="S70"/>
      <c s="39" r="T70"/>
      <c s="39" r="U70"/>
      <c s="39" r="V70"/>
      <c s="177" r="W70"/>
    </row>
    <row customHeight="1" r="71" ht="42.75">
      <c t="str" s="39" r="A71">
        <f>CONCATENATE(row(71:71),F71)</f>
        <v>71</v>
      </c>
      <c s="265" r="B71"/>
      <c s="260" r="C71"/>
      <c s="39" r="D71"/>
      <c s="119" r="E71"/>
      <c s="39" r="F71"/>
      <c s="39" r="G71"/>
      <c s="39" r="H71"/>
      <c s="39" r="I71"/>
      <c s="39" r="J71"/>
      <c s="85" r="K71"/>
      <c s="39" r="L71"/>
      <c s="39" r="M71"/>
      <c s="39" r="N71"/>
      <c s="39" r="O71"/>
      <c s="39" r="P71"/>
      <c s="39" r="Q71"/>
      <c s="39" r="R71"/>
      <c s="39" r="S71"/>
      <c s="39" r="T71"/>
      <c s="39" r="U71"/>
      <c s="39" r="V71"/>
      <c s="177" r="W71"/>
    </row>
    <row customHeight="1" r="72" ht="42.75">
      <c t="str" s="39" r="A72">
        <f>CONCATENATE(row(72:72),F72)</f>
        <v>72</v>
      </c>
      <c s="265" r="B72"/>
      <c s="260" r="C72"/>
      <c s="39" r="D72"/>
      <c s="119" r="E72"/>
      <c s="39" r="F72"/>
      <c s="39" r="G72"/>
      <c s="39" r="H72"/>
      <c s="39" r="I72"/>
      <c s="39" r="J72"/>
      <c s="85" r="K72"/>
      <c s="39" r="L72"/>
      <c s="39" r="M72"/>
      <c s="39" r="N72"/>
      <c s="39" r="O72"/>
      <c s="39" r="P72"/>
      <c s="39" r="Q72"/>
      <c s="39" r="R72"/>
      <c s="39" r="S72"/>
      <c s="39" r="T72"/>
      <c s="39" r="U72"/>
      <c s="39" r="V72"/>
      <c s="177" r="W72"/>
    </row>
    <row customHeight="1" r="73" ht="42.75">
      <c t="str" s="39" r="A73">
        <f>CONCATENATE(row(73:73),F73)</f>
        <v>73</v>
      </c>
      <c s="265" r="B73"/>
      <c s="260" r="C73"/>
      <c s="25" r="D73"/>
      <c s="103" r="E73"/>
      <c s="212" r="F73"/>
      <c s="220" r="G73"/>
      <c s="220" r="H73"/>
      <c s="220" r="I73"/>
      <c s="220" r="J73"/>
      <c s="161" r="K73"/>
      <c s="212" r="L73"/>
      <c s="212" r="M73"/>
      <c s="212" r="N73"/>
      <c s="212" r="O73"/>
      <c s="212" r="P73"/>
      <c s="220" r="Q73"/>
      <c s="220" r="R73"/>
      <c s="220" r="S73"/>
      <c s="220" r="T73"/>
      <c s="220" r="U73"/>
      <c s="25" r="V73"/>
      <c s="229" r="W73"/>
    </row>
  </sheetData>
  <autoFilter ref="A1:W73">
    <sortState ref="A1:W73"/>
  </autoFilter>
  <conditionalFormatting sqref="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fRule text="Update" priority="1" type="containsText" operator="containsText" stopIfTrue="1" dxfId="0">
      <formula>NOT(ISERROR(SEARCH("Update", C1)))</formula>
    </cfRule>
    <cfRule text="New" priority="2" type="containsText" operator="containsText" stopIfTrue="1" dxfId="1">
      <formula>NOT(ISERROR(SEARCH("New", C1)))</formula>
    </cfRule>
  </conditionalFormatting>
  <conditionalFormatting sqref="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cfRule priority="1" type="cellIs" operator="equal" stopIfTrue="1" dxfId="2">
      <formula>"n"</formula>
    </cfRule>
    <cfRule priority="2" type="cellIs" operator="equal" stopIfTrue="1" dxfId="3">
      <formula>"y"</formula>
    </cfRule>
    <cfRule text="u" priority="3" type="containsText" operator="containsText" stopIfTrue="1" dxfId="4">
      <formula>NOT(ISERROR(SEARCH("u", E1)))</formula>
    </cfRule>
    <cfRule priority="4" type="containsBlanks" stopIfTrue="1" dxfId="5">
      <formula>LEN(TRIM(E1))=0</formula>
    </cfRule>
  </conditionalFormatting>
  <legacyDrawing r:id="rId2"/>
</worksheet>
</file>