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werdfe\projects\TokenLink\data\"/>
    </mc:Choice>
  </mc:AlternateContent>
  <xr:revisionPtr revIDLastSave="0" documentId="8_{4D3CEBD1-D8D5-4CE0-BC6D-B1FF759D4311}" xr6:coauthVersionLast="47" xr6:coauthVersionMax="47" xr10:uidLastSave="{00000000-0000-0000-0000-000000000000}"/>
  <bookViews>
    <workbookView xWindow="-120" yWindow="-120" windowWidth="29040" windowHeight="15990" xr2:uid="{07F9ADAD-EEEB-4922-85D1-85B4DFF2644D}"/>
  </bookViews>
  <sheets>
    <sheet name="Sheet1" sheetId="1" r:id="rId1"/>
  </sheets>
  <definedNames>
    <definedName name="labda">Sheet1!$K$15</definedName>
    <definedName name="lambda">Sheet1!$K$15</definedName>
    <definedName name="m_prob">Sheet1!$K$6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20" i="1"/>
  <c r="I21" i="1"/>
  <c r="I20" i="1"/>
  <c r="Z21" i="1"/>
  <c r="Z14" i="1"/>
  <c r="Z16" i="1" s="1"/>
  <c r="Z18" i="1" s="1"/>
  <c r="Z20" i="1" s="1"/>
  <c r="AA12" i="1"/>
  <c r="AA14" i="1" s="1"/>
  <c r="AA16" i="1" s="1"/>
  <c r="AA11" i="1"/>
  <c r="N14" i="1"/>
  <c r="W21" i="1"/>
  <c r="L6" i="1"/>
  <c r="J21" i="1" l="1"/>
  <c r="W14" i="1"/>
  <c r="X12" i="1"/>
  <c r="X11" i="1"/>
  <c r="T14" i="1"/>
  <c r="U12" i="1"/>
  <c r="U11" i="1"/>
  <c r="Q14" i="1"/>
  <c r="R12" i="1"/>
  <c r="R11" i="1"/>
  <c r="X14" i="1" l="1"/>
  <c r="U14" i="1"/>
  <c r="R14" i="1"/>
  <c r="O11" i="1"/>
  <c r="K6" i="1"/>
  <c r="Q21" i="1" s="1"/>
  <c r="O12" i="1"/>
  <c r="K14" i="1"/>
  <c r="M26" i="1"/>
  <c r="M27" i="1" s="1"/>
  <c r="M28" i="1" s="1"/>
  <c r="M29" i="1" s="1"/>
  <c r="K13" i="1"/>
  <c r="T21" i="1" l="1"/>
  <c r="N21" i="1"/>
  <c r="T16" i="1"/>
  <c r="T18" i="1" s="1"/>
  <c r="T20" i="1" s="1"/>
  <c r="R16" i="1"/>
  <c r="U16" i="1"/>
  <c r="X16" i="1"/>
  <c r="W16" i="1"/>
  <c r="Q16" i="1"/>
  <c r="Q18" i="1" s="1"/>
  <c r="Q20" i="1" s="1"/>
  <c r="O14" i="1"/>
  <c r="O16" i="1" s="1"/>
  <c r="N16" i="1"/>
  <c r="M30" i="1"/>
  <c r="W18" i="1" l="1"/>
  <c r="W20" i="1"/>
  <c r="O25" i="1"/>
  <c r="N18" i="1"/>
  <c r="N20" i="1" s="1"/>
  <c r="N25" i="1"/>
  <c r="M31" i="1"/>
  <c r="J24" i="1" l="1"/>
  <c r="N26" i="1"/>
  <c r="N31" i="1"/>
  <c r="N27" i="1"/>
  <c r="N29" i="1"/>
  <c r="N28" i="1"/>
  <c r="N30" i="1"/>
  <c r="O31" i="1"/>
  <c r="M32" i="1"/>
  <c r="N32" i="1" s="1"/>
  <c r="O27" i="1" l="1"/>
  <c r="O26" i="1"/>
  <c r="O28" i="1"/>
  <c r="O29" i="1"/>
  <c r="O30" i="1"/>
  <c r="O32" i="1"/>
  <c r="M33" i="1"/>
  <c r="N33" i="1" s="1"/>
  <c r="O33" i="1" l="1"/>
  <c r="M34" i="1"/>
  <c r="N34" i="1" s="1"/>
  <c r="O34" i="1" l="1"/>
  <c r="M35" i="1"/>
  <c r="N35" i="1" s="1"/>
  <c r="M36" i="1" l="1"/>
  <c r="N36" i="1" s="1"/>
  <c r="O35" i="1"/>
  <c r="O36" i="1" l="1"/>
  <c r="M37" i="1"/>
  <c r="N37" i="1" s="1"/>
  <c r="O37" i="1" l="1"/>
  <c r="M38" i="1"/>
  <c r="N38" i="1" s="1"/>
  <c r="M39" i="1" l="1"/>
  <c r="N39" i="1" s="1"/>
  <c r="O38" i="1"/>
  <c r="O39" i="1" l="1"/>
  <c r="M40" i="1"/>
  <c r="N40" i="1" s="1"/>
  <c r="O40" i="1" l="1"/>
  <c r="M41" i="1"/>
  <c r="N41" i="1" s="1"/>
  <c r="M42" i="1" l="1"/>
  <c r="N42" i="1" s="1"/>
  <c r="O41" i="1"/>
  <c r="O42" i="1" l="1"/>
  <c r="M43" i="1"/>
  <c r="N43" i="1" s="1"/>
  <c r="O43" i="1" l="1"/>
  <c r="M44" i="1"/>
  <c r="N44" i="1" s="1"/>
  <c r="O44" i="1" l="1"/>
  <c r="M45" i="1"/>
  <c r="N45" i="1" s="1"/>
  <c r="O45" i="1" l="1"/>
  <c r="M46" i="1"/>
  <c r="N46" i="1" s="1"/>
  <c r="M47" i="1" l="1"/>
  <c r="N47" i="1" s="1"/>
  <c r="O46" i="1"/>
  <c r="O47" i="1" l="1"/>
  <c r="M48" i="1"/>
  <c r="N48" i="1" s="1"/>
  <c r="O48" i="1" l="1"/>
  <c r="M49" i="1"/>
  <c r="N49" i="1" s="1"/>
  <c r="O49" i="1" l="1"/>
  <c r="M50" i="1"/>
  <c r="N50" i="1" s="1"/>
  <c r="O50" i="1" l="1"/>
  <c r="M51" i="1"/>
  <c r="N51" i="1" s="1"/>
  <c r="M52" i="1" l="1"/>
  <c r="N52" i="1" s="1"/>
  <c r="O51" i="1"/>
  <c r="O52" i="1" l="1"/>
  <c r="M53" i="1"/>
  <c r="N53" i="1" s="1"/>
  <c r="O53" i="1" l="1"/>
  <c r="M54" i="1"/>
  <c r="N54" i="1" s="1"/>
  <c r="M55" i="1" l="1"/>
  <c r="N55" i="1" s="1"/>
  <c r="O54" i="1"/>
  <c r="O55" i="1" l="1"/>
  <c r="M56" i="1"/>
  <c r="N56" i="1" s="1"/>
  <c r="M57" i="1" l="1"/>
  <c r="N57" i="1" s="1"/>
  <c r="O56" i="1"/>
  <c r="O57" i="1" l="1"/>
  <c r="M58" i="1"/>
  <c r="N58" i="1" s="1"/>
  <c r="M59" i="1" l="1"/>
  <c r="N59" i="1" s="1"/>
  <c r="O58" i="1"/>
  <c r="M60" i="1" l="1"/>
  <c r="N60" i="1" s="1"/>
  <c r="O59" i="1"/>
  <c r="O60" i="1" l="1"/>
  <c r="M61" i="1"/>
  <c r="N61" i="1" s="1"/>
  <c r="O61" i="1" l="1"/>
  <c r="M62" i="1"/>
  <c r="N62" i="1" s="1"/>
  <c r="M63" i="1" l="1"/>
  <c r="N63" i="1" s="1"/>
  <c r="O62" i="1"/>
  <c r="M64" i="1" l="1"/>
  <c r="N64" i="1" s="1"/>
  <c r="O63" i="1"/>
  <c r="O64" i="1" l="1"/>
  <c r="M65" i="1"/>
  <c r="N65" i="1" s="1"/>
  <c r="M66" i="1" l="1"/>
  <c r="N66" i="1" s="1"/>
  <c r="O65" i="1"/>
  <c r="O66" i="1" l="1"/>
  <c r="M67" i="1"/>
  <c r="N67" i="1" s="1"/>
  <c r="O67" i="1" l="1"/>
  <c r="M68" i="1"/>
  <c r="N68" i="1" s="1"/>
  <c r="O68" i="1" l="1"/>
  <c r="M69" i="1"/>
  <c r="N69" i="1" s="1"/>
  <c r="O69" i="1" l="1"/>
  <c r="M70" i="1"/>
  <c r="N70" i="1" s="1"/>
  <c r="M71" i="1" l="1"/>
  <c r="N71" i="1" s="1"/>
  <c r="O70" i="1"/>
  <c r="O71" i="1" l="1"/>
  <c r="M72" i="1"/>
  <c r="N72" i="1" s="1"/>
  <c r="O72" i="1" l="1"/>
  <c r="M73" i="1"/>
  <c r="N73" i="1" s="1"/>
  <c r="O73" i="1" l="1"/>
  <c r="M74" i="1"/>
  <c r="N74" i="1" s="1"/>
  <c r="O74" i="1" l="1"/>
  <c r="M75" i="1"/>
  <c r="N75" i="1" s="1"/>
  <c r="M76" i="1" l="1"/>
  <c r="N76" i="1" s="1"/>
  <c r="O75" i="1"/>
  <c r="O76" i="1" l="1"/>
  <c r="M77" i="1"/>
  <c r="N77" i="1" s="1"/>
  <c r="O77" i="1" l="1"/>
  <c r="M78" i="1"/>
  <c r="N78" i="1" s="1"/>
  <c r="M79" i="1" l="1"/>
  <c r="N79" i="1" s="1"/>
  <c r="O78" i="1"/>
  <c r="O79" i="1" l="1"/>
  <c r="M80" i="1"/>
  <c r="N80" i="1" s="1"/>
  <c r="O80" i="1" l="1"/>
  <c r="M81" i="1"/>
  <c r="N81" i="1" s="1"/>
  <c r="M82" i="1" l="1"/>
  <c r="N82" i="1" s="1"/>
  <c r="O81" i="1"/>
  <c r="M83" i="1" l="1"/>
  <c r="N83" i="1" s="1"/>
  <c r="O82" i="1"/>
  <c r="O83" i="1" l="1"/>
  <c r="M84" i="1"/>
  <c r="N84" i="1" s="1"/>
  <c r="O84" i="1" l="1"/>
  <c r="M85" i="1"/>
  <c r="N85" i="1" s="1"/>
  <c r="O85" i="1" l="1"/>
  <c r="M86" i="1"/>
  <c r="N86" i="1" s="1"/>
  <c r="M87" i="1" l="1"/>
  <c r="N87" i="1" s="1"/>
  <c r="O86" i="1"/>
  <c r="O87" i="1" l="1"/>
  <c r="M88" i="1"/>
  <c r="N88" i="1" s="1"/>
  <c r="O88" i="1" l="1"/>
  <c r="M89" i="1"/>
  <c r="N89" i="1" s="1"/>
  <c r="M90" i="1" l="1"/>
  <c r="N90" i="1" s="1"/>
  <c r="O89" i="1"/>
  <c r="O90" i="1" l="1"/>
  <c r="M91" i="1"/>
  <c r="N91" i="1" s="1"/>
  <c r="M92" i="1" l="1"/>
  <c r="N92" i="1" s="1"/>
  <c r="O91" i="1"/>
  <c r="O92" i="1" l="1"/>
  <c r="M93" i="1"/>
  <c r="N93" i="1" s="1"/>
  <c r="O93" i="1" l="1"/>
  <c r="M94" i="1"/>
  <c r="N94" i="1" s="1"/>
  <c r="M95" i="1" l="1"/>
  <c r="N95" i="1" s="1"/>
  <c r="O94" i="1"/>
  <c r="O95" i="1" l="1"/>
  <c r="M96" i="1"/>
  <c r="N96" i="1" s="1"/>
  <c r="O96" i="1" l="1"/>
  <c r="M97" i="1"/>
  <c r="N97" i="1" s="1"/>
  <c r="O97" i="1" l="1"/>
  <c r="M98" i="1"/>
  <c r="N98" i="1" s="1"/>
  <c r="M99" i="1" l="1"/>
  <c r="N99" i="1" s="1"/>
  <c r="O98" i="1"/>
  <c r="M100" i="1" l="1"/>
  <c r="N100" i="1" s="1"/>
  <c r="O99" i="1"/>
  <c r="O100" i="1" l="1"/>
  <c r="M101" i="1"/>
  <c r="N101" i="1" s="1"/>
  <c r="O101" i="1" l="1"/>
  <c r="M102" i="1"/>
  <c r="N102" i="1" s="1"/>
  <c r="M103" i="1" l="1"/>
  <c r="N103" i="1" s="1"/>
  <c r="O102" i="1"/>
  <c r="O103" i="1" l="1"/>
  <c r="M104" i="1"/>
  <c r="N104" i="1" s="1"/>
  <c r="O104" i="1" l="1"/>
  <c r="M105" i="1"/>
  <c r="N105" i="1" s="1"/>
  <c r="M106" i="1" l="1"/>
  <c r="N106" i="1" s="1"/>
  <c r="O105" i="1"/>
  <c r="O106" i="1" l="1"/>
  <c r="M107" i="1"/>
  <c r="N107" i="1" s="1"/>
  <c r="M108" i="1" l="1"/>
  <c r="N108" i="1" s="1"/>
  <c r="O107" i="1"/>
  <c r="O108" i="1" l="1"/>
  <c r="M109" i="1"/>
  <c r="N109" i="1" s="1"/>
  <c r="O109" i="1" l="1"/>
  <c r="M110" i="1"/>
  <c r="N110" i="1" s="1"/>
  <c r="M111" i="1" l="1"/>
  <c r="N111" i="1" s="1"/>
  <c r="O110" i="1"/>
  <c r="O111" i="1" l="1"/>
  <c r="M112" i="1"/>
  <c r="N112" i="1" s="1"/>
  <c r="O112" i="1" l="1"/>
  <c r="M113" i="1"/>
  <c r="N113" i="1" s="1"/>
  <c r="O113" i="1" l="1"/>
  <c r="M114" i="1"/>
  <c r="N114" i="1" s="1"/>
  <c r="O114" i="1" l="1"/>
  <c r="M115" i="1"/>
  <c r="N115" i="1" s="1"/>
  <c r="O115" i="1" l="1"/>
  <c r="M116" i="1"/>
  <c r="N116" i="1" s="1"/>
  <c r="O116" i="1" l="1"/>
  <c r="M117" i="1"/>
  <c r="N117" i="1" s="1"/>
  <c r="O117" i="1" l="1"/>
  <c r="M118" i="1"/>
  <c r="N118" i="1" s="1"/>
  <c r="M119" i="1" l="1"/>
  <c r="N119" i="1" s="1"/>
  <c r="O118" i="1"/>
  <c r="O119" i="1" l="1"/>
  <c r="M120" i="1"/>
  <c r="N120" i="1" s="1"/>
  <c r="O120" i="1" l="1"/>
  <c r="M121" i="1"/>
  <c r="N121" i="1" s="1"/>
  <c r="M122" i="1" l="1"/>
  <c r="N122" i="1" s="1"/>
  <c r="O121" i="1"/>
  <c r="M123" i="1" l="1"/>
  <c r="N123" i="1" s="1"/>
  <c r="O122" i="1"/>
  <c r="M124" i="1" l="1"/>
  <c r="N124" i="1" s="1"/>
  <c r="O123" i="1"/>
  <c r="O124" i="1" l="1"/>
  <c r="M125" i="1"/>
  <c r="N125" i="1" s="1"/>
  <c r="O125" i="1" l="1"/>
  <c r="M126" i="1"/>
  <c r="N126" i="1" s="1"/>
  <c r="M127" i="1" l="1"/>
  <c r="N127" i="1" s="1"/>
  <c r="O126" i="1"/>
  <c r="O127" i="1" l="1"/>
  <c r="M128" i="1"/>
  <c r="N128" i="1" s="1"/>
  <c r="O128" i="1" l="1"/>
  <c r="M129" i="1"/>
  <c r="N129" i="1" s="1"/>
  <c r="O129" i="1" l="1"/>
  <c r="M130" i="1"/>
  <c r="N130" i="1" s="1"/>
  <c r="O130" i="1" l="1"/>
  <c r="M131" i="1"/>
  <c r="N131" i="1" s="1"/>
  <c r="M132" i="1" l="1"/>
  <c r="N132" i="1" s="1"/>
  <c r="O131" i="1"/>
  <c r="O132" i="1" l="1"/>
  <c r="M133" i="1"/>
  <c r="N133" i="1" s="1"/>
  <c r="O133" i="1" l="1"/>
  <c r="M134" i="1"/>
  <c r="N134" i="1" s="1"/>
  <c r="M135" i="1" l="1"/>
  <c r="N135" i="1" s="1"/>
  <c r="O134" i="1"/>
  <c r="O135" i="1" l="1"/>
  <c r="M136" i="1"/>
  <c r="N136" i="1" s="1"/>
  <c r="O136" i="1" l="1"/>
  <c r="M137" i="1"/>
  <c r="N137" i="1" s="1"/>
  <c r="O137" i="1" l="1"/>
  <c r="M138" i="1"/>
  <c r="N138" i="1" s="1"/>
  <c r="O138" i="1" l="1"/>
  <c r="M139" i="1"/>
  <c r="N139" i="1" s="1"/>
  <c r="O139" i="1" l="1"/>
  <c r="M140" i="1"/>
  <c r="N140" i="1" s="1"/>
  <c r="O140" i="1" l="1"/>
  <c r="M141" i="1"/>
  <c r="N141" i="1" s="1"/>
  <c r="O141" i="1" l="1"/>
  <c r="M142" i="1"/>
  <c r="N142" i="1" s="1"/>
  <c r="M143" i="1" l="1"/>
  <c r="O142" i="1"/>
  <c r="O143" i="1" l="1"/>
  <c r="M144" i="1"/>
  <c r="N143" i="1"/>
  <c r="M145" i="1" l="1"/>
  <c r="N144" i="1"/>
  <c r="O144" i="1"/>
  <c r="M146" i="1" l="1"/>
  <c r="N145" i="1"/>
  <c r="O145" i="1"/>
  <c r="M147" i="1" l="1"/>
  <c r="N146" i="1"/>
  <c r="O146" i="1"/>
  <c r="M148" i="1" l="1"/>
  <c r="N147" i="1"/>
  <c r="O147" i="1"/>
  <c r="N148" i="1" l="1"/>
  <c r="M149" i="1"/>
  <c r="O148" i="1"/>
  <c r="N149" i="1" l="1"/>
  <c r="M150" i="1"/>
  <c r="O149" i="1"/>
  <c r="N150" i="1" l="1"/>
  <c r="M151" i="1"/>
  <c r="O150" i="1"/>
  <c r="N151" i="1" l="1"/>
  <c r="M152" i="1"/>
  <c r="O151" i="1"/>
  <c r="N152" i="1" l="1"/>
  <c r="M153" i="1"/>
  <c r="O152" i="1"/>
  <c r="N153" i="1" l="1"/>
  <c r="M154" i="1"/>
  <c r="O153" i="1"/>
  <c r="N154" i="1" l="1"/>
  <c r="M155" i="1"/>
  <c r="O154" i="1"/>
  <c r="N155" i="1" l="1"/>
  <c r="O155" i="1"/>
  <c r="M156" i="1"/>
  <c r="N156" i="1" l="1"/>
  <c r="O156" i="1"/>
  <c r="M157" i="1"/>
  <c r="N157" i="1" l="1"/>
  <c r="M158" i="1"/>
  <c r="O157" i="1"/>
  <c r="N158" i="1" l="1"/>
  <c r="M159" i="1"/>
  <c r="O158" i="1"/>
  <c r="N159" i="1" l="1"/>
  <c r="M160" i="1"/>
  <c r="O159" i="1"/>
  <c r="N160" i="1" l="1"/>
  <c r="M161" i="1"/>
  <c r="O160" i="1"/>
  <c r="N161" i="1" l="1"/>
  <c r="M162" i="1"/>
  <c r="O161" i="1"/>
  <c r="N162" i="1" l="1"/>
  <c r="M163" i="1"/>
  <c r="O162" i="1"/>
  <c r="N163" i="1" l="1"/>
  <c r="O163" i="1"/>
  <c r="M164" i="1"/>
  <c r="N164" i="1" l="1"/>
  <c r="M165" i="1"/>
  <c r="O164" i="1"/>
  <c r="N165" i="1" l="1"/>
  <c r="M166" i="1"/>
  <c r="O165" i="1"/>
  <c r="N166" i="1" l="1"/>
  <c r="M167" i="1"/>
  <c r="O166" i="1"/>
  <c r="N167" i="1" l="1"/>
  <c r="M168" i="1"/>
  <c r="O167" i="1"/>
  <c r="N168" i="1" l="1"/>
  <c r="M169" i="1"/>
  <c r="O168" i="1"/>
  <c r="N169" i="1" l="1"/>
  <c r="M170" i="1"/>
  <c r="O169" i="1"/>
  <c r="N170" i="1" l="1"/>
  <c r="M171" i="1"/>
  <c r="O170" i="1"/>
  <c r="N171" i="1" l="1"/>
  <c r="M172" i="1"/>
  <c r="O171" i="1"/>
  <c r="N172" i="1" l="1"/>
  <c r="O172" i="1"/>
  <c r="M173" i="1"/>
  <c r="N173" i="1" l="1"/>
  <c r="M174" i="1"/>
  <c r="O173" i="1"/>
  <c r="N174" i="1" l="1"/>
  <c r="M175" i="1"/>
  <c r="O174" i="1"/>
  <c r="N175" i="1" l="1"/>
  <c r="M176" i="1"/>
  <c r="O175" i="1"/>
  <c r="N176" i="1" l="1"/>
  <c r="M177" i="1"/>
  <c r="O176" i="1"/>
  <c r="N177" i="1" l="1"/>
  <c r="M178" i="1"/>
  <c r="O177" i="1"/>
  <c r="N178" i="1" l="1"/>
  <c r="M179" i="1"/>
  <c r="O178" i="1"/>
  <c r="N179" i="1" l="1"/>
  <c r="O179" i="1"/>
  <c r="M180" i="1"/>
  <c r="N180" i="1" l="1"/>
  <c r="M181" i="1"/>
  <c r="O180" i="1"/>
  <c r="N181" i="1" l="1"/>
  <c r="O181" i="1"/>
  <c r="M182" i="1"/>
  <c r="N182" i="1" l="1"/>
  <c r="M183" i="1"/>
  <c r="O182" i="1"/>
  <c r="N183" i="1" l="1"/>
  <c r="M184" i="1"/>
  <c r="O183" i="1"/>
  <c r="N184" i="1" l="1"/>
  <c r="M185" i="1"/>
  <c r="O184" i="1"/>
  <c r="N185" i="1" l="1"/>
  <c r="M186" i="1"/>
  <c r="O185" i="1"/>
  <c r="N186" i="1" l="1"/>
  <c r="M187" i="1"/>
  <c r="O186" i="1"/>
  <c r="N187" i="1" l="1"/>
  <c r="M188" i="1"/>
  <c r="O187" i="1"/>
  <c r="N188" i="1" l="1"/>
  <c r="M189" i="1"/>
  <c r="O188" i="1"/>
  <c r="N189" i="1" l="1"/>
  <c r="M190" i="1"/>
  <c r="O189" i="1"/>
  <c r="N190" i="1" l="1"/>
  <c r="M191" i="1"/>
  <c r="O190" i="1"/>
  <c r="N191" i="1" l="1"/>
  <c r="O191" i="1"/>
  <c r="M192" i="1"/>
  <c r="N192" i="1" l="1"/>
  <c r="M193" i="1"/>
  <c r="O192" i="1"/>
  <c r="N193" i="1" l="1"/>
  <c r="M194" i="1"/>
  <c r="O193" i="1"/>
  <c r="N194" i="1" l="1"/>
  <c r="M195" i="1"/>
  <c r="O194" i="1"/>
  <c r="N195" i="1" l="1"/>
  <c r="O195" i="1"/>
  <c r="M196" i="1"/>
  <c r="N196" i="1" l="1"/>
  <c r="M197" i="1"/>
  <c r="O196" i="1"/>
  <c r="N197" i="1" l="1"/>
  <c r="O197" i="1"/>
  <c r="M198" i="1"/>
  <c r="N198" i="1" l="1"/>
  <c r="M199" i="1"/>
  <c r="O198" i="1"/>
  <c r="N199" i="1" l="1"/>
  <c r="M200" i="1"/>
  <c r="O199" i="1"/>
  <c r="N200" i="1" l="1"/>
  <c r="M201" i="1"/>
  <c r="O200" i="1"/>
  <c r="N201" i="1" l="1"/>
  <c r="M202" i="1"/>
  <c r="O201" i="1"/>
  <c r="N202" i="1" l="1"/>
  <c r="M203" i="1"/>
  <c r="O202" i="1"/>
  <c r="N203" i="1" l="1"/>
  <c r="M204" i="1"/>
  <c r="O203" i="1"/>
  <c r="N204" i="1" l="1"/>
  <c r="O204" i="1"/>
  <c r="M205" i="1"/>
  <c r="N205" i="1" l="1"/>
  <c r="M206" i="1"/>
  <c r="O205" i="1"/>
  <c r="N206" i="1" l="1"/>
  <c r="M207" i="1"/>
  <c r="O206" i="1"/>
  <c r="N207" i="1" l="1"/>
  <c r="M208" i="1"/>
  <c r="O207" i="1"/>
  <c r="N208" i="1" l="1"/>
  <c r="M209" i="1"/>
  <c r="O208" i="1"/>
  <c r="N209" i="1" l="1"/>
  <c r="O209" i="1"/>
  <c r="M210" i="1"/>
  <c r="N210" i="1" l="1"/>
  <c r="M211" i="1"/>
  <c r="O210" i="1"/>
  <c r="N211" i="1" l="1"/>
  <c r="O211" i="1"/>
  <c r="M212" i="1"/>
  <c r="N212" i="1" l="1"/>
  <c r="M213" i="1"/>
  <c r="O212" i="1"/>
  <c r="N213" i="1" l="1"/>
  <c r="O213" i="1"/>
  <c r="M214" i="1"/>
  <c r="N214" i="1" l="1"/>
  <c r="M215" i="1"/>
  <c r="O214" i="1"/>
  <c r="N215" i="1" l="1"/>
  <c r="M216" i="1"/>
  <c r="O215" i="1"/>
  <c r="N216" i="1" l="1"/>
  <c r="M217" i="1"/>
  <c r="O216" i="1"/>
  <c r="N217" i="1" l="1"/>
  <c r="M218" i="1"/>
  <c r="O217" i="1"/>
  <c r="N218" i="1" l="1"/>
  <c r="M219" i="1"/>
  <c r="O218" i="1"/>
  <c r="N219" i="1" l="1"/>
  <c r="M220" i="1"/>
  <c r="O219" i="1"/>
  <c r="N220" i="1" l="1"/>
  <c r="O220" i="1"/>
  <c r="M221" i="1"/>
  <c r="N221" i="1" l="1"/>
  <c r="M222" i="1"/>
  <c r="O221" i="1"/>
  <c r="N222" i="1" l="1"/>
  <c r="M223" i="1"/>
  <c r="O222" i="1"/>
  <c r="N223" i="1" l="1"/>
  <c r="M224" i="1"/>
  <c r="O223" i="1"/>
  <c r="N224" i="1" l="1"/>
  <c r="M225" i="1"/>
  <c r="O224" i="1"/>
  <c r="N225" i="1" l="1"/>
  <c r="M226" i="1"/>
  <c r="O225" i="1"/>
  <c r="N226" i="1" l="1"/>
  <c r="M227" i="1"/>
  <c r="O226" i="1"/>
  <c r="N227" i="1" l="1"/>
  <c r="O227" i="1"/>
  <c r="M228" i="1"/>
  <c r="N228" i="1" l="1"/>
  <c r="M229" i="1"/>
  <c r="O228" i="1"/>
  <c r="N229" i="1" l="1"/>
  <c r="O229" i="1"/>
  <c r="M230" i="1"/>
  <c r="N230" i="1" l="1"/>
  <c r="M231" i="1"/>
  <c r="O230" i="1"/>
  <c r="N231" i="1" l="1"/>
  <c r="M232" i="1"/>
  <c r="O231" i="1"/>
  <c r="N232" i="1" l="1"/>
  <c r="M233" i="1"/>
  <c r="O232" i="1"/>
  <c r="N233" i="1" l="1"/>
  <c r="M234" i="1"/>
  <c r="O233" i="1"/>
  <c r="N234" i="1" l="1"/>
  <c r="M235" i="1"/>
  <c r="O234" i="1"/>
  <c r="N235" i="1" l="1"/>
  <c r="M236" i="1"/>
  <c r="O235" i="1"/>
  <c r="N236" i="1" l="1"/>
  <c r="O236" i="1"/>
  <c r="M237" i="1"/>
  <c r="N237" i="1" l="1"/>
  <c r="M238" i="1"/>
  <c r="O237" i="1"/>
  <c r="N238" i="1" l="1"/>
  <c r="M239" i="1"/>
  <c r="O238" i="1"/>
  <c r="N239" i="1" l="1"/>
  <c r="M240" i="1"/>
  <c r="O239" i="1"/>
  <c r="N240" i="1" l="1"/>
  <c r="M241" i="1"/>
  <c r="O240" i="1"/>
  <c r="N241" i="1" l="1"/>
  <c r="O241" i="1"/>
  <c r="M242" i="1"/>
  <c r="N242" i="1" l="1"/>
  <c r="M243" i="1"/>
  <c r="O242" i="1"/>
  <c r="N243" i="1" l="1"/>
  <c r="O243" i="1"/>
  <c r="M244" i="1"/>
  <c r="N244" i="1" l="1"/>
  <c r="M245" i="1"/>
  <c r="O244" i="1"/>
  <c r="N245" i="1" l="1"/>
  <c r="O245" i="1"/>
  <c r="M246" i="1"/>
  <c r="N246" i="1" l="1"/>
  <c r="M247" i="1"/>
  <c r="O246" i="1"/>
  <c r="N247" i="1" l="1"/>
  <c r="M248" i="1"/>
  <c r="O247" i="1"/>
  <c r="N248" i="1" l="1"/>
  <c r="M249" i="1"/>
  <c r="O248" i="1"/>
  <c r="N249" i="1" l="1"/>
  <c r="M250" i="1"/>
  <c r="O249" i="1"/>
  <c r="N250" i="1" l="1"/>
  <c r="M251" i="1"/>
  <c r="O250" i="1"/>
  <c r="N251" i="1" l="1"/>
  <c r="O251" i="1"/>
  <c r="M252" i="1"/>
  <c r="N252" i="1" l="1"/>
  <c r="M253" i="1"/>
  <c r="O252" i="1"/>
  <c r="N253" i="1" l="1"/>
  <c r="M254" i="1"/>
  <c r="O253" i="1"/>
  <c r="N254" i="1" l="1"/>
  <c r="M255" i="1"/>
  <c r="O254" i="1"/>
  <c r="N255" i="1" l="1"/>
  <c r="O255" i="1"/>
  <c r="M256" i="1"/>
  <c r="N256" i="1" l="1"/>
  <c r="M257" i="1"/>
  <c r="O256" i="1"/>
  <c r="N257" i="1" l="1"/>
  <c r="M258" i="1"/>
  <c r="O257" i="1"/>
  <c r="N258" i="1" l="1"/>
  <c r="M259" i="1"/>
  <c r="O258" i="1"/>
  <c r="N259" i="1" l="1"/>
  <c r="O259" i="1"/>
  <c r="M260" i="1"/>
  <c r="N260" i="1" l="1"/>
  <c r="O260" i="1"/>
  <c r="M261" i="1"/>
  <c r="N261" i="1" l="1"/>
  <c r="M262" i="1"/>
  <c r="O261" i="1"/>
  <c r="N262" i="1" l="1"/>
  <c r="O262" i="1"/>
  <c r="M263" i="1"/>
  <c r="N263" i="1" l="1"/>
  <c r="M264" i="1"/>
  <c r="O263" i="1"/>
  <c r="N264" i="1" l="1"/>
  <c r="M265" i="1"/>
  <c r="O264" i="1"/>
  <c r="N265" i="1" l="1"/>
  <c r="M266" i="1"/>
  <c r="O265" i="1"/>
  <c r="N266" i="1" l="1"/>
  <c r="M267" i="1"/>
  <c r="O266" i="1"/>
  <c r="N267" i="1" l="1"/>
  <c r="O267" i="1"/>
  <c r="M268" i="1"/>
  <c r="N268" i="1" l="1"/>
  <c r="O268" i="1"/>
  <c r="M269" i="1"/>
  <c r="N269" i="1" l="1"/>
  <c r="O269" i="1"/>
  <c r="M270" i="1"/>
  <c r="N270" i="1" l="1"/>
  <c r="O270" i="1"/>
  <c r="M271" i="1"/>
  <c r="N271" i="1" l="1"/>
  <c r="O271" i="1"/>
  <c r="M272" i="1"/>
  <c r="N272" i="1" l="1"/>
  <c r="M273" i="1"/>
  <c r="O272" i="1"/>
  <c r="N273" i="1" l="1"/>
  <c r="M274" i="1"/>
  <c r="O273" i="1"/>
  <c r="N274" i="1" l="1"/>
  <c r="M275" i="1"/>
  <c r="O274" i="1"/>
  <c r="N275" i="1" l="1"/>
  <c r="O275" i="1"/>
  <c r="M276" i="1"/>
  <c r="N276" i="1" l="1"/>
  <c r="M277" i="1"/>
  <c r="O276" i="1"/>
  <c r="N277" i="1" l="1"/>
  <c r="O277" i="1"/>
  <c r="M278" i="1"/>
  <c r="N278" i="1" l="1"/>
  <c r="M279" i="1"/>
  <c r="O278" i="1"/>
  <c r="N279" i="1" l="1"/>
  <c r="O279" i="1"/>
  <c r="M280" i="1"/>
  <c r="N280" i="1" l="1"/>
  <c r="M281" i="1"/>
  <c r="O280" i="1"/>
  <c r="N281" i="1" l="1"/>
  <c r="M282" i="1"/>
  <c r="O281" i="1"/>
  <c r="N282" i="1" l="1"/>
  <c r="M283" i="1"/>
  <c r="O282" i="1"/>
  <c r="N283" i="1" l="1"/>
  <c r="O283" i="1"/>
  <c r="M284" i="1"/>
  <c r="N284" i="1" l="1"/>
  <c r="M285" i="1"/>
  <c r="O284" i="1"/>
  <c r="N285" i="1" l="1"/>
  <c r="M286" i="1"/>
  <c r="O285" i="1"/>
  <c r="N286" i="1" l="1"/>
  <c r="M287" i="1"/>
  <c r="O286" i="1"/>
  <c r="N287" i="1" l="1"/>
  <c r="O287" i="1"/>
  <c r="M288" i="1"/>
  <c r="N288" i="1" l="1"/>
  <c r="M289" i="1"/>
  <c r="O288" i="1"/>
  <c r="N289" i="1" l="1"/>
  <c r="M290" i="1"/>
  <c r="O289" i="1"/>
  <c r="N290" i="1" l="1"/>
  <c r="M291" i="1"/>
  <c r="O290" i="1"/>
  <c r="N291" i="1" l="1"/>
  <c r="M292" i="1"/>
  <c r="O291" i="1"/>
  <c r="N292" i="1" l="1"/>
  <c r="M293" i="1"/>
  <c r="O292" i="1"/>
  <c r="N293" i="1" l="1"/>
  <c r="O293" i="1"/>
  <c r="M294" i="1"/>
  <c r="N294" i="1" l="1"/>
  <c r="O294" i="1"/>
  <c r="M295" i="1"/>
  <c r="N295" i="1" l="1"/>
  <c r="M296" i="1"/>
  <c r="O295" i="1"/>
  <c r="N296" i="1" l="1"/>
  <c r="O296" i="1"/>
  <c r="M297" i="1"/>
  <c r="N297" i="1" l="1"/>
  <c r="M298" i="1"/>
  <c r="O297" i="1"/>
  <c r="N298" i="1" l="1"/>
  <c r="O298" i="1"/>
  <c r="M299" i="1"/>
  <c r="N299" i="1" l="1"/>
  <c r="M300" i="1"/>
  <c r="O299" i="1"/>
  <c r="N300" i="1" l="1"/>
  <c r="M301" i="1"/>
  <c r="O300" i="1"/>
  <c r="N301" i="1" l="1"/>
  <c r="M302" i="1"/>
  <c r="O301" i="1"/>
  <c r="N302" i="1" l="1"/>
  <c r="M303" i="1"/>
  <c r="O302" i="1"/>
  <c r="N303" i="1" l="1"/>
  <c r="O303" i="1"/>
  <c r="M304" i="1"/>
  <c r="N304" i="1" l="1"/>
  <c r="M305" i="1"/>
  <c r="O304" i="1"/>
  <c r="N305" i="1" l="1"/>
  <c r="M306" i="1"/>
  <c r="O305" i="1"/>
  <c r="N306" i="1" l="1"/>
  <c r="O306" i="1"/>
  <c r="M307" i="1"/>
  <c r="N307" i="1" l="1"/>
  <c r="M308" i="1"/>
  <c r="O307" i="1"/>
  <c r="N308" i="1" l="1"/>
  <c r="M309" i="1"/>
  <c r="O308" i="1"/>
  <c r="N309" i="1" l="1"/>
  <c r="M310" i="1"/>
  <c r="O309" i="1"/>
  <c r="N310" i="1" l="1"/>
  <c r="O310" i="1"/>
  <c r="M311" i="1"/>
  <c r="N311" i="1" l="1"/>
  <c r="O311" i="1"/>
  <c r="M312" i="1"/>
  <c r="N312" i="1" l="1"/>
  <c r="M313" i="1"/>
  <c r="O312" i="1"/>
  <c r="N313" i="1" l="1"/>
  <c r="O313" i="1"/>
  <c r="M314" i="1"/>
  <c r="N314" i="1" l="1"/>
  <c r="O314" i="1"/>
  <c r="M315" i="1"/>
  <c r="N315" i="1" l="1"/>
  <c r="M316" i="1"/>
  <c r="O315" i="1"/>
  <c r="N316" i="1" l="1"/>
  <c r="M317" i="1"/>
  <c r="O316" i="1"/>
  <c r="N317" i="1" l="1"/>
  <c r="M318" i="1"/>
  <c r="O317" i="1"/>
  <c r="N318" i="1" l="1"/>
  <c r="M319" i="1"/>
  <c r="O318" i="1"/>
  <c r="N319" i="1" l="1"/>
  <c r="O319" i="1"/>
  <c r="M320" i="1"/>
  <c r="N320" i="1" l="1"/>
  <c r="M321" i="1"/>
  <c r="O320" i="1"/>
  <c r="N321" i="1" l="1"/>
  <c r="M322" i="1"/>
  <c r="O321" i="1"/>
  <c r="N322" i="1" l="1"/>
  <c r="O322" i="1"/>
  <c r="M323" i="1"/>
  <c r="N323" i="1" l="1"/>
  <c r="M324" i="1"/>
  <c r="O323" i="1"/>
  <c r="N324" i="1" l="1"/>
  <c r="M325" i="1"/>
  <c r="O324" i="1"/>
  <c r="N325" i="1" l="1"/>
  <c r="O325" i="1"/>
  <c r="M326" i="1"/>
  <c r="N326" i="1" l="1"/>
  <c r="M327" i="1"/>
  <c r="O326" i="1"/>
  <c r="N327" i="1" l="1"/>
  <c r="O327" i="1"/>
  <c r="M328" i="1"/>
  <c r="N328" i="1" l="1"/>
  <c r="O328" i="1"/>
  <c r="M329" i="1"/>
  <c r="N329" i="1" l="1"/>
  <c r="O329" i="1"/>
  <c r="M330" i="1"/>
  <c r="N330" i="1" l="1"/>
  <c r="O330" i="1"/>
  <c r="M331" i="1"/>
  <c r="N331" i="1" l="1"/>
  <c r="O331" i="1"/>
  <c r="M332" i="1"/>
  <c r="N332" i="1" l="1"/>
  <c r="M333" i="1"/>
  <c r="O332" i="1"/>
  <c r="N333" i="1" l="1"/>
  <c r="M334" i="1"/>
  <c r="O333" i="1"/>
  <c r="N334" i="1" l="1"/>
  <c r="O334" i="1"/>
  <c r="M335" i="1"/>
  <c r="N335" i="1" l="1"/>
  <c r="M336" i="1"/>
  <c r="O335" i="1"/>
  <c r="N336" i="1" l="1"/>
  <c r="O336" i="1"/>
  <c r="M337" i="1"/>
  <c r="N337" i="1" l="1"/>
  <c r="O337" i="1"/>
  <c r="M338" i="1"/>
  <c r="N338" i="1" l="1"/>
  <c r="O338" i="1"/>
  <c r="M339" i="1"/>
  <c r="N339" i="1" l="1"/>
  <c r="O339" i="1"/>
  <c r="M340" i="1"/>
  <c r="N340" i="1" l="1"/>
  <c r="M341" i="1"/>
  <c r="O340" i="1"/>
  <c r="N341" i="1" l="1"/>
  <c r="M342" i="1"/>
  <c r="O341" i="1"/>
  <c r="N342" i="1" l="1"/>
  <c r="O342" i="1"/>
  <c r="M343" i="1"/>
  <c r="N343" i="1" l="1"/>
  <c r="M344" i="1"/>
  <c r="O343" i="1"/>
  <c r="N344" i="1" l="1"/>
  <c r="M345" i="1"/>
  <c r="O344" i="1"/>
  <c r="N345" i="1" l="1"/>
  <c r="O345" i="1"/>
  <c r="M346" i="1"/>
  <c r="N346" i="1" l="1"/>
  <c r="M347" i="1"/>
  <c r="O346" i="1"/>
  <c r="N347" i="1" l="1"/>
  <c r="M348" i="1"/>
  <c r="O347" i="1"/>
  <c r="N348" i="1" l="1"/>
  <c r="M349" i="1"/>
  <c r="O348" i="1"/>
  <c r="N349" i="1" l="1"/>
  <c r="M350" i="1"/>
  <c r="O349" i="1"/>
  <c r="N350" i="1" l="1"/>
  <c r="M351" i="1"/>
  <c r="O350" i="1"/>
  <c r="N351" i="1" l="1"/>
  <c r="O351" i="1"/>
  <c r="M352" i="1"/>
  <c r="N352" i="1" l="1"/>
  <c r="O352" i="1"/>
  <c r="M353" i="1"/>
  <c r="N353" i="1" l="1"/>
  <c r="O353" i="1"/>
  <c r="M354" i="1"/>
  <c r="N354" i="1" l="1"/>
  <c r="M355" i="1"/>
  <c r="O354" i="1"/>
  <c r="N355" i="1" l="1"/>
  <c r="O355" i="1"/>
  <c r="M356" i="1"/>
  <c r="N356" i="1" l="1"/>
  <c r="M357" i="1"/>
  <c r="O356" i="1"/>
  <c r="N357" i="1" l="1"/>
  <c r="M358" i="1"/>
  <c r="O357" i="1"/>
  <c r="N358" i="1" l="1"/>
  <c r="M359" i="1"/>
  <c r="O358" i="1"/>
  <c r="N359" i="1" l="1"/>
  <c r="M360" i="1"/>
  <c r="O359" i="1"/>
  <c r="N360" i="1" l="1"/>
  <c r="M361" i="1"/>
  <c r="O360" i="1"/>
  <c r="N361" i="1" l="1"/>
  <c r="O361" i="1"/>
  <c r="M362" i="1"/>
  <c r="N362" i="1" l="1"/>
  <c r="M363" i="1"/>
  <c r="O362" i="1"/>
  <c r="N363" i="1" l="1"/>
  <c r="M364" i="1"/>
  <c r="O363" i="1"/>
  <c r="N364" i="1" l="1"/>
  <c r="O364" i="1"/>
  <c r="M365" i="1"/>
  <c r="N365" i="1" l="1"/>
  <c r="M366" i="1"/>
  <c r="O365" i="1"/>
  <c r="N366" i="1" l="1"/>
  <c r="O366" i="1"/>
  <c r="M367" i="1"/>
  <c r="N367" i="1" l="1"/>
  <c r="M368" i="1"/>
  <c r="O367" i="1"/>
  <c r="N368" i="1" l="1"/>
  <c r="M369" i="1"/>
  <c r="O368" i="1"/>
  <c r="N369" i="1" l="1"/>
  <c r="O369" i="1"/>
  <c r="M370" i="1"/>
  <c r="N370" i="1" l="1"/>
  <c r="M371" i="1"/>
  <c r="O370" i="1"/>
  <c r="N371" i="1" l="1"/>
  <c r="M372" i="1"/>
  <c r="O371" i="1"/>
  <c r="N372" i="1" l="1"/>
  <c r="M373" i="1"/>
  <c r="O372" i="1"/>
  <c r="N373" i="1" l="1"/>
  <c r="O373" i="1"/>
  <c r="M374" i="1"/>
  <c r="N374" i="1" l="1"/>
  <c r="O374" i="1"/>
  <c r="M375" i="1"/>
  <c r="N375" i="1" l="1"/>
  <c r="M376" i="1"/>
  <c r="O375" i="1"/>
  <c r="N376" i="1" l="1"/>
  <c r="M377" i="1"/>
  <c r="O376" i="1"/>
  <c r="N377" i="1" l="1"/>
  <c r="M378" i="1"/>
  <c r="O377" i="1"/>
  <c r="N378" i="1" l="1"/>
  <c r="M379" i="1"/>
  <c r="O378" i="1"/>
  <c r="N379" i="1" l="1"/>
  <c r="O379" i="1"/>
  <c r="M380" i="1"/>
  <c r="N380" i="1" l="1"/>
  <c r="M381" i="1"/>
  <c r="O380" i="1"/>
  <c r="N381" i="1" l="1"/>
  <c r="M382" i="1"/>
  <c r="O381" i="1"/>
  <c r="N382" i="1" l="1"/>
  <c r="M383" i="1"/>
  <c r="O382" i="1"/>
  <c r="N383" i="1" l="1"/>
  <c r="O383" i="1"/>
  <c r="M384" i="1"/>
  <c r="N384" i="1" l="1"/>
  <c r="M385" i="1"/>
  <c r="O384" i="1"/>
  <c r="N385" i="1" l="1"/>
  <c r="O385" i="1"/>
  <c r="M386" i="1"/>
  <c r="N386" i="1" l="1"/>
  <c r="M387" i="1"/>
  <c r="O386" i="1"/>
  <c r="N387" i="1" l="1"/>
  <c r="O387" i="1"/>
  <c r="M388" i="1"/>
  <c r="N388" i="1" l="1"/>
  <c r="M389" i="1"/>
  <c r="O388" i="1"/>
  <c r="N389" i="1" l="1"/>
  <c r="O389" i="1"/>
  <c r="M390" i="1"/>
  <c r="N390" i="1" l="1"/>
  <c r="O390" i="1"/>
  <c r="M391" i="1"/>
  <c r="N391" i="1" l="1"/>
  <c r="O391" i="1"/>
  <c r="M392" i="1"/>
  <c r="N392" i="1" l="1"/>
  <c r="M393" i="1"/>
  <c r="O392" i="1"/>
  <c r="N393" i="1" l="1"/>
  <c r="O393" i="1"/>
  <c r="M394" i="1"/>
  <c r="N394" i="1" l="1"/>
  <c r="M395" i="1"/>
  <c r="O394" i="1"/>
  <c r="N395" i="1" l="1"/>
  <c r="O395" i="1"/>
  <c r="M396" i="1"/>
  <c r="N396" i="1" l="1"/>
  <c r="O396" i="1"/>
  <c r="M397" i="1"/>
  <c r="N397" i="1" l="1"/>
  <c r="M398" i="1"/>
  <c r="O397" i="1"/>
  <c r="N398" i="1" l="1"/>
  <c r="M399" i="1"/>
  <c r="O398" i="1"/>
  <c r="N399" i="1" l="1"/>
  <c r="O399" i="1"/>
  <c r="M400" i="1"/>
  <c r="N400" i="1" l="1"/>
  <c r="M401" i="1"/>
  <c r="O400" i="1"/>
  <c r="N401" i="1" l="1"/>
  <c r="M402" i="1"/>
  <c r="O401" i="1"/>
  <c r="N402" i="1" l="1"/>
  <c r="O402" i="1"/>
  <c r="M403" i="1"/>
  <c r="N403" i="1" l="1"/>
  <c r="M404" i="1"/>
  <c r="O403" i="1"/>
  <c r="N404" i="1" l="1"/>
  <c r="O404" i="1"/>
  <c r="M405" i="1"/>
  <c r="N405" i="1" l="1"/>
  <c r="O405" i="1"/>
  <c r="M406" i="1"/>
  <c r="N406" i="1" l="1"/>
  <c r="M407" i="1"/>
  <c r="O406" i="1"/>
  <c r="N407" i="1" l="1"/>
  <c r="M408" i="1"/>
  <c r="O407" i="1"/>
  <c r="N408" i="1" l="1"/>
  <c r="O408" i="1"/>
  <c r="M409" i="1"/>
  <c r="N409" i="1" l="1"/>
  <c r="O409" i="1"/>
  <c r="M410" i="1"/>
  <c r="N410" i="1" l="1"/>
  <c r="M411" i="1"/>
  <c r="O410" i="1"/>
  <c r="N411" i="1" l="1"/>
  <c r="O411" i="1"/>
  <c r="M412" i="1"/>
  <c r="N412" i="1" l="1"/>
  <c r="O412" i="1"/>
  <c r="M413" i="1"/>
  <c r="N413" i="1" l="1"/>
  <c r="M414" i="1"/>
  <c r="O413" i="1"/>
  <c r="N414" i="1" l="1"/>
  <c r="M415" i="1"/>
  <c r="O414" i="1"/>
  <c r="N415" i="1" l="1"/>
  <c r="M416" i="1"/>
  <c r="O415" i="1"/>
  <c r="N416" i="1" l="1"/>
  <c r="M417" i="1"/>
  <c r="O416" i="1"/>
  <c r="N417" i="1" l="1"/>
  <c r="M418" i="1"/>
  <c r="O417" i="1"/>
  <c r="N418" i="1" l="1"/>
  <c r="M419" i="1"/>
  <c r="O418" i="1"/>
  <c r="N419" i="1" l="1"/>
  <c r="M420" i="1"/>
  <c r="O419" i="1"/>
  <c r="N420" i="1" l="1"/>
  <c r="M421" i="1"/>
  <c r="O420" i="1"/>
  <c r="N421" i="1" l="1"/>
  <c r="O421" i="1"/>
  <c r="M422" i="1"/>
  <c r="N422" i="1" l="1"/>
  <c r="O422" i="1"/>
  <c r="M423" i="1"/>
  <c r="N423" i="1" l="1"/>
  <c r="O423" i="1"/>
  <c r="M424" i="1"/>
  <c r="N424" i="1" l="1"/>
  <c r="O424" i="1"/>
  <c r="M425" i="1"/>
  <c r="N425" i="1" l="1"/>
  <c r="M426" i="1"/>
  <c r="O425" i="1"/>
  <c r="N426" i="1" l="1"/>
  <c r="O426" i="1"/>
  <c r="M427" i="1"/>
  <c r="N427" i="1" l="1"/>
  <c r="M428" i="1"/>
  <c r="O427" i="1"/>
  <c r="N428" i="1" l="1"/>
  <c r="M429" i="1"/>
  <c r="O428" i="1"/>
  <c r="N429" i="1" l="1"/>
  <c r="O429" i="1"/>
  <c r="M430" i="1"/>
  <c r="N430" i="1" l="1"/>
  <c r="M431" i="1"/>
  <c r="O430" i="1"/>
  <c r="N431" i="1" l="1"/>
  <c r="M432" i="1"/>
  <c r="O431" i="1"/>
  <c r="N432" i="1" l="1"/>
  <c r="O432" i="1"/>
  <c r="M433" i="1"/>
  <c r="N433" i="1" l="1"/>
  <c r="O433" i="1"/>
  <c r="M434" i="1"/>
  <c r="N434" i="1" l="1"/>
  <c r="O434" i="1"/>
  <c r="M435" i="1"/>
  <c r="N435" i="1" l="1"/>
  <c r="M436" i="1"/>
  <c r="O435" i="1"/>
  <c r="N436" i="1" l="1"/>
  <c r="M437" i="1"/>
  <c r="O436" i="1"/>
  <c r="N437" i="1" l="1"/>
  <c r="M438" i="1"/>
  <c r="O437" i="1"/>
  <c r="N438" i="1" l="1"/>
  <c r="M439" i="1"/>
  <c r="O438" i="1"/>
  <c r="N439" i="1" l="1"/>
  <c r="O439" i="1"/>
  <c r="M440" i="1"/>
  <c r="N440" i="1" l="1"/>
  <c r="M441" i="1"/>
  <c r="O440" i="1"/>
  <c r="N441" i="1" l="1"/>
  <c r="M442" i="1"/>
  <c r="O441" i="1"/>
  <c r="N442" i="1" l="1"/>
  <c r="M443" i="1"/>
  <c r="O442" i="1"/>
  <c r="N443" i="1" l="1"/>
  <c r="M444" i="1"/>
  <c r="O443" i="1"/>
  <c r="N444" i="1" l="1"/>
  <c r="M445" i="1"/>
  <c r="O444" i="1"/>
  <c r="N445" i="1" l="1"/>
  <c r="M446" i="1"/>
  <c r="O445" i="1"/>
  <c r="N446" i="1" l="1"/>
  <c r="O446" i="1"/>
  <c r="M447" i="1"/>
  <c r="O447" i="1" l="1"/>
  <c r="N447" i="1"/>
</calcChain>
</file>

<file path=xl/sharedStrings.xml><?xml version="1.0" encoding="utf-8"?>
<sst xmlns="http://schemas.openxmlformats.org/spreadsheetml/2006/main" count="45" uniqueCount="25">
  <si>
    <t>Main Database</t>
  </si>
  <si>
    <t>Second Database</t>
  </si>
  <si>
    <t>Total Records</t>
  </si>
  <si>
    <t>Total Combinations</t>
  </si>
  <si>
    <t>Priori</t>
  </si>
  <si>
    <t>Frequency Of Token</t>
  </si>
  <si>
    <t>Frequency Missing Token</t>
  </si>
  <si>
    <t>Miss-Spelling Probability</t>
  </si>
  <si>
    <t>m_prob</t>
  </si>
  <si>
    <t>Pr(token Match∣records do not match)</t>
  </si>
  <si>
    <t>Posterior</t>
  </si>
  <si>
    <t>Records Ratio</t>
  </si>
  <si>
    <t>Num of Simmilar Tokens</t>
  </si>
  <si>
    <t>Main</t>
  </si>
  <si>
    <t>Second</t>
  </si>
  <si>
    <t>Both</t>
  </si>
  <si>
    <t>Niether</t>
  </si>
  <si>
    <t>u_prob</t>
  </si>
  <si>
    <t>Calculate U_prob/Mprob</t>
  </si>
  <si>
    <t>Don't Use</t>
  </si>
  <si>
    <t>Coca</t>
  </si>
  <si>
    <t>cola</t>
  </si>
  <si>
    <t>co</t>
  </si>
  <si>
    <t>bottling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</si>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</sst>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000000_-;\-* #,##0.00000000_-;_-* &quot;-&quot;??_-;_-@_-"/>
    <numFmt numFmtId="166" formatCode="0.00000%"/>
    <numFmt numFmtId="167" formatCode="0.0000000000%"/>
    <numFmt numFmtId="168" formatCode="0.0000000000E+00"/>
    <numFmt numFmtId="169" formatCode="0.0000"/>
    <numFmt numFmtId="170" formatCode="0.000000000000%"/>
    <numFmt numFmtId="171" formatCode="0.000"/>
    <numFmt numFmtId="172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167" fontId="0" fillId="0" borderId="0" xfId="2" applyNumberFormat="1" applyFont="1"/>
    <xf numFmtId="0" fontId="0" fillId="2" borderId="0" xfId="0" applyFill="1"/>
    <xf numFmtId="0" fontId="0" fillId="3" borderId="0" xfId="0" applyFill="1"/>
    <xf numFmtId="0" fontId="2" fillId="0" borderId="0" xfId="0" applyFont="1"/>
    <xf numFmtId="164" fontId="2" fillId="0" borderId="0" xfId="0" applyNumberFormat="1" applyFont="1"/>
    <xf numFmtId="166" fontId="2" fillId="0" borderId="0" xfId="2" applyNumberFormat="1" applyFont="1"/>
    <xf numFmtId="164" fontId="0" fillId="3" borderId="0" xfId="0" applyNumberFormat="1" applyFill="1"/>
    <xf numFmtId="167" fontId="2" fillId="0" borderId="0" xfId="2" applyNumberFormat="1" applyFont="1"/>
    <xf numFmtId="0" fontId="0" fillId="4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right"/>
    </xf>
    <xf numFmtId="168" fontId="2" fillId="0" borderId="0" xfId="2" applyNumberFormat="1" applyFont="1"/>
    <xf numFmtId="166" fontId="0" fillId="0" borderId="0" xfId="0" applyNumberFormat="1"/>
    <xf numFmtId="166" fontId="0" fillId="0" borderId="0" xfId="2" applyNumberFormat="1" applyFont="1"/>
    <xf numFmtId="169" fontId="0" fillId="0" borderId="0" xfId="0" applyNumberFormat="1"/>
    <xf numFmtId="170" fontId="2" fillId="0" borderId="0" xfId="2" applyNumberFormat="1" applyFont="1"/>
    <xf numFmtId="171" fontId="0" fillId="3" borderId="0" xfId="0" applyNumberFormat="1" applyFill="1"/>
    <xf numFmtId="171" fontId="2" fillId="0" borderId="0" xfId="0" applyNumberFormat="1" applyFont="1"/>
    <xf numFmtId="172" fontId="0" fillId="0" borderId="0" xfId="2" applyNumberFormat="1" applyFont="1"/>
    <xf numFmtId="11" fontId="0" fillId="0" borderId="0" xfId="0" applyNumberFormat="1"/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Sheet1!$N$24</c:f>
              <c:strCache>
                <c:ptCount val="1"/>
                <c:pt idx="0">
                  <c:v>Posterior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Sheet1!$N$25:$N$31</c:f>
              <c:numCache>
                <c:formatCode>0.00000%</c:formatCode>
                <c:ptCount val="7"/>
                <c:pt idx="0">
                  <c:v>3.222685255550415E-2</c:v>
                </c:pt>
                <c:pt idx="1">
                  <c:v>0.99981127374539913</c:v>
                </c:pt>
                <c:pt idx="2">
                  <c:v>0.99999999881348589</c:v>
                </c:pt>
                <c:pt idx="3">
                  <c:v>0.99999999999999256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B-4287-AE70-4C8C1F3B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03087"/>
        <c:axId val="1613779295"/>
      </c:lineChart>
      <c:catAx>
        <c:axId val="156000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79295"/>
        <c:crosses val="autoZero"/>
        <c:auto val="1"/>
        <c:lblAlgn val="ctr"/>
        <c:lblOffset val="100"/>
        <c:noMultiLvlLbl val="0"/>
      </c:catAx>
      <c:valAx>
        <c:axId val="16137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0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31</xdr:row>
      <xdr:rowOff>23812</xdr:rowOff>
    </xdr:from>
    <xdr:to>
      <xdr:col>11</xdr:col>
      <xdr:colOff>9525</xdr:colOff>
      <xdr:row>45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5CB60-8D65-4AAC-90ED-2D861023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7EB1-75C2-428A-852A-E73DFD414D4B}">
  <dimension ref="I1:AA447"/>
  <sheetViews>
    <sheetView tabSelected="1" topLeftCell="I1" workbookViewId="0">
      <selection activeCell="N8" sqref="N8"/>
    </sheetView>
  </sheetViews>
  <sheetFormatPr defaultRowHeight="15" x14ac:dyDescent="0.25"/>
  <cols>
    <col min="9" max="9" width="12.42578125" bestFit="1" customWidth="1"/>
    <col min="10" max="10" width="28.7109375" bestFit="1" customWidth="1"/>
    <col min="11" max="11" width="25.140625" customWidth="1"/>
    <col min="12" max="12" width="8.7109375" customWidth="1"/>
    <col min="13" max="13" width="7.5703125" customWidth="1"/>
    <col min="14" max="14" width="22.7109375" customWidth="1"/>
    <col min="15" max="15" width="24.7109375" customWidth="1"/>
    <col min="16" max="16" width="3.140625" customWidth="1"/>
    <col min="17" max="17" width="19" bestFit="1" customWidth="1"/>
    <col min="18" max="18" width="23.7109375" bestFit="1" customWidth="1"/>
    <col min="19" max="19" width="2.7109375" customWidth="1"/>
    <col min="20" max="20" width="16.5703125" customWidth="1"/>
    <col min="21" max="21" width="18.7109375" customWidth="1"/>
    <col min="22" max="22" width="2.140625" customWidth="1"/>
    <col min="23" max="23" width="14.7109375" customWidth="1"/>
    <col min="24" max="24" width="13.5703125" customWidth="1"/>
    <col min="25" max="25" width="2.140625" customWidth="1"/>
    <col min="26" max="26" width="14.7109375" customWidth="1"/>
    <col min="27" max="27" width="13.5703125" customWidth="1"/>
  </cols>
  <sheetData>
    <row r="1" spans="10:27" x14ac:dyDescent="0.25">
      <c r="T1" t="s">
        <v>15</v>
      </c>
    </row>
    <row r="2" spans="10:27" x14ac:dyDescent="0.25">
      <c r="T2" t="s">
        <v>13</v>
      </c>
    </row>
    <row r="3" spans="10:27" x14ac:dyDescent="0.25">
      <c r="T3" t="s">
        <v>14</v>
      </c>
    </row>
    <row r="4" spans="10:27" x14ac:dyDescent="0.25">
      <c r="T4" t="s">
        <v>16</v>
      </c>
    </row>
    <row r="5" spans="10:27" x14ac:dyDescent="0.25">
      <c r="J5" s="6" t="s">
        <v>7</v>
      </c>
      <c r="K5" s="7">
        <v>1E-3</v>
      </c>
      <c r="L5" s="21">
        <v>1E-3</v>
      </c>
      <c r="T5" t="s">
        <v>19</v>
      </c>
    </row>
    <row r="6" spans="10:27" x14ac:dyDescent="0.25">
      <c r="J6" s="6" t="s">
        <v>8</v>
      </c>
      <c r="K6" s="8">
        <f>1-K5</f>
        <v>0.999</v>
      </c>
      <c r="L6" s="22">
        <f>1-L5</f>
        <v>0.999</v>
      </c>
    </row>
    <row r="7" spans="10:27" x14ac:dyDescent="0.25">
      <c r="N7" t="s">
        <v>20</v>
      </c>
      <c r="Q7" t="s">
        <v>21</v>
      </c>
      <c r="T7" t="s">
        <v>22</v>
      </c>
      <c r="W7" t="s">
        <v>23</v>
      </c>
      <c r="Z7" t="s">
        <v>24</v>
      </c>
    </row>
    <row r="9" spans="10:27" x14ac:dyDescent="0.25">
      <c r="N9" s="25" t="s">
        <v>18</v>
      </c>
      <c r="O9" s="25"/>
      <c r="Q9" s="25" t="s">
        <v>18</v>
      </c>
      <c r="R9" s="25"/>
      <c r="T9" s="25" t="s">
        <v>18</v>
      </c>
      <c r="U9" s="25"/>
      <c r="W9" s="25" t="s">
        <v>18</v>
      </c>
      <c r="X9" s="25"/>
      <c r="Z9" s="25" t="s">
        <v>18</v>
      </c>
      <c r="AA9" s="25"/>
    </row>
    <row r="10" spans="10:27" x14ac:dyDescent="0.25">
      <c r="K10" s="6" t="s">
        <v>2</v>
      </c>
      <c r="N10" s="6" t="s">
        <v>5</v>
      </c>
      <c r="O10" s="6" t="s">
        <v>6</v>
      </c>
      <c r="Q10" s="6" t="s">
        <v>5</v>
      </c>
      <c r="R10" s="6" t="s">
        <v>6</v>
      </c>
      <c r="T10" s="6" t="s">
        <v>5</v>
      </c>
      <c r="U10" s="6" t="s">
        <v>6</v>
      </c>
      <c r="W10" s="6" t="s">
        <v>5</v>
      </c>
      <c r="X10" s="6" t="s">
        <v>6</v>
      </c>
      <c r="Z10" s="6" t="s">
        <v>5</v>
      </c>
      <c r="AA10" s="6" t="s">
        <v>6</v>
      </c>
    </row>
    <row r="11" spans="10:27" x14ac:dyDescent="0.25">
      <c r="J11" s="6" t="s">
        <v>0</v>
      </c>
      <c r="K11" s="14">
        <v>9423</v>
      </c>
      <c r="L11" s="1"/>
      <c r="N11" s="11">
        <v>15</v>
      </c>
      <c r="O11" s="9">
        <f>$K$11-N11</f>
        <v>9408</v>
      </c>
      <c r="Q11" s="11">
        <v>15</v>
      </c>
      <c r="R11" s="9">
        <f>$K$11-Q11</f>
        <v>9408</v>
      </c>
      <c r="T11" s="11">
        <v>725</v>
      </c>
      <c r="U11" s="9">
        <f>$K$11-T11</f>
        <v>8698</v>
      </c>
      <c r="W11" s="11">
        <v>3</v>
      </c>
      <c r="X11" s="9">
        <f>$K$11-W11</f>
        <v>9420</v>
      </c>
      <c r="Z11" s="11">
        <v>3</v>
      </c>
      <c r="AA11" s="9">
        <f>$K$11-Z11</f>
        <v>9420</v>
      </c>
    </row>
    <row r="12" spans="10:27" x14ac:dyDescent="0.25">
      <c r="J12" s="6" t="s">
        <v>1</v>
      </c>
      <c r="K12" s="14">
        <v>507</v>
      </c>
      <c r="L12" s="1"/>
      <c r="N12" s="11">
        <v>2</v>
      </c>
      <c r="O12" s="9">
        <f>$K$12-N12</f>
        <v>505</v>
      </c>
      <c r="Q12" s="11">
        <v>2</v>
      </c>
      <c r="R12" s="9">
        <f>$K$12-Q12</f>
        <v>505</v>
      </c>
      <c r="T12" s="11">
        <v>23</v>
      </c>
      <c r="U12" s="9">
        <f>$K$12-T12</f>
        <v>484</v>
      </c>
      <c r="W12" s="11">
        <v>2</v>
      </c>
      <c r="X12" s="9">
        <f>$K$12-W12</f>
        <v>505</v>
      </c>
      <c r="Z12" s="11">
        <v>14</v>
      </c>
      <c r="AA12" s="9">
        <f>$K$12-Z12</f>
        <v>493</v>
      </c>
    </row>
    <row r="13" spans="10:27" x14ac:dyDescent="0.25">
      <c r="J13" s="6" t="s">
        <v>11</v>
      </c>
      <c r="K13" s="9">
        <f>K11/K12</f>
        <v>18.585798816568047</v>
      </c>
    </row>
    <row r="14" spans="10:27" x14ac:dyDescent="0.25">
      <c r="J14" s="6" t="s">
        <v>3</v>
      </c>
      <c r="K14" s="9">
        <f>K12*K11</f>
        <v>4777461</v>
      </c>
      <c r="L14" s="2"/>
      <c r="N14" s="9">
        <f>N12*N11</f>
        <v>30</v>
      </c>
      <c r="O14" s="9">
        <f>O12*O11</f>
        <v>4751040</v>
      </c>
      <c r="Q14" s="9">
        <f>Q12*Q11</f>
        <v>30</v>
      </c>
      <c r="R14" s="9">
        <f>R12*R11</f>
        <v>4751040</v>
      </c>
      <c r="T14" s="9">
        <f>T12*T11</f>
        <v>16675</v>
      </c>
      <c r="U14" s="9">
        <f>U12*U11</f>
        <v>4209832</v>
      </c>
      <c r="W14" s="9">
        <f>W12*W11</f>
        <v>6</v>
      </c>
      <c r="X14" s="9">
        <f>X12*X11</f>
        <v>4757100</v>
      </c>
      <c r="Z14" s="9">
        <f>Z12*Z11</f>
        <v>42</v>
      </c>
      <c r="AA14" s="9">
        <f>AA12*AA11</f>
        <v>4644060</v>
      </c>
    </row>
    <row r="15" spans="10:27" x14ac:dyDescent="0.25">
      <c r="J15" s="6" t="s">
        <v>4</v>
      </c>
      <c r="K15" s="16">
        <f>1/K14</f>
        <v>2.0931620373248467E-7</v>
      </c>
      <c r="L15" s="5"/>
    </row>
    <row r="16" spans="10:27" x14ac:dyDescent="0.25">
      <c r="M16" s="15" t="s">
        <v>9</v>
      </c>
      <c r="N16" s="10">
        <f>(N14)/$K$14</f>
        <v>6.2794861119745401E-6</v>
      </c>
      <c r="O16" s="10">
        <f>(O14)/$K$14</f>
        <v>0.99446965658118402</v>
      </c>
      <c r="Q16" s="10">
        <f>m_prob*(Q14-1)/$K$14</f>
        <v>6.0640997383338138E-6</v>
      </c>
      <c r="R16" s="10">
        <f>(R14-1)/$K$14</f>
        <v>0.99446944726498032</v>
      </c>
      <c r="T16" s="10">
        <f>m_prob*(T14-1)/$K$14</f>
        <v>3.4866482426544145E-3</v>
      </c>
      <c r="U16" s="10">
        <f>(U14-1)/$K$14</f>
        <v>0.88118584327532967</v>
      </c>
      <c r="W16" s="10">
        <f>m_prob*(W14-1)/$K$14</f>
        <v>1.045534437643761E-6</v>
      </c>
      <c r="X16" s="10">
        <f>(X14-1)/$K$14</f>
        <v>0.99573790345959912</v>
      </c>
      <c r="Z16" s="10">
        <f>m_prob*(Z14-1)/$K$14</f>
        <v>8.573382388678841E-6</v>
      </c>
      <c r="AA16" s="10">
        <f>(AA14-1)/$K$14</f>
        <v>0.97207679978967909</v>
      </c>
    </row>
    <row r="18" spans="9:26" x14ac:dyDescent="0.25">
      <c r="N18" s="17">
        <f>1-N16</f>
        <v>0.99999372051388802</v>
      </c>
      <c r="Q18" s="17">
        <f>1-Q16</f>
        <v>0.99999393590026164</v>
      </c>
      <c r="T18" s="17">
        <f>1-T16</f>
        <v>0.99651335175734557</v>
      </c>
      <c r="W18" s="17">
        <f>1-W16</f>
        <v>0.99999895446556231</v>
      </c>
      <c r="Z18" s="17">
        <f>1-Z16</f>
        <v>0.99999142661761131</v>
      </c>
    </row>
    <row r="19" spans="9:26" x14ac:dyDescent="0.25">
      <c r="N19" s="7" t="s">
        <v>15</v>
      </c>
      <c r="Q19" s="7" t="s">
        <v>15</v>
      </c>
      <c r="T19" s="7" t="s">
        <v>13</v>
      </c>
      <c r="W19" s="7" t="s">
        <v>13</v>
      </c>
      <c r="Z19" s="7" t="s">
        <v>13</v>
      </c>
    </row>
    <row r="20" spans="9:26" x14ac:dyDescent="0.25">
      <c r="I20">
        <f>PRODUCT(N20:XFD20)</f>
        <v>3.7946295505065149E-11</v>
      </c>
      <c r="J20">
        <f>PRODUCT(N20:CU20)*(1-lambda)</f>
        <v>3.794628756229063E-11</v>
      </c>
      <c r="M20" t="s">
        <v>17</v>
      </c>
      <c r="N20" s="18">
        <f>IF(N19=$T$1,N16,IF(N19=$T$4,O$16,IF(OR(N19=$T$2,N19=$T$3),N$18,IF(N$19=$T$5,1))))</f>
        <v>6.2794861119745401E-6</v>
      </c>
      <c r="Q20" s="23">
        <f>IF(Q19=$T$1,Q16,IF(Q19=$T$4,R$16,IF(OR(Q19=$T$2,Q19=$T$3),Q$18,IF(Q$19=$T$5,1))))</f>
        <v>6.0640997383338138E-6</v>
      </c>
      <c r="T20" s="18">
        <f>IF(T19=$T$1,T16,IF(T19=$T$4,U$16,IF(OR(T19=$T$2,T19=$T$3),T$18,IF(T$19=$T$5,1))))</f>
        <v>0.99651335175734557</v>
      </c>
      <c r="W20" s="18">
        <f>IF(W19=$T$1,W16,IF(W19=$T$4,X$16,IF(OR(W19=$T$2,W19=$T$3),W$18,IF(W$19=$T$5,1))))</f>
        <v>0.99999895446556231</v>
      </c>
      <c r="Z20" s="18">
        <f>IF(Z19=$T$1,Z16,IF(Z19=$T$4,AA$16,IF(OR(Z19=$T$2,Z19=$T$3),Z$18,IF(Z$19=$T$5,1))))</f>
        <v>0.99999142661761131</v>
      </c>
    </row>
    <row r="21" spans="9:26" x14ac:dyDescent="0.25">
      <c r="I21">
        <f>PRODUCT(N21:XFD21)</f>
        <v>9.9800100000000287E-10</v>
      </c>
      <c r="J21">
        <f>PRODUCT(N21:CU21)*(lambda)</f>
        <v>2.0889778064122404E-16</v>
      </c>
      <c r="M21" t="s">
        <v>8</v>
      </c>
      <c r="N21" s="19">
        <f>IF(N19=$T$1,m_prob,IF(N19=$T$5,1,1-m_prob))</f>
        <v>0.999</v>
      </c>
      <c r="Q21" s="19">
        <f>IF(Q19=$T$1,m_prob,IF(Q19=$T$5,1,1-m_prob))</f>
        <v>0.999</v>
      </c>
      <c r="T21" s="19">
        <f>IF(T19=$T$1,m_prob,IF(T19=$T$5,1,1-m_prob))</f>
        <v>1.0000000000000009E-3</v>
      </c>
      <c r="W21" s="19">
        <f>IF(W19=$T$1,m_prob,IF(W19=$T$5,1,1-m_prob))</f>
        <v>1.0000000000000009E-3</v>
      </c>
      <c r="Z21" s="19">
        <f>IF(Z19=$T$1,m_prob,IF(Z19=$T$5,1,1-m_prob))</f>
        <v>1.0000000000000009E-3</v>
      </c>
    </row>
    <row r="23" spans="9:26" x14ac:dyDescent="0.25">
      <c r="J23" s="13" t="s">
        <v>10</v>
      </c>
      <c r="N23" s="3"/>
      <c r="O23" s="4"/>
    </row>
    <row r="24" spans="9:26" x14ac:dyDescent="0.25">
      <c r="J24" s="20">
        <f>(J21)/(J21+J20)</f>
        <v>5.5050610762190951E-6</v>
      </c>
      <c r="M24" s="13" t="s">
        <v>12</v>
      </c>
      <c r="N24" s="13" t="s">
        <v>10</v>
      </c>
      <c r="O24" s="13" t="s">
        <v>10</v>
      </c>
    </row>
    <row r="25" spans="9:26" x14ac:dyDescent="0.25">
      <c r="M25" s="13">
        <v>1</v>
      </c>
      <c r="N25" s="10">
        <f>(lambda*(m_prob^$M25))/((lambda*(m_prob^$M25))+(1-lambda)*(N$16^$M25))</f>
        <v>3.222685255550415E-2</v>
      </c>
      <c r="O25" s="12">
        <f>(lambda*(m_prob^$M25))/((lambda*(m_prob^$M25))+(1-lambda)*(O$16^$M25))</f>
        <v>2.1026975126444015E-7</v>
      </c>
    </row>
    <row r="26" spans="9:26" x14ac:dyDescent="0.25">
      <c r="M26" s="13">
        <f>M25+1</f>
        <v>2</v>
      </c>
      <c r="N26" s="10">
        <f t="shared" ref="N26:O44" si="0">(lambda*(m_prob^$M26))/((lambda*(m_prob^$M26))+(1-lambda)*(N$16^$M26))</f>
        <v>0.99981127374539913</v>
      </c>
      <c r="O26" s="12">
        <f t="shared" si="0"/>
        <v>2.1122764271572644E-7</v>
      </c>
    </row>
    <row r="27" spans="9:26" x14ac:dyDescent="0.25">
      <c r="M27" s="13">
        <f t="shared" ref="M27:M90" si="1">M26+1</f>
        <v>3</v>
      </c>
      <c r="N27" s="10">
        <f t="shared" si="0"/>
        <v>0.99999999881348589</v>
      </c>
      <c r="O27" s="12">
        <f t="shared" si="0"/>
        <v>2.121898978752124E-7</v>
      </c>
    </row>
    <row r="28" spans="9:26" x14ac:dyDescent="0.25">
      <c r="M28" s="13">
        <f t="shared" si="1"/>
        <v>4</v>
      </c>
      <c r="N28" s="10">
        <f t="shared" si="0"/>
        <v>0.99999999999999256</v>
      </c>
      <c r="O28" s="12">
        <f t="shared" si="0"/>
        <v>2.1315653662191593E-7</v>
      </c>
    </row>
    <row r="29" spans="9:26" x14ac:dyDescent="0.25">
      <c r="K29" s="24"/>
      <c r="M29" s="13">
        <f t="shared" si="1"/>
        <v>5</v>
      </c>
      <c r="N29" s="10">
        <f t="shared" si="0"/>
        <v>1</v>
      </c>
      <c r="O29" s="12">
        <f t="shared" si="0"/>
        <v>2.141275789254141E-7</v>
      </c>
    </row>
    <row r="30" spans="9:26" x14ac:dyDescent="0.25">
      <c r="M30" s="13">
        <f t="shared" si="1"/>
        <v>6</v>
      </c>
      <c r="N30" s="10">
        <f t="shared" si="0"/>
        <v>1</v>
      </c>
      <c r="O30" s="12">
        <f t="shared" si="0"/>
        <v>2.1510304484625616E-7</v>
      </c>
    </row>
    <row r="31" spans="9:26" x14ac:dyDescent="0.25">
      <c r="M31" s="13">
        <f t="shared" si="1"/>
        <v>7</v>
      </c>
      <c r="N31" s="10">
        <f t="shared" si="0"/>
        <v>1</v>
      </c>
      <c r="O31" s="12">
        <f t="shared" si="0"/>
        <v>2.1608295453637764E-7</v>
      </c>
    </row>
    <row r="32" spans="9:26" x14ac:dyDescent="0.25">
      <c r="M32" s="13">
        <f t="shared" si="1"/>
        <v>8</v>
      </c>
      <c r="N32" s="10">
        <f t="shared" si="0"/>
        <v>1</v>
      </c>
      <c r="O32" s="12">
        <f t="shared" si="0"/>
        <v>2.1706732823951693E-7</v>
      </c>
    </row>
    <row r="33" spans="13:15" x14ac:dyDescent="0.25">
      <c r="M33" s="13">
        <f t="shared" si="1"/>
        <v>9</v>
      </c>
      <c r="N33" s="10">
        <f t="shared" si="0"/>
        <v>1</v>
      </c>
      <c r="O33" s="12">
        <f t="shared" si="0"/>
        <v>2.1805618629163328E-7</v>
      </c>
    </row>
    <row r="34" spans="13:15" x14ac:dyDescent="0.25">
      <c r="M34" s="13">
        <f t="shared" si="1"/>
        <v>10</v>
      </c>
      <c r="N34" s="10">
        <f t="shared" si="0"/>
        <v>1</v>
      </c>
      <c r="O34" s="12">
        <f t="shared" si="0"/>
        <v>2.1904954912132704E-7</v>
      </c>
    </row>
    <row r="35" spans="13:15" x14ac:dyDescent="0.25">
      <c r="M35" s="13">
        <f t="shared" si="1"/>
        <v>11</v>
      </c>
      <c r="N35" s="10">
        <f t="shared" si="0"/>
        <v>1</v>
      </c>
      <c r="O35" s="12">
        <f t="shared" si="0"/>
        <v>2.2004743725026161E-7</v>
      </c>
    </row>
    <row r="36" spans="13:15" x14ac:dyDescent="0.25">
      <c r="M36" s="13">
        <f t="shared" si="1"/>
        <v>12</v>
      </c>
      <c r="N36" s="10">
        <f t="shared" si="0"/>
        <v>1</v>
      </c>
      <c r="O36" s="12">
        <f t="shared" si="0"/>
        <v>2.2104987129358744E-7</v>
      </c>
    </row>
    <row r="37" spans="13:15" x14ac:dyDescent="0.25">
      <c r="M37" s="13">
        <f t="shared" si="1"/>
        <v>13</v>
      </c>
      <c r="N37" s="10">
        <f t="shared" si="0"/>
        <v>1</v>
      </c>
      <c r="O37" s="12">
        <f t="shared" si="0"/>
        <v>2.2205687196036794E-7</v>
      </c>
    </row>
    <row r="38" spans="13:15" x14ac:dyDescent="0.25">
      <c r="M38" s="13">
        <f t="shared" si="1"/>
        <v>14</v>
      </c>
      <c r="N38" s="10">
        <f t="shared" si="0"/>
        <v>1</v>
      </c>
      <c r="O38" s="12">
        <f t="shared" si="0"/>
        <v>2.2306846005400716E-7</v>
      </c>
    </row>
    <row r="39" spans="13:15" x14ac:dyDescent="0.25">
      <c r="M39" s="13">
        <f t="shared" si="1"/>
        <v>15</v>
      </c>
      <c r="N39" s="10">
        <f t="shared" si="0"/>
        <v>1</v>
      </c>
      <c r="O39" s="12">
        <f t="shared" si="0"/>
        <v>2.240846564726797E-7</v>
      </c>
    </row>
    <row r="40" spans="13:15" x14ac:dyDescent="0.25">
      <c r="M40" s="13">
        <f t="shared" si="1"/>
        <v>16</v>
      </c>
      <c r="N40" s="10">
        <f t="shared" si="0"/>
        <v>1</v>
      </c>
      <c r="O40" s="12">
        <f t="shared" si="0"/>
        <v>2.2510548220976255E-7</v>
      </c>
    </row>
    <row r="41" spans="13:15" x14ac:dyDescent="0.25">
      <c r="M41" s="13">
        <f t="shared" si="1"/>
        <v>17</v>
      </c>
      <c r="N41" s="10">
        <f t="shared" si="0"/>
        <v>1</v>
      </c>
      <c r="O41" s="12">
        <f t="shared" si="0"/>
        <v>2.2613095835426834E-7</v>
      </c>
    </row>
    <row r="42" spans="13:15" x14ac:dyDescent="0.25">
      <c r="M42" s="13">
        <f t="shared" si="1"/>
        <v>18</v>
      </c>
      <c r="N42" s="10">
        <f t="shared" si="0"/>
        <v>1</v>
      </c>
      <c r="O42" s="12">
        <f t="shared" si="0"/>
        <v>2.2716110609128156E-7</v>
      </c>
    </row>
    <row r="43" spans="13:15" x14ac:dyDescent="0.25">
      <c r="M43" s="13">
        <f t="shared" si="1"/>
        <v>19</v>
      </c>
      <c r="N43" s="10">
        <f t="shared" si="0"/>
        <v>1</v>
      </c>
      <c r="O43" s="12">
        <f t="shared" si="0"/>
        <v>2.281959467023958E-7</v>
      </c>
    </row>
    <row r="44" spans="13:15" x14ac:dyDescent="0.25">
      <c r="M44" s="13">
        <f t="shared" si="1"/>
        <v>20</v>
      </c>
      <c r="N44" s="10">
        <f t="shared" si="0"/>
        <v>1</v>
      </c>
      <c r="O44" s="12">
        <f t="shared" si="0"/>
        <v>2.2923550156615377E-7</v>
      </c>
    </row>
    <row r="45" spans="13:15" x14ac:dyDescent="0.25">
      <c r="M45" s="13">
        <f t="shared" si="1"/>
        <v>21</v>
      </c>
      <c r="N45" s="10">
        <f t="shared" ref="N45:O64" si="2">(lambda*(m_prob^$M45))/((lambda*(m_prob^$M45))+(1-lambda)*(N$16^$M45))</f>
        <v>1</v>
      </c>
      <c r="O45" s="12">
        <f t="shared" si="2"/>
        <v>2.3027979215848847E-7</v>
      </c>
    </row>
    <row r="46" spans="13:15" x14ac:dyDescent="0.25">
      <c r="M46" s="13">
        <f t="shared" si="1"/>
        <v>22</v>
      </c>
      <c r="N46" s="10">
        <f t="shared" si="2"/>
        <v>1</v>
      </c>
      <c r="O46" s="12">
        <f t="shared" si="2"/>
        <v>2.3132884005316735E-7</v>
      </c>
    </row>
    <row r="47" spans="13:15" x14ac:dyDescent="0.25">
      <c r="M47" s="13">
        <f t="shared" si="1"/>
        <v>23</v>
      </c>
      <c r="N47" s="10">
        <f t="shared" si="2"/>
        <v>1</v>
      </c>
      <c r="O47" s="12">
        <f t="shared" si="2"/>
        <v>2.3238266692223764E-7</v>
      </c>
    </row>
    <row r="48" spans="13:15" x14ac:dyDescent="0.25">
      <c r="M48" s="13">
        <f t="shared" si="1"/>
        <v>24</v>
      </c>
      <c r="N48" s="10">
        <f t="shared" si="2"/>
        <v>1</v>
      </c>
      <c r="O48" s="12">
        <f t="shared" si="2"/>
        <v>2.3344129453647434E-7</v>
      </c>
    </row>
    <row r="49" spans="13:15" x14ac:dyDescent="0.25">
      <c r="M49" s="13">
        <f t="shared" si="1"/>
        <v>25</v>
      </c>
      <c r="N49" s="10">
        <f t="shared" si="2"/>
        <v>1</v>
      </c>
      <c r="O49" s="12">
        <f t="shared" si="2"/>
        <v>2.3450474476582966E-7</v>
      </c>
    </row>
    <row r="50" spans="13:15" x14ac:dyDescent="0.25">
      <c r="M50" s="13">
        <f t="shared" si="1"/>
        <v>26</v>
      </c>
      <c r="N50" s="10">
        <f t="shared" si="2"/>
        <v>1</v>
      </c>
      <c r="O50" s="12">
        <f t="shared" si="2"/>
        <v>2.3557303957988521E-7</v>
      </c>
    </row>
    <row r="51" spans="13:15" x14ac:dyDescent="0.25">
      <c r="M51" s="13">
        <f t="shared" si="1"/>
        <v>27</v>
      </c>
      <c r="N51" s="10">
        <f t="shared" si="2"/>
        <v>1</v>
      </c>
      <c r="O51" s="12">
        <f t="shared" si="2"/>
        <v>2.366462010483055E-7</v>
      </c>
    </row>
    <row r="52" spans="13:15" x14ac:dyDescent="0.25">
      <c r="M52" s="13">
        <f t="shared" si="1"/>
        <v>28</v>
      </c>
      <c r="N52" s="10">
        <f t="shared" si="2"/>
        <v>1</v>
      </c>
      <c r="O52" s="12">
        <f t="shared" si="2"/>
        <v>2.3772425134129403E-7</v>
      </c>
    </row>
    <row r="53" spans="13:15" x14ac:dyDescent="0.25">
      <c r="M53" s="13">
        <f t="shared" si="1"/>
        <v>29</v>
      </c>
      <c r="N53" s="10">
        <f t="shared" si="2"/>
        <v>1</v>
      </c>
      <c r="O53" s="12">
        <f t="shared" si="2"/>
        <v>2.3880721273005135E-7</v>
      </c>
    </row>
    <row r="54" spans="13:15" x14ac:dyDescent="0.25">
      <c r="M54" s="13">
        <f t="shared" si="1"/>
        <v>30</v>
      </c>
      <c r="N54" s="10">
        <f t="shared" si="2"/>
        <v>1</v>
      </c>
      <c r="O54" s="12">
        <f t="shared" si="2"/>
        <v>2.3989510758723509E-7</v>
      </c>
    </row>
    <row r="55" spans="13:15" x14ac:dyDescent="0.25">
      <c r="M55" s="13">
        <f t="shared" si="1"/>
        <v>31</v>
      </c>
      <c r="N55" s="10">
        <f t="shared" si="2"/>
        <v>1</v>
      </c>
      <c r="O55" s="12">
        <f t="shared" si="2"/>
        <v>2.4098795838742217E-7</v>
      </c>
    </row>
    <row r="56" spans="13:15" x14ac:dyDescent="0.25">
      <c r="M56" s="13">
        <f t="shared" si="1"/>
        <v>32</v>
      </c>
      <c r="N56" s="10">
        <f t="shared" si="2"/>
        <v>1</v>
      </c>
      <c r="O56" s="12">
        <f t="shared" si="2"/>
        <v>2.4208578770757308E-7</v>
      </c>
    </row>
    <row r="57" spans="13:15" x14ac:dyDescent="0.25">
      <c r="M57" s="13">
        <f t="shared" si="1"/>
        <v>33</v>
      </c>
      <c r="N57" s="10">
        <f t="shared" si="2"/>
        <v>1</v>
      </c>
      <c r="O57" s="12">
        <f t="shared" si="2"/>
        <v>2.4318861822749824E-7</v>
      </c>
    </row>
    <row r="58" spans="13:15" x14ac:dyDescent="0.25">
      <c r="M58" s="13">
        <f t="shared" si="1"/>
        <v>34</v>
      </c>
      <c r="N58" s="10">
        <f t="shared" si="2"/>
        <v>1</v>
      </c>
      <c r="O58" s="12">
        <f t="shared" si="2"/>
        <v>2.4429647273032663E-7</v>
      </c>
    </row>
    <row r="59" spans="13:15" x14ac:dyDescent="0.25">
      <c r="M59" s="13">
        <f t="shared" si="1"/>
        <v>35</v>
      </c>
      <c r="N59" s="10">
        <f t="shared" si="2"/>
        <v>1</v>
      </c>
      <c r="O59" s="12">
        <f t="shared" si="2"/>
        <v>2.4540937410297637E-7</v>
      </c>
    </row>
    <row r="60" spans="13:15" x14ac:dyDescent="0.25">
      <c r="M60" s="13">
        <f t="shared" si="1"/>
        <v>36</v>
      </c>
      <c r="N60" s="10">
        <f t="shared" si="2"/>
        <v>1</v>
      </c>
      <c r="O60" s="12">
        <f t="shared" si="2"/>
        <v>2.465273453366277E-7</v>
      </c>
    </row>
    <row r="61" spans="13:15" x14ac:dyDescent="0.25">
      <c r="M61" s="13">
        <f t="shared" si="1"/>
        <v>37</v>
      </c>
      <c r="N61" s="10">
        <f t="shared" si="2"/>
        <v>1</v>
      </c>
      <c r="O61" s="12">
        <f t="shared" si="2"/>
        <v>2.4765040952719757E-7</v>
      </c>
    </row>
    <row r="62" spans="13:15" x14ac:dyDescent="0.25">
      <c r="M62" s="13">
        <f t="shared" si="1"/>
        <v>38</v>
      </c>
      <c r="N62" s="10">
        <f t="shared" si="2"/>
        <v>1</v>
      </c>
      <c r="O62" s="12">
        <f t="shared" si="2"/>
        <v>2.4877858987581745E-7</v>
      </c>
    </row>
    <row r="63" spans="13:15" x14ac:dyDescent="0.25">
      <c r="M63" s="13">
        <f t="shared" si="1"/>
        <v>39</v>
      </c>
      <c r="N63" s="10">
        <f t="shared" si="2"/>
        <v>1</v>
      </c>
      <c r="O63" s="12">
        <f t="shared" si="2"/>
        <v>2.4991190968931179E-7</v>
      </c>
    </row>
    <row r="64" spans="13:15" x14ac:dyDescent="0.25">
      <c r="M64" s="13">
        <f t="shared" si="1"/>
        <v>40</v>
      </c>
      <c r="N64" s="10">
        <f t="shared" si="2"/>
        <v>1</v>
      </c>
      <c r="O64" s="12">
        <f t="shared" si="2"/>
        <v>2.5105039238068028E-7</v>
      </c>
    </row>
    <row r="65" spans="13:15" x14ac:dyDescent="0.25">
      <c r="M65" s="13">
        <f t="shared" si="1"/>
        <v>41</v>
      </c>
      <c r="N65" s="10">
        <f t="shared" ref="N65:O84" si="3">(lambda*(m_prob^$M65))/((lambda*(m_prob^$M65))+(1-lambda)*(N$16^$M65))</f>
        <v>1</v>
      </c>
      <c r="O65" s="12">
        <f t="shared" si="3"/>
        <v>2.5219406146958082E-7</v>
      </c>
    </row>
    <row r="66" spans="13:15" x14ac:dyDescent="0.25">
      <c r="M66" s="13">
        <f t="shared" si="1"/>
        <v>42</v>
      </c>
      <c r="N66" s="10">
        <f t="shared" si="3"/>
        <v>1</v>
      </c>
      <c r="O66" s="12">
        <f t="shared" si="3"/>
        <v>2.533429405828161E-7</v>
      </c>
    </row>
    <row r="67" spans="13:15" x14ac:dyDescent="0.25">
      <c r="M67" s="13">
        <f t="shared" si="1"/>
        <v>43</v>
      </c>
      <c r="N67" s="10">
        <f t="shared" si="3"/>
        <v>1</v>
      </c>
      <c r="O67" s="12">
        <f t="shared" si="3"/>
        <v>2.5449705345482118E-7</v>
      </c>
    </row>
    <row r="68" spans="13:15" x14ac:dyDescent="0.25">
      <c r="M68" s="13">
        <f t="shared" si="1"/>
        <v>44</v>
      </c>
      <c r="N68" s="10">
        <f t="shared" si="3"/>
        <v>1</v>
      </c>
      <c r="O68" s="12">
        <f t="shared" si="3"/>
        <v>2.5565642392815403E-7</v>
      </c>
    </row>
    <row r="69" spans="13:15" x14ac:dyDescent="0.25">
      <c r="M69" s="13">
        <f t="shared" si="1"/>
        <v>45</v>
      </c>
      <c r="N69" s="10">
        <f t="shared" si="3"/>
        <v>1</v>
      </c>
      <c r="O69" s="12">
        <f t="shared" si="3"/>
        <v>2.5682107595398809E-7</v>
      </c>
    </row>
    <row r="70" spans="13:15" x14ac:dyDescent="0.25">
      <c r="M70" s="13">
        <f t="shared" si="1"/>
        <v>46</v>
      </c>
      <c r="N70" s="10">
        <f t="shared" si="3"/>
        <v>1</v>
      </c>
      <c r="O70" s="12">
        <f t="shared" si="3"/>
        <v>2.5799103359260721E-7</v>
      </c>
    </row>
    <row r="71" spans="13:15" x14ac:dyDescent="0.25">
      <c r="M71" s="13">
        <f t="shared" si="1"/>
        <v>47</v>
      </c>
      <c r="N71" s="10">
        <f t="shared" si="3"/>
        <v>1</v>
      </c>
      <c r="O71" s="12">
        <f t="shared" si="3"/>
        <v>2.5916632101390209E-7</v>
      </c>
    </row>
    <row r="72" spans="13:15" x14ac:dyDescent="0.25">
      <c r="M72" s="13">
        <f t="shared" si="1"/>
        <v>48</v>
      </c>
      <c r="N72" s="10">
        <f t="shared" si="3"/>
        <v>1</v>
      </c>
      <c r="O72" s="12">
        <f t="shared" si="3"/>
        <v>2.6034696249787042E-7</v>
      </c>
    </row>
    <row r="73" spans="13:15" x14ac:dyDescent="0.25">
      <c r="M73" s="13">
        <f t="shared" si="1"/>
        <v>49</v>
      </c>
      <c r="N73" s="10">
        <f t="shared" si="3"/>
        <v>1</v>
      </c>
      <c r="O73" s="12">
        <f t="shared" si="3"/>
        <v>2.6153298243511792E-7</v>
      </c>
    </row>
    <row r="74" spans="13:15" x14ac:dyDescent="0.25">
      <c r="M74" s="13">
        <f t="shared" si="1"/>
        <v>50</v>
      </c>
      <c r="N74" s="10">
        <f t="shared" si="3"/>
        <v>1</v>
      </c>
      <c r="O74" s="12">
        <f t="shared" si="3"/>
        <v>2.6272440532736252E-7</v>
      </c>
    </row>
    <row r="75" spans="13:15" x14ac:dyDescent="0.25">
      <c r="M75" s="13">
        <f t="shared" si="1"/>
        <v>51</v>
      </c>
      <c r="N75" s="10">
        <f t="shared" si="3"/>
        <v>1</v>
      </c>
      <c r="O75" s="12">
        <f t="shared" si="3"/>
        <v>2.6392125578794017E-7</v>
      </c>
    </row>
    <row r="76" spans="13:15" x14ac:dyDescent="0.25">
      <c r="M76" s="13">
        <f t="shared" si="1"/>
        <v>52</v>
      </c>
      <c r="N76" s="10">
        <f t="shared" si="3"/>
        <v>1</v>
      </c>
      <c r="O76" s="12">
        <f t="shared" si="3"/>
        <v>2.6512355854231377E-7</v>
      </c>
    </row>
    <row r="77" spans="13:15" x14ac:dyDescent="0.25">
      <c r="M77" s="13">
        <f t="shared" si="1"/>
        <v>53</v>
      </c>
      <c r="N77" s="10">
        <f t="shared" si="3"/>
        <v>1</v>
      </c>
      <c r="O77" s="12">
        <f t="shared" si="3"/>
        <v>2.6633133842858365E-7</v>
      </c>
    </row>
    <row r="78" spans="13:15" x14ac:dyDescent="0.25">
      <c r="M78" s="13">
        <f t="shared" si="1"/>
        <v>54</v>
      </c>
      <c r="N78" s="10">
        <f t="shared" si="3"/>
        <v>1</v>
      </c>
      <c r="O78" s="12">
        <f t="shared" si="3"/>
        <v>2.6754462039800083E-7</v>
      </c>
    </row>
    <row r="79" spans="13:15" x14ac:dyDescent="0.25">
      <c r="M79" s="13">
        <f t="shared" si="1"/>
        <v>55</v>
      </c>
      <c r="N79" s="10">
        <f t="shared" si="3"/>
        <v>1</v>
      </c>
      <c r="O79" s="12">
        <f t="shared" si="3"/>
        <v>2.6876342951548226E-7</v>
      </c>
    </row>
    <row r="80" spans="13:15" x14ac:dyDescent="0.25">
      <c r="M80" s="13">
        <f t="shared" si="1"/>
        <v>56</v>
      </c>
      <c r="N80" s="10">
        <f t="shared" si="3"/>
        <v>1</v>
      </c>
      <c r="O80" s="12">
        <f t="shared" si="3"/>
        <v>2.6998779096012929E-7</v>
      </c>
    </row>
    <row r="81" spans="13:15" x14ac:dyDescent="0.25">
      <c r="M81" s="13">
        <f t="shared" si="1"/>
        <v>57</v>
      </c>
      <c r="N81" s="10">
        <f t="shared" si="3"/>
        <v>1</v>
      </c>
      <c r="O81" s="12">
        <f t="shared" si="3"/>
        <v>2.7121773002574661E-7</v>
      </c>
    </row>
    <row r="82" spans="13:15" x14ac:dyDescent="0.25">
      <c r="M82" s="13">
        <f t="shared" si="1"/>
        <v>58</v>
      </c>
      <c r="N82" s="10">
        <f t="shared" si="3"/>
        <v>1</v>
      </c>
      <c r="O82" s="12">
        <f t="shared" si="3"/>
        <v>2.7245327212136626E-7</v>
      </c>
    </row>
    <row r="83" spans="13:15" x14ac:dyDescent="0.25">
      <c r="M83" s="13">
        <f t="shared" si="1"/>
        <v>59</v>
      </c>
      <c r="N83" s="10">
        <f t="shared" si="3"/>
        <v>1</v>
      </c>
      <c r="O83" s="12">
        <f t="shared" si="3"/>
        <v>2.7369444277177135E-7</v>
      </c>
    </row>
    <row r="84" spans="13:15" x14ac:dyDescent="0.25">
      <c r="M84" s="13">
        <f t="shared" si="1"/>
        <v>60</v>
      </c>
      <c r="N84" s="10">
        <f t="shared" si="3"/>
        <v>1</v>
      </c>
      <c r="O84" s="12">
        <f t="shared" si="3"/>
        <v>2.7494126761802397E-7</v>
      </c>
    </row>
    <row r="85" spans="13:15" x14ac:dyDescent="0.25">
      <c r="M85" s="13">
        <f t="shared" si="1"/>
        <v>61</v>
      </c>
      <c r="N85" s="10">
        <f t="shared" ref="N85:O104" si="4">(lambda*(m_prob^$M85))/((lambda*(m_prob^$M85))+(1-lambda)*(N$16^$M85))</f>
        <v>1</v>
      </c>
      <c r="O85" s="12">
        <f t="shared" si="4"/>
        <v>2.7619377241799478E-7</v>
      </c>
    </row>
    <row r="86" spans="13:15" x14ac:dyDescent="0.25">
      <c r="M86" s="13">
        <f t="shared" si="1"/>
        <v>62</v>
      </c>
      <c r="N86" s="10">
        <f t="shared" si="4"/>
        <v>1</v>
      </c>
      <c r="O86" s="12">
        <f t="shared" si="4"/>
        <v>2.7745198304689511E-7</v>
      </c>
    </row>
    <row r="87" spans="13:15" x14ac:dyDescent="0.25">
      <c r="M87" s="13">
        <f t="shared" si="1"/>
        <v>63</v>
      </c>
      <c r="N87" s="10">
        <f t="shared" si="4"/>
        <v>1</v>
      </c>
      <c r="O87" s="12">
        <f t="shared" si="4"/>
        <v>2.7871592549781147E-7</v>
      </c>
    </row>
    <row r="88" spans="13:15" x14ac:dyDescent="0.25">
      <c r="M88" s="13">
        <f t="shared" si="1"/>
        <v>64</v>
      </c>
      <c r="N88" s="10">
        <f t="shared" si="4"/>
        <v>1</v>
      </c>
      <c r="O88" s="12">
        <f t="shared" si="4"/>
        <v>2.7998562588224275E-7</v>
      </c>
    </row>
    <row r="89" spans="13:15" x14ac:dyDescent="0.25">
      <c r="M89" s="13">
        <f t="shared" si="1"/>
        <v>65</v>
      </c>
      <c r="N89" s="10">
        <f t="shared" si="4"/>
        <v>1</v>
      </c>
      <c r="O89" s="12">
        <f t="shared" si="4"/>
        <v>2.8126111043063909E-7</v>
      </c>
    </row>
    <row r="90" spans="13:15" x14ac:dyDescent="0.25">
      <c r="M90" s="13">
        <f t="shared" si="1"/>
        <v>66</v>
      </c>
      <c r="N90" s="10">
        <f t="shared" si="4"/>
        <v>1</v>
      </c>
      <c r="O90" s="12">
        <f t="shared" si="4"/>
        <v>2.8254240549294462E-7</v>
      </c>
    </row>
    <row r="91" spans="13:15" x14ac:dyDescent="0.25">
      <c r="M91" s="13">
        <f t="shared" ref="M91:M143" si="5">M90+1</f>
        <v>67</v>
      </c>
      <c r="N91" s="10">
        <f t="shared" si="4"/>
        <v>1</v>
      </c>
      <c r="O91" s="12">
        <f t="shared" si="4"/>
        <v>2.8382953753914095E-7</v>
      </c>
    </row>
    <row r="92" spans="13:15" x14ac:dyDescent="0.25">
      <c r="M92" s="13">
        <f t="shared" si="5"/>
        <v>68</v>
      </c>
      <c r="N92" s="10">
        <f t="shared" si="4"/>
        <v>1</v>
      </c>
      <c r="O92" s="12">
        <f t="shared" si="4"/>
        <v>2.8512253315979481E-7</v>
      </c>
    </row>
    <row r="93" spans="13:15" x14ac:dyDescent="0.25">
      <c r="M93" s="13">
        <f t="shared" si="5"/>
        <v>69</v>
      </c>
      <c r="N93" s="10">
        <f t="shared" si="4"/>
        <v>1</v>
      </c>
      <c r="O93" s="12">
        <f t="shared" si="4"/>
        <v>2.8642141906660649E-7</v>
      </c>
    </row>
    <row r="94" spans="13:15" x14ac:dyDescent="0.25">
      <c r="M94" s="13">
        <f t="shared" si="5"/>
        <v>70</v>
      </c>
      <c r="N94" s="10">
        <f t="shared" si="4"/>
        <v>1</v>
      </c>
      <c r="O94" s="12">
        <f t="shared" si="4"/>
        <v>2.8772622209296266E-7</v>
      </c>
    </row>
    <row r="95" spans="13:15" x14ac:dyDescent="0.25">
      <c r="M95" s="13">
        <f t="shared" si="5"/>
        <v>71</v>
      </c>
      <c r="N95" s="10">
        <f t="shared" si="4"/>
        <v>1</v>
      </c>
      <c r="O95" s="12">
        <f t="shared" si="4"/>
        <v>2.8903696919448958E-7</v>
      </c>
    </row>
    <row r="96" spans="13:15" x14ac:dyDescent="0.25">
      <c r="M96" s="13">
        <f t="shared" si="5"/>
        <v>72</v>
      </c>
      <c r="N96" s="10">
        <f t="shared" si="4"/>
        <v>1</v>
      </c>
      <c r="O96" s="12">
        <f t="shared" si="4"/>
        <v>2.9035368744961132E-7</v>
      </c>
    </row>
    <row r="97" spans="13:15" x14ac:dyDescent="0.25">
      <c r="M97" s="13">
        <f t="shared" si="5"/>
        <v>73</v>
      </c>
      <c r="N97" s="10">
        <f t="shared" si="4"/>
        <v>1</v>
      </c>
      <c r="O97" s="12">
        <f t="shared" si="4"/>
        <v>2.9167640406010769E-7</v>
      </c>
    </row>
    <row r="98" spans="13:15" x14ac:dyDescent="0.25">
      <c r="M98" s="13">
        <f t="shared" si="5"/>
        <v>74</v>
      </c>
      <c r="N98" s="10">
        <f t="shared" si="4"/>
        <v>1</v>
      </c>
      <c r="O98" s="12">
        <f t="shared" si="4"/>
        <v>2.9300514635167757E-7</v>
      </c>
    </row>
    <row r="99" spans="13:15" x14ac:dyDescent="0.25">
      <c r="M99" s="13">
        <f t="shared" si="5"/>
        <v>75</v>
      </c>
      <c r="N99" s="10">
        <f t="shared" si="4"/>
        <v>1</v>
      </c>
      <c r="O99" s="12">
        <f t="shared" si="4"/>
        <v>2.9433994177450218E-7</v>
      </c>
    </row>
    <row r="100" spans="13:15" x14ac:dyDescent="0.25">
      <c r="M100" s="13">
        <f t="shared" si="5"/>
        <v>76</v>
      </c>
      <c r="N100" s="10">
        <f t="shared" si="4"/>
        <v>1</v>
      </c>
      <c r="O100" s="12">
        <f t="shared" si="4"/>
        <v>2.9568081790381333E-7</v>
      </c>
    </row>
    <row r="101" spans="13:15" x14ac:dyDescent="0.25">
      <c r="M101" s="13">
        <f t="shared" si="5"/>
        <v>77</v>
      </c>
      <c r="N101" s="10">
        <f t="shared" si="4"/>
        <v>1</v>
      </c>
      <c r="O101" s="12">
        <f t="shared" si="4"/>
        <v>2.9702780244046219E-7</v>
      </c>
    </row>
    <row r="102" spans="13:15" x14ac:dyDescent="0.25">
      <c r="M102" s="13">
        <f t="shared" si="5"/>
        <v>78</v>
      </c>
      <c r="N102" s="10">
        <f t="shared" si="4"/>
        <v>1</v>
      </c>
      <c r="O102" s="12">
        <f t="shared" si="4"/>
        <v>2.9838092321149191E-7</v>
      </c>
    </row>
    <row r="103" spans="13:15" x14ac:dyDescent="0.25">
      <c r="M103" s="13">
        <f t="shared" si="5"/>
        <v>79</v>
      </c>
      <c r="N103" s="10">
        <f t="shared" si="4"/>
        <v>1</v>
      </c>
      <c r="O103" s="12">
        <f t="shared" si="4"/>
        <v>2.9974020817071263E-7</v>
      </c>
    </row>
    <row r="104" spans="13:15" x14ac:dyDescent="0.25">
      <c r="M104" s="13">
        <f t="shared" si="5"/>
        <v>80</v>
      </c>
      <c r="N104" s="10">
        <f t="shared" si="4"/>
        <v>1</v>
      </c>
      <c r="O104" s="12">
        <f t="shared" si="4"/>
        <v>3.0110568539927862E-7</v>
      </c>
    </row>
    <row r="105" spans="13:15" x14ac:dyDescent="0.25">
      <c r="M105" s="13">
        <f t="shared" si="5"/>
        <v>81</v>
      </c>
      <c r="N105" s="10">
        <f t="shared" ref="N105:O124" si="6">(lambda*(m_prob^$M105))/((lambda*(m_prob^$M105))+(1-lambda)*(N$16^$M105))</f>
        <v>1</v>
      </c>
      <c r="O105" s="12">
        <f t="shared" si="6"/>
        <v>3.0247738310626878E-7</v>
      </c>
    </row>
    <row r="106" spans="13:15" x14ac:dyDescent="0.25">
      <c r="M106" s="13">
        <f t="shared" si="5"/>
        <v>82</v>
      </c>
      <c r="N106" s="10">
        <f t="shared" si="6"/>
        <v>1</v>
      </c>
      <c r="O106" s="12">
        <f t="shared" si="6"/>
        <v>3.0385532962926895E-7</v>
      </c>
    </row>
    <row r="107" spans="13:15" x14ac:dyDescent="0.25">
      <c r="M107" s="13">
        <f t="shared" si="5"/>
        <v>83</v>
      </c>
      <c r="N107" s="10">
        <f t="shared" si="6"/>
        <v>1</v>
      </c>
      <c r="O107" s="12">
        <f t="shared" si="6"/>
        <v>3.0523955343495758E-7</v>
      </c>
    </row>
    <row r="108" spans="13:15" x14ac:dyDescent="0.25">
      <c r="M108" s="13">
        <f t="shared" si="5"/>
        <v>84</v>
      </c>
      <c r="N108" s="10">
        <f t="shared" si="6"/>
        <v>1</v>
      </c>
      <c r="O108" s="12">
        <f t="shared" si="6"/>
        <v>3.0663008311969435E-7</v>
      </c>
    </row>
    <row r="109" spans="13:15" x14ac:dyDescent="0.25">
      <c r="M109" s="13">
        <f t="shared" si="5"/>
        <v>85</v>
      </c>
      <c r="N109" s="10">
        <f t="shared" si="6"/>
        <v>1</v>
      </c>
      <c r="O109" s="12">
        <f t="shared" si="6"/>
        <v>3.0802694741010966E-7</v>
      </c>
    </row>
    <row r="110" spans="13:15" x14ac:dyDescent="0.25">
      <c r="M110" s="13">
        <f t="shared" si="5"/>
        <v>86</v>
      </c>
      <c r="N110" s="10">
        <f t="shared" si="6"/>
        <v>1</v>
      </c>
      <c r="O110" s="12">
        <f t="shared" si="6"/>
        <v>3.0943017516369932E-7</v>
      </c>
    </row>
    <row r="111" spans="13:15" x14ac:dyDescent="0.25">
      <c r="M111" s="13">
        <f t="shared" si="5"/>
        <v>87</v>
      </c>
      <c r="N111" s="10">
        <f t="shared" si="6"/>
        <v>1</v>
      </c>
      <c r="O111" s="12">
        <f t="shared" si="6"/>
        <v>3.1083979536942007E-7</v>
      </c>
    </row>
    <row r="112" spans="13:15" x14ac:dyDescent="0.25">
      <c r="M112" s="13">
        <f t="shared" si="5"/>
        <v>88</v>
      </c>
      <c r="N112" s="10">
        <f t="shared" si="6"/>
        <v>1</v>
      </c>
      <c r="O112" s="12">
        <f t="shared" si="6"/>
        <v>3.1225583714828847E-7</v>
      </c>
    </row>
    <row r="113" spans="13:15" x14ac:dyDescent="0.25">
      <c r="M113" s="13">
        <f t="shared" si="5"/>
        <v>89</v>
      </c>
      <c r="N113" s="10">
        <f t="shared" si="6"/>
        <v>1</v>
      </c>
      <c r="O113" s="12">
        <f t="shared" si="6"/>
        <v>3.1367832975398274E-7</v>
      </c>
    </row>
    <row r="114" spans="13:15" x14ac:dyDescent="0.25">
      <c r="M114" s="13">
        <f t="shared" si="5"/>
        <v>90</v>
      </c>
      <c r="N114" s="10">
        <f t="shared" si="6"/>
        <v>1</v>
      </c>
      <c r="O114" s="12">
        <f t="shared" si="6"/>
        <v>3.1510730257344689E-7</v>
      </c>
    </row>
    <row r="115" spans="13:15" x14ac:dyDescent="0.25">
      <c r="M115" s="13">
        <f t="shared" si="5"/>
        <v>91</v>
      </c>
      <c r="N115" s="10">
        <f t="shared" si="6"/>
        <v>1</v>
      </c>
      <c r="O115" s="12">
        <f t="shared" si="6"/>
        <v>3.1654278512749814E-7</v>
      </c>
    </row>
    <row r="116" spans="13:15" x14ac:dyDescent="0.25">
      <c r="M116" s="13">
        <f t="shared" si="5"/>
        <v>92</v>
      </c>
      <c r="N116" s="10">
        <f t="shared" si="6"/>
        <v>1</v>
      </c>
      <c r="O116" s="12">
        <f t="shared" si="6"/>
        <v>3.1798480707143639E-7</v>
      </c>
    </row>
    <row r="117" spans="13:15" x14ac:dyDescent="0.25">
      <c r="M117" s="13">
        <f t="shared" si="5"/>
        <v>93</v>
      </c>
      <c r="N117" s="10">
        <f t="shared" si="6"/>
        <v>1</v>
      </c>
      <c r="O117" s="12">
        <f t="shared" si="6"/>
        <v>3.1943339819565676E-7</v>
      </c>
    </row>
    <row r="118" spans="13:15" x14ac:dyDescent="0.25">
      <c r="M118" s="13">
        <f t="shared" si="5"/>
        <v>94</v>
      </c>
      <c r="N118" s="10">
        <f t="shared" si="6"/>
        <v>1</v>
      </c>
      <c r="O118" s="12">
        <f t="shared" si="6"/>
        <v>3.2088858842626581E-7</v>
      </c>
    </row>
    <row r="119" spans="13:15" x14ac:dyDescent="0.25">
      <c r="M119" s="13">
        <f t="shared" si="5"/>
        <v>95</v>
      </c>
      <c r="N119" s="10">
        <f t="shared" si="6"/>
        <v>1</v>
      </c>
      <c r="O119" s="12">
        <f t="shared" si="6"/>
        <v>3.223504078256988E-7</v>
      </c>
    </row>
    <row r="120" spans="13:15" x14ac:dyDescent="0.25">
      <c r="M120" s="13">
        <f t="shared" si="5"/>
        <v>96</v>
      </c>
      <c r="N120" s="10">
        <f t="shared" si="6"/>
        <v>1</v>
      </c>
      <c r="O120" s="12">
        <f t="shared" si="6"/>
        <v>3.2381888659334142E-7</v>
      </c>
    </row>
    <row r="121" spans="13:15" x14ac:dyDescent="0.25">
      <c r="M121" s="13">
        <f t="shared" si="5"/>
        <v>97</v>
      </c>
      <c r="N121" s="10">
        <f t="shared" si="6"/>
        <v>1</v>
      </c>
      <c r="O121" s="12">
        <f t="shared" si="6"/>
        <v>3.2529405506615324E-7</v>
      </c>
    </row>
    <row r="122" spans="13:15" x14ac:dyDescent="0.25">
      <c r="M122" s="13">
        <f t="shared" si="5"/>
        <v>98</v>
      </c>
      <c r="N122" s="10">
        <f t="shared" si="6"/>
        <v>1</v>
      </c>
      <c r="O122" s="12">
        <f t="shared" si="6"/>
        <v>3.2677594371929484E-7</v>
      </c>
    </row>
    <row r="123" spans="13:15" x14ac:dyDescent="0.25">
      <c r="M123" s="13">
        <f t="shared" si="5"/>
        <v>99</v>
      </c>
      <c r="N123" s="10">
        <f t="shared" si="6"/>
        <v>1</v>
      </c>
      <c r="O123" s="12">
        <f t="shared" si="6"/>
        <v>3.2826458316675692E-7</v>
      </c>
    </row>
    <row r="124" spans="13:15" x14ac:dyDescent="0.25">
      <c r="M124" s="13">
        <f t="shared" si="5"/>
        <v>100</v>
      </c>
      <c r="N124" s="10">
        <f t="shared" si="6"/>
        <v>1</v>
      </c>
      <c r="O124" s="12">
        <f t="shared" si="6"/>
        <v>3.2976000416199312E-7</v>
      </c>
    </row>
    <row r="125" spans="13:15" x14ac:dyDescent="0.25">
      <c r="M125" s="13">
        <f t="shared" si="5"/>
        <v>101</v>
      </c>
      <c r="N125" s="10">
        <f t="shared" ref="N125:O144" si="7">(lambda*(m_prob^$M125))/((lambda*(m_prob^$M125))+(1-lambda)*(N$16^$M125))</f>
        <v>1</v>
      </c>
      <c r="O125" s="12">
        <f t="shared" si="7"/>
        <v>3.3126223759855533E-7</v>
      </c>
    </row>
    <row r="126" spans="13:15" x14ac:dyDescent="0.25">
      <c r="M126" s="13">
        <f t="shared" si="5"/>
        <v>102</v>
      </c>
      <c r="N126" s="10">
        <f t="shared" si="7"/>
        <v>1</v>
      </c>
      <c r="O126" s="12">
        <f t="shared" si="7"/>
        <v>3.3277131451073152E-7</v>
      </c>
    </row>
    <row r="127" spans="13:15" x14ac:dyDescent="0.25">
      <c r="M127" s="13">
        <f t="shared" si="5"/>
        <v>103</v>
      </c>
      <c r="N127" s="10">
        <f t="shared" si="7"/>
        <v>1</v>
      </c>
      <c r="O127" s="12">
        <f t="shared" si="7"/>
        <v>3.3428726607418727E-7</v>
      </c>
    </row>
    <row r="128" spans="13:15" x14ac:dyDescent="0.25">
      <c r="M128" s="13">
        <f t="shared" si="5"/>
        <v>104</v>
      </c>
      <c r="N128" s="10">
        <f t="shared" si="7"/>
        <v>1</v>
      </c>
      <c r="O128" s="12">
        <f t="shared" si="7"/>
        <v>3.3581012360660964E-7</v>
      </c>
    </row>
    <row r="129" spans="13:15" x14ac:dyDescent="0.25">
      <c r="M129" s="13">
        <f t="shared" si="5"/>
        <v>105</v>
      </c>
      <c r="N129" s="10">
        <f t="shared" si="7"/>
        <v>1</v>
      </c>
      <c r="O129" s="12">
        <f t="shared" si="7"/>
        <v>3.3733991856835439E-7</v>
      </c>
    </row>
    <row r="130" spans="13:15" x14ac:dyDescent="0.25">
      <c r="M130" s="13">
        <f t="shared" si="5"/>
        <v>106</v>
      </c>
      <c r="N130" s="10">
        <f t="shared" si="7"/>
        <v>1</v>
      </c>
      <c r="O130" s="12">
        <f t="shared" si="7"/>
        <v>3.3887668256309549E-7</v>
      </c>
    </row>
    <row r="131" spans="13:15" x14ac:dyDescent="0.25">
      <c r="M131" s="13">
        <f t="shared" si="5"/>
        <v>107</v>
      </c>
      <c r="N131" s="10">
        <f t="shared" si="7"/>
        <v>1</v>
      </c>
      <c r="O131" s="12">
        <f t="shared" si="7"/>
        <v>3.4042044733847818E-7</v>
      </c>
    </row>
    <row r="132" spans="13:15" x14ac:dyDescent="0.25">
      <c r="M132" s="13">
        <f t="shared" si="5"/>
        <v>108</v>
      </c>
      <c r="N132" s="10">
        <f t="shared" si="7"/>
        <v>1</v>
      </c>
      <c r="O132" s="12">
        <f t="shared" si="7"/>
        <v>3.4197124478677502E-7</v>
      </c>
    </row>
    <row r="133" spans="13:15" x14ac:dyDescent="0.25">
      <c r="M133" s="13">
        <f t="shared" si="5"/>
        <v>109</v>
      </c>
      <c r="N133" s="10">
        <f t="shared" si="7"/>
        <v>1</v>
      </c>
      <c r="O133" s="12">
        <f t="shared" si="7"/>
        <v>3.4352910694554483E-7</v>
      </c>
    </row>
    <row r="134" spans="13:15" x14ac:dyDescent="0.25">
      <c r="M134" s="13">
        <f t="shared" si="5"/>
        <v>110</v>
      </c>
      <c r="N134" s="10">
        <f t="shared" si="7"/>
        <v>1</v>
      </c>
      <c r="O134" s="12">
        <f t="shared" si="7"/>
        <v>3.4509406599829382E-7</v>
      </c>
    </row>
    <row r="135" spans="13:15" x14ac:dyDescent="0.25">
      <c r="M135" s="13">
        <f t="shared" si="5"/>
        <v>111</v>
      </c>
      <c r="N135" s="10">
        <f t="shared" si="7"/>
        <v>1</v>
      </c>
      <c r="O135" s="12">
        <f t="shared" si="7"/>
        <v>3.4666615427514133E-7</v>
      </c>
    </row>
    <row r="136" spans="13:15" x14ac:dyDescent="0.25">
      <c r="M136" s="13">
        <f t="shared" si="5"/>
        <v>112</v>
      </c>
      <c r="N136" s="10">
        <f t="shared" si="7"/>
        <v>1</v>
      </c>
      <c r="O136" s="12">
        <f t="shared" si="7"/>
        <v>3.4824540425348722E-7</v>
      </c>
    </row>
    <row r="137" spans="13:15" x14ac:dyDescent="0.25">
      <c r="M137" s="13">
        <f t="shared" si="5"/>
        <v>113</v>
      </c>
      <c r="N137" s="10">
        <f t="shared" si="7"/>
        <v>1</v>
      </c>
      <c r="O137" s="12">
        <f t="shared" si="7"/>
        <v>3.4983184855868269E-7</v>
      </c>
    </row>
    <row r="138" spans="13:15" x14ac:dyDescent="0.25">
      <c r="M138" s="13">
        <f t="shared" si="5"/>
        <v>114</v>
      </c>
      <c r="N138" s="10">
        <f t="shared" si="7"/>
        <v>1</v>
      </c>
      <c r="O138" s="12">
        <f t="shared" si="7"/>
        <v>3.5142551996470516E-7</v>
      </c>
    </row>
    <row r="139" spans="13:15" x14ac:dyDescent="0.25">
      <c r="M139" s="13">
        <f t="shared" si="5"/>
        <v>115</v>
      </c>
      <c r="N139" s="10">
        <f t="shared" si="7"/>
        <v>1</v>
      </c>
      <c r="O139" s="12">
        <f t="shared" si="7"/>
        <v>3.5302645139483411E-7</v>
      </c>
    </row>
    <row r="140" spans="13:15" x14ac:dyDescent="0.25">
      <c r="M140" s="13">
        <f t="shared" si="5"/>
        <v>116</v>
      </c>
      <c r="N140" s="10">
        <f t="shared" si="7"/>
        <v>1</v>
      </c>
      <c r="O140" s="12">
        <f t="shared" si="7"/>
        <v>3.5463467592233202E-7</v>
      </c>
    </row>
    <row r="141" spans="13:15" x14ac:dyDescent="0.25">
      <c r="M141" s="13">
        <f t="shared" si="5"/>
        <v>117</v>
      </c>
      <c r="N141" s="10">
        <f t="shared" si="7"/>
        <v>1</v>
      </c>
      <c r="O141" s="12">
        <f t="shared" si="7"/>
        <v>3.5625022677112752E-7</v>
      </c>
    </row>
    <row r="142" spans="13:15" x14ac:dyDescent="0.25">
      <c r="M142" s="13">
        <f t="shared" si="5"/>
        <v>118</v>
      </c>
      <c r="N142" s="10">
        <f t="shared" si="7"/>
        <v>1</v>
      </c>
      <c r="O142" s="12">
        <f t="shared" si="7"/>
        <v>3.5787313731650139E-7</v>
      </c>
    </row>
    <row r="143" spans="13:15" x14ac:dyDescent="0.25">
      <c r="M143" s="13">
        <f t="shared" si="5"/>
        <v>119</v>
      </c>
      <c r="N143" s="10">
        <f t="shared" si="7"/>
        <v>1</v>
      </c>
      <c r="O143" s="12">
        <f t="shared" si="7"/>
        <v>3.5950344108577654E-7</v>
      </c>
    </row>
    <row r="144" spans="13:15" x14ac:dyDescent="0.25">
      <c r="M144" s="13">
        <f t="shared" ref="M144:M207" si="8">M143+1</f>
        <v>120</v>
      </c>
      <c r="N144" s="10">
        <f t="shared" si="7"/>
        <v>1</v>
      </c>
      <c r="O144" s="12">
        <f t="shared" si="7"/>
        <v>3.6114117175901064E-7</v>
      </c>
    </row>
    <row r="145" spans="13:15" x14ac:dyDescent="0.25">
      <c r="M145" s="13">
        <f t="shared" si="8"/>
        <v>121</v>
      </c>
      <c r="N145" s="10">
        <f t="shared" ref="N145:O164" si="9">(lambda*(m_prob^$M145))/((lambda*(m_prob^$M145))+(1-lambda)*(N$16^$M145))</f>
        <v>1</v>
      </c>
      <c r="O145" s="12">
        <f t="shared" si="9"/>
        <v>3.6278636316969074E-7</v>
      </c>
    </row>
    <row r="146" spans="13:15" x14ac:dyDescent="0.25">
      <c r="M146" s="13">
        <f t="shared" si="8"/>
        <v>122</v>
      </c>
      <c r="N146" s="10">
        <f t="shared" si="9"/>
        <v>1</v>
      </c>
      <c r="O146" s="12">
        <f t="shared" si="9"/>
        <v>3.6443904930543435E-7</v>
      </c>
    </row>
    <row r="147" spans="13:15" x14ac:dyDescent="0.25">
      <c r="M147" s="13">
        <f t="shared" si="8"/>
        <v>123</v>
      </c>
      <c r="N147" s="10">
        <f t="shared" si="9"/>
        <v>1</v>
      </c>
      <c r="O147" s="12">
        <f t="shared" si="9"/>
        <v>3.6609926430868936E-7</v>
      </c>
    </row>
    <row r="148" spans="13:15" x14ac:dyDescent="0.25">
      <c r="M148" s="13">
        <f t="shared" si="8"/>
        <v>124</v>
      </c>
      <c r="N148" s="10">
        <f t="shared" si="9"/>
        <v>1</v>
      </c>
      <c r="O148" s="12">
        <f t="shared" si="9"/>
        <v>3.6776704247744138E-7</v>
      </c>
    </row>
    <row r="149" spans="13:15" x14ac:dyDescent="0.25">
      <c r="M149" s="13">
        <f t="shared" si="8"/>
        <v>125</v>
      </c>
      <c r="N149" s="10">
        <f t="shared" si="9"/>
        <v>1</v>
      </c>
      <c r="O149" s="12">
        <f t="shared" si="9"/>
        <v>3.6944241826592026E-7</v>
      </c>
    </row>
    <row r="150" spans="13:15" x14ac:dyDescent="0.25">
      <c r="M150" s="13">
        <f t="shared" si="8"/>
        <v>126</v>
      </c>
      <c r="N150" s="10">
        <f t="shared" si="9"/>
        <v>1</v>
      </c>
      <c r="O150" s="12">
        <f t="shared" si="9"/>
        <v>3.7112542628531351E-7</v>
      </c>
    </row>
    <row r="151" spans="13:15" x14ac:dyDescent="0.25">
      <c r="M151" s="13">
        <f t="shared" si="8"/>
        <v>127</v>
      </c>
      <c r="N151" s="10">
        <f t="shared" si="9"/>
        <v>1</v>
      </c>
      <c r="O151" s="12">
        <f t="shared" si="9"/>
        <v>3.7281610130448078E-7</v>
      </c>
    </row>
    <row r="152" spans="13:15" x14ac:dyDescent="0.25">
      <c r="M152" s="13">
        <f t="shared" si="8"/>
        <v>128</v>
      </c>
      <c r="N152" s="10">
        <f t="shared" si="9"/>
        <v>1</v>
      </c>
      <c r="O152" s="12">
        <f t="shared" si="9"/>
        <v>3.7451447825067196E-7</v>
      </c>
    </row>
    <row r="153" spans="13:15" x14ac:dyDescent="0.25">
      <c r="M153" s="13">
        <f t="shared" si="8"/>
        <v>129</v>
      </c>
      <c r="N153" s="10">
        <f t="shared" si="9"/>
        <v>1</v>
      </c>
      <c r="O153" s="12">
        <f t="shared" si="9"/>
        <v>3.7622059221024866E-7</v>
      </c>
    </row>
    <row r="154" spans="13:15" x14ac:dyDescent="0.25">
      <c r="M154" s="13">
        <f t="shared" si="8"/>
        <v>130</v>
      </c>
      <c r="N154" s="10">
        <f t="shared" si="9"/>
        <v>1</v>
      </c>
      <c r="O154" s="12">
        <f t="shared" si="9"/>
        <v>3.7793447842940943E-7</v>
      </c>
    </row>
    <row r="155" spans="13:15" x14ac:dyDescent="0.25">
      <c r="M155" s="13">
        <f t="shared" si="8"/>
        <v>131</v>
      </c>
      <c r="N155" s="10">
        <f t="shared" si="9"/>
        <v>1</v>
      </c>
      <c r="O155" s="12">
        <f t="shared" si="9"/>
        <v>3.7965617231491762E-7</v>
      </c>
    </row>
    <row r="156" spans="13:15" x14ac:dyDescent="0.25">
      <c r="M156" s="13">
        <f t="shared" si="8"/>
        <v>132</v>
      </c>
      <c r="N156" s="10">
        <f t="shared" si="9"/>
        <v>1</v>
      </c>
      <c r="O156" s="12">
        <f t="shared" si="9"/>
        <v>3.813857094348331E-7</v>
      </c>
    </row>
    <row r="157" spans="13:15" x14ac:dyDescent="0.25">
      <c r="M157" s="13">
        <f t="shared" si="8"/>
        <v>133</v>
      </c>
      <c r="N157" s="10">
        <f t="shared" si="9"/>
        <v>1</v>
      </c>
      <c r="O157" s="12">
        <f t="shared" si="9"/>
        <v>3.8312312551924646E-7</v>
      </c>
    </row>
    <row r="158" spans="13:15" x14ac:dyDescent="0.25">
      <c r="M158" s="13">
        <f t="shared" si="8"/>
        <v>134</v>
      </c>
      <c r="N158" s="10">
        <f t="shared" si="9"/>
        <v>1</v>
      </c>
      <c r="O158" s="12">
        <f t="shared" si="9"/>
        <v>3.8486845646101811E-7</v>
      </c>
    </row>
    <row r="159" spans="13:15" x14ac:dyDescent="0.25">
      <c r="M159" s="13">
        <f t="shared" si="8"/>
        <v>135</v>
      </c>
      <c r="N159" s="10">
        <f t="shared" si="9"/>
        <v>1</v>
      </c>
      <c r="O159" s="12">
        <f t="shared" si="9"/>
        <v>3.8662173831651859E-7</v>
      </c>
    </row>
    <row r="160" spans="13:15" x14ac:dyDescent="0.25">
      <c r="M160" s="13">
        <f t="shared" si="8"/>
        <v>136</v>
      </c>
      <c r="N160" s="10">
        <f t="shared" si="9"/>
        <v>1</v>
      </c>
      <c r="O160" s="12">
        <f t="shared" si="9"/>
        <v>3.8838300730637472E-7</v>
      </c>
    </row>
    <row r="161" spans="13:15" x14ac:dyDescent="0.25">
      <c r="M161" s="13">
        <f t="shared" si="8"/>
        <v>137</v>
      </c>
      <c r="N161" s="10">
        <f t="shared" si="9"/>
        <v>1</v>
      </c>
      <c r="O161" s="12">
        <f t="shared" si="9"/>
        <v>3.9015229981621668E-7</v>
      </c>
    </row>
    <row r="162" spans="13:15" x14ac:dyDescent="0.25">
      <c r="M162" s="13">
        <f t="shared" si="8"/>
        <v>138</v>
      </c>
      <c r="N162" s="10">
        <f t="shared" si="9"/>
        <v>1</v>
      </c>
      <c r="O162" s="12">
        <f t="shared" si="9"/>
        <v>3.9192965239743034E-7</v>
      </c>
    </row>
    <row r="163" spans="13:15" x14ac:dyDescent="0.25">
      <c r="M163" s="13">
        <f t="shared" si="8"/>
        <v>139</v>
      </c>
      <c r="N163" s="10">
        <f t="shared" si="9"/>
        <v>1</v>
      </c>
      <c r="O163" s="12">
        <f t="shared" si="9"/>
        <v>3.9371510176791247E-7</v>
      </c>
    </row>
    <row r="164" spans="13:15" x14ac:dyDescent="0.25">
      <c r="M164" s="13">
        <f t="shared" si="8"/>
        <v>140</v>
      </c>
      <c r="N164" s="10">
        <f t="shared" si="9"/>
        <v>1</v>
      </c>
      <c r="O164" s="12">
        <f t="shared" si="9"/>
        <v>3.9550868481282903E-7</v>
      </c>
    </row>
    <row r="165" spans="13:15" x14ac:dyDescent="0.25">
      <c r="M165" s="13">
        <f t="shared" si="8"/>
        <v>141</v>
      </c>
      <c r="N165" s="10">
        <f t="shared" ref="N165:O184" si="10">(lambda*(m_prob^$M165))/((lambda*(m_prob^$M165))+(1-lambda)*(N$16^$M165))</f>
        <v>1</v>
      </c>
      <c r="O165" s="12">
        <f t="shared" si="10"/>
        <v>3.9731043858537669E-7</v>
      </c>
    </row>
    <row r="166" spans="13:15" x14ac:dyDescent="0.25">
      <c r="M166" s="13">
        <f t="shared" si="8"/>
        <v>142</v>
      </c>
      <c r="N166" s="10">
        <f t="shared" si="10"/>
        <v>1</v>
      </c>
      <c r="O166" s="12">
        <f t="shared" si="10"/>
        <v>3.9912040030754947E-7</v>
      </c>
    </row>
    <row r="167" spans="13:15" x14ac:dyDescent="0.25">
      <c r="M167" s="13">
        <f t="shared" si="8"/>
        <v>143</v>
      </c>
      <c r="N167" s="10">
        <f t="shared" si="10"/>
        <v>1</v>
      </c>
      <c r="O167" s="12">
        <f t="shared" si="10"/>
        <v>4.0093860737090675E-7</v>
      </c>
    </row>
    <row r="168" spans="13:15" x14ac:dyDescent="0.25">
      <c r="M168" s="13">
        <f t="shared" si="8"/>
        <v>144</v>
      </c>
      <c r="N168" s="10">
        <f t="shared" si="10"/>
        <v>1</v>
      </c>
      <c r="O168" s="12">
        <f t="shared" si="10"/>
        <v>4.0276509733734596E-7</v>
      </c>
    </row>
    <row r="169" spans="13:15" x14ac:dyDescent="0.25">
      <c r="M169" s="13">
        <f t="shared" si="8"/>
        <v>145</v>
      </c>
      <c r="N169" s="10">
        <f t="shared" si="10"/>
        <v>1</v>
      </c>
      <c r="O169" s="12">
        <f t="shared" si="10"/>
        <v>4.0459990793987844E-7</v>
      </c>
    </row>
    <row r="170" spans="13:15" x14ac:dyDescent="0.25">
      <c r="M170" s="13">
        <f t="shared" si="8"/>
        <v>146</v>
      </c>
      <c r="N170" s="10">
        <f t="shared" si="10"/>
        <v>1</v>
      </c>
      <c r="O170" s="12">
        <f t="shared" si="10"/>
        <v>4.0644307708340958E-7</v>
      </c>
    </row>
    <row r="171" spans="13:15" x14ac:dyDescent="0.25">
      <c r="M171" s="13">
        <f t="shared" si="8"/>
        <v>147</v>
      </c>
      <c r="N171" s="10">
        <f t="shared" si="10"/>
        <v>1</v>
      </c>
      <c r="O171" s="12">
        <f t="shared" si="10"/>
        <v>4.082946428455208E-7</v>
      </c>
    </row>
    <row r="172" spans="13:15" x14ac:dyDescent="0.25">
      <c r="M172" s="13">
        <f t="shared" si="8"/>
        <v>148</v>
      </c>
      <c r="N172" s="10">
        <f t="shared" si="10"/>
        <v>1</v>
      </c>
      <c r="O172" s="12">
        <f t="shared" si="10"/>
        <v>4.1015464347725744E-7</v>
      </c>
    </row>
    <row r="173" spans="13:15" x14ac:dyDescent="0.25">
      <c r="M173" s="13">
        <f t="shared" si="8"/>
        <v>149</v>
      </c>
      <c r="N173" s="10">
        <f t="shared" si="10"/>
        <v>1</v>
      </c>
      <c r="O173" s="12">
        <f t="shared" si="10"/>
        <v>4.1202311740391781E-7</v>
      </c>
    </row>
    <row r="174" spans="13:15" x14ac:dyDescent="0.25">
      <c r="M174" s="13">
        <f t="shared" si="8"/>
        <v>150</v>
      </c>
      <c r="N174" s="10">
        <f t="shared" si="10"/>
        <v>1</v>
      </c>
      <c r="O174" s="12">
        <f t="shared" si="10"/>
        <v>4.1390010322584765E-7</v>
      </c>
    </row>
    <row r="175" spans="13:15" x14ac:dyDescent="0.25">
      <c r="M175" s="13">
        <f t="shared" si="8"/>
        <v>151</v>
      </c>
      <c r="N175" s="10">
        <f t="shared" si="10"/>
        <v>1</v>
      </c>
      <c r="O175" s="12">
        <f t="shared" si="10"/>
        <v>4.1578563971923765E-7</v>
      </c>
    </row>
    <row r="176" spans="13:15" x14ac:dyDescent="0.25">
      <c r="M176" s="13">
        <f t="shared" si="8"/>
        <v>152</v>
      </c>
      <c r="N176" s="10">
        <f t="shared" si="10"/>
        <v>1</v>
      </c>
      <c r="O176" s="12">
        <f t="shared" si="10"/>
        <v>4.176797658369241E-7</v>
      </c>
    </row>
    <row r="177" spans="13:15" x14ac:dyDescent="0.25">
      <c r="M177" s="13">
        <f t="shared" si="8"/>
        <v>153</v>
      </c>
      <c r="N177" s="10">
        <f t="shared" si="10"/>
        <v>1</v>
      </c>
      <c r="O177" s="12">
        <f t="shared" si="10"/>
        <v>4.1958252070919367E-7</v>
      </c>
    </row>
    <row r="178" spans="13:15" x14ac:dyDescent="0.25">
      <c r="M178" s="13">
        <f t="shared" si="8"/>
        <v>154</v>
      </c>
      <c r="N178" s="10">
        <f t="shared" si="10"/>
        <v>1</v>
      </c>
      <c r="O178" s="12">
        <f t="shared" si="10"/>
        <v>4.2149394364459213E-7</v>
      </c>
    </row>
    <row r="179" spans="13:15" x14ac:dyDescent="0.25">
      <c r="M179" s="13">
        <f t="shared" si="8"/>
        <v>155</v>
      </c>
      <c r="N179" s="10">
        <f t="shared" si="10"/>
        <v>1</v>
      </c>
      <c r="O179" s="12">
        <f t="shared" si="10"/>
        <v>4.2341407413073611E-7</v>
      </c>
    </row>
    <row r="180" spans="13:15" x14ac:dyDescent="0.25">
      <c r="M180" s="13">
        <f t="shared" si="8"/>
        <v>156</v>
      </c>
      <c r="N180" s="10">
        <f t="shared" si="10"/>
        <v>1</v>
      </c>
      <c r="O180" s="12">
        <f t="shared" si="10"/>
        <v>4.2534295183512894E-7</v>
      </c>
    </row>
    <row r="181" spans="13:15" x14ac:dyDescent="0.25">
      <c r="M181" s="13">
        <f t="shared" si="8"/>
        <v>157</v>
      </c>
      <c r="N181" s="10">
        <f t="shared" si="10"/>
        <v>1</v>
      </c>
      <c r="O181" s="12">
        <f t="shared" si="10"/>
        <v>4.2728061660598014E-7</v>
      </c>
    </row>
    <row r="182" spans="13:15" x14ac:dyDescent="0.25">
      <c r="M182" s="13">
        <f t="shared" si="8"/>
        <v>158</v>
      </c>
      <c r="N182" s="10">
        <f t="shared" si="10"/>
        <v>1</v>
      </c>
      <c r="O182" s="12">
        <f t="shared" si="10"/>
        <v>4.2922710847302844E-7</v>
      </c>
    </row>
    <row r="183" spans="13:15" x14ac:dyDescent="0.25">
      <c r="M183" s="13">
        <f t="shared" si="8"/>
        <v>159</v>
      </c>
      <c r="N183" s="10">
        <f t="shared" si="10"/>
        <v>1</v>
      </c>
      <c r="O183" s="12">
        <f t="shared" si="10"/>
        <v>4.3118246764836918E-7</v>
      </c>
    </row>
    <row r="184" spans="13:15" x14ac:dyDescent="0.25">
      <c r="M184" s="13">
        <f t="shared" si="8"/>
        <v>160</v>
      </c>
      <c r="N184" s="10">
        <f t="shared" si="10"/>
        <v>1</v>
      </c>
      <c r="O184" s="12">
        <f t="shared" si="10"/>
        <v>4.3314673452728457E-7</v>
      </c>
    </row>
    <row r="185" spans="13:15" x14ac:dyDescent="0.25">
      <c r="M185" s="13">
        <f t="shared" si="8"/>
        <v>161</v>
      </c>
      <c r="N185" s="10">
        <f t="shared" ref="N185:O204" si="11">(lambda*(m_prob^$M185))/((lambda*(m_prob^$M185))+(1-lambda)*(N$16^$M185))</f>
        <v>1</v>
      </c>
      <c r="O185" s="12">
        <f t="shared" si="11"/>
        <v>4.3511994968907842E-7</v>
      </c>
    </row>
    <row r="186" spans="13:15" x14ac:dyDescent="0.25">
      <c r="M186" s="13">
        <f t="shared" si="8"/>
        <v>162</v>
      </c>
      <c r="N186" s="10">
        <f t="shared" si="11"/>
        <v>1</v>
      </c>
      <c r="O186" s="12">
        <f t="shared" si="11"/>
        <v>4.3710215389791458E-7</v>
      </c>
    </row>
    <row r="187" spans="13:15" x14ac:dyDescent="0.25">
      <c r="M187" s="13">
        <f t="shared" si="8"/>
        <v>163</v>
      </c>
      <c r="N187" s="10">
        <f t="shared" si="11"/>
        <v>1</v>
      </c>
      <c r="O187" s="12">
        <f t="shared" si="11"/>
        <v>4.3909338810365847E-7</v>
      </c>
    </row>
    <row r="188" spans="13:15" x14ac:dyDescent="0.25">
      <c r="M188" s="13">
        <f t="shared" si="8"/>
        <v>164</v>
      </c>
      <c r="N188" s="10">
        <f t="shared" si="11"/>
        <v>1</v>
      </c>
      <c r="O188" s="12">
        <f t="shared" si="11"/>
        <v>4.4109369344272415E-7</v>
      </c>
    </row>
    <row r="189" spans="13:15" x14ac:dyDescent="0.25">
      <c r="M189" s="13">
        <f t="shared" si="8"/>
        <v>165</v>
      </c>
      <c r="N189" s="10">
        <f t="shared" si="11"/>
        <v>1</v>
      </c>
      <c r="O189" s="12">
        <f t="shared" si="11"/>
        <v>4.431031112389229E-7</v>
      </c>
    </row>
    <row r="190" spans="13:15" x14ac:dyDescent="0.25">
      <c r="M190" s="13">
        <f t="shared" si="8"/>
        <v>166</v>
      </c>
      <c r="N190" s="10">
        <f t="shared" si="11"/>
        <v>1</v>
      </c>
      <c r="O190" s="12">
        <f t="shared" si="11"/>
        <v>4.4512168300431793E-7</v>
      </c>
    </row>
    <row r="191" spans="13:15" x14ac:dyDescent="0.25">
      <c r="M191" s="13">
        <f t="shared" si="8"/>
        <v>167</v>
      </c>
      <c r="N191" s="10">
        <f t="shared" si="11"/>
        <v>1</v>
      </c>
      <c r="O191" s="12">
        <f t="shared" si="11"/>
        <v>4.4714945044008094E-7</v>
      </c>
    </row>
    <row r="192" spans="13:15" x14ac:dyDescent="0.25">
      <c r="M192" s="13">
        <f t="shared" si="8"/>
        <v>168</v>
      </c>
      <c r="N192" s="10">
        <f t="shared" si="11"/>
        <v>1</v>
      </c>
      <c r="O192" s="12">
        <f t="shared" si="11"/>
        <v>4.4918645543735489E-7</v>
      </c>
    </row>
    <row r="193" spans="13:15" x14ac:dyDescent="0.25">
      <c r="M193" s="13">
        <f t="shared" si="8"/>
        <v>169</v>
      </c>
      <c r="N193" s="10">
        <f t="shared" si="11"/>
        <v>1</v>
      </c>
      <c r="O193" s="12">
        <f t="shared" si="11"/>
        <v>4.5123274007811818E-7</v>
      </c>
    </row>
    <row r="194" spans="13:15" x14ac:dyDescent="0.25">
      <c r="M194" s="13">
        <f t="shared" si="8"/>
        <v>170</v>
      </c>
      <c r="N194" s="10">
        <f t="shared" si="11"/>
        <v>1</v>
      </c>
      <c r="O194" s="12">
        <f t="shared" si="11"/>
        <v>4.5328834663605508E-7</v>
      </c>
    </row>
    <row r="195" spans="13:15" x14ac:dyDescent="0.25">
      <c r="M195" s="13">
        <f t="shared" si="8"/>
        <v>171</v>
      </c>
      <c r="N195" s="10">
        <f t="shared" si="11"/>
        <v>1</v>
      </c>
      <c r="O195" s="12">
        <f t="shared" si="11"/>
        <v>4.5535331757742773E-7</v>
      </c>
    </row>
    <row r="196" spans="13:15" x14ac:dyDescent="0.25">
      <c r="M196" s="13">
        <f t="shared" si="8"/>
        <v>172</v>
      </c>
      <c r="N196" s="10">
        <f t="shared" si="11"/>
        <v>1</v>
      </c>
      <c r="O196" s="12">
        <f t="shared" si="11"/>
        <v>4.5742769556195468E-7</v>
      </c>
    </row>
    <row r="197" spans="13:15" x14ac:dyDescent="0.25">
      <c r="M197" s="13">
        <f t="shared" si="8"/>
        <v>173</v>
      </c>
      <c r="N197" s="10">
        <f t="shared" si="11"/>
        <v>1</v>
      </c>
      <c r="O197" s="12">
        <f t="shared" si="11"/>
        <v>4.5951152344369178E-7</v>
      </c>
    </row>
    <row r="198" spans="13:15" x14ac:dyDescent="0.25">
      <c r="M198" s="13">
        <f t="shared" si="8"/>
        <v>174</v>
      </c>
      <c r="N198" s="10">
        <f t="shared" si="11"/>
        <v>1</v>
      </c>
      <c r="O198" s="12">
        <f t="shared" si="11"/>
        <v>4.6160484427191732E-7</v>
      </c>
    </row>
    <row r="199" spans="13:15" x14ac:dyDescent="0.25">
      <c r="M199" s="13">
        <f t="shared" si="8"/>
        <v>175</v>
      </c>
      <c r="N199" s="10">
        <f t="shared" si="11"/>
        <v>1</v>
      </c>
      <c r="O199" s="12">
        <f t="shared" si="11"/>
        <v>4.6370770129202121E-7</v>
      </c>
    </row>
    <row r="200" spans="13:15" x14ac:dyDescent="0.25">
      <c r="M200" s="13">
        <f t="shared" si="8"/>
        <v>176</v>
      </c>
      <c r="N200" s="10">
        <f t="shared" si="11"/>
        <v>1</v>
      </c>
      <c r="O200" s="12">
        <f t="shared" si="11"/>
        <v>4.6582013794639917E-7</v>
      </c>
    </row>
    <row r="201" spans="13:15" x14ac:dyDescent="0.25">
      <c r="M201" s="13">
        <f t="shared" si="8"/>
        <v>177</v>
      </c>
      <c r="N201" s="10">
        <f t="shared" si="11"/>
        <v>1</v>
      </c>
      <c r="O201" s="12">
        <f t="shared" si="11"/>
        <v>4.679421978753487E-7</v>
      </c>
    </row>
    <row r="202" spans="13:15" x14ac:dyDescent="0.25">
      <c r="M202" s="13">
        <f t="shared" si="8"/>
        <v>178</v>
      </c>
      <c r="N202" s="10">
        <f t="shared" si="11"/>
        <v>1</v>
      </c>
      <c r="O202" s="12">
        <f t="shared" si="11"/>
        <v>4.7007392491797256E-7</v>
      </c>
    </row>
    <row r="203" spans="13:15" x14ac:dyDescent="0.25">
      <c r="M203" s="13">
        <f t="shared" si="8"/>
        <v>179</v>
      </c>
      <c r="N203" s="10">
        <f t="shared" si="11"/>
        <v>1</v>
      </c>
      <c r="O203" s="12">
        <f t="shared" si="11"/>
        <v>4.7221536311308275E-7</v>
      </c>
    </row>
    <row r="204" spans="13:15" x14ac:dyDescent="0.25">
      <c r="M204" s="13">
        <f t="shared" si="8"/>
        <v>180</v>
      </c>
      <c r="N204" s="10">
        <f t="shared" si="11"/>
        <v>1</v>
      </c>
      <c r="O204" s="12">
        <f t="shared" si="11"/>
        <v>4.7436655670011114E-7</v>
      </c>
    </row>
    <row r="205" spans="13:15" x14ac:dyDescent="0.25">
      <c r="M205" s="13">
        <f t="shared" si="8"/>
        <v>181</v>
      </c>
      <c r="N205" s="10">
        <f t="shared" ref="N205:O224" si="12">(lambda*(m_prob^$M205))/((lambda*(m_prob^$M205))+(1-lambda)*(N$16^$M205))</f>
        <v>1</v>
      </c>
      <c r="O205" s="12">
        <f t="shared" si="12"/>
        <v>4.7652755012002346E-7</v>
      </c>
    </row>
    <row r="206" spans="13:15" x14ac:dyDescent="0.25">
      <c r="M206" s="13">
        <f t="shared" si="8"/>
        <v>182</v>
      </c>
      <c r="N206" s="10">
        <f t="shared" si="12"/>
        <v>1</v>
      </c>
      <c r="O206" s="12">
        <f t="shared" si="12"/>
        <v>4.7869838801623672E-7</v>
      </c>
    </row>
    <row r="207" spans="13:15" x14ac:dyDescent="0.25">
      <c r="M207" s="13">
        <f t="shared" si="8"/>
        <v>183</v>
      </c>
      <c r="N207" s="10">
        <f t="shared" si="12"/>
        <v>1</v>
      </c>
      <c r="O207" s="12">
        <f t="shared" si="12"/>
        <v>4.8087911523554215E-7</v>
      </c>
    </row>
    <row r="208" spans="13:15" x14ac:dyDescent="0.25">
      <c r="M208" s="13">
        <f t="shared" ref="M208:M271" si="13">M207+1</f>
        <v>184</v>
      </c>
      <c r="N208" s="10">
        <f t="shared" si="12"/>
        <v>1</v>
      </c>
      <c r="O208" s="12">
        <f t="shared" si="12"/>
        <v>4.8306977682903173E-7</v>
      </c>
    </row>
    <row r="209" spans="13:15" x14ac:dyDescent="0.25">
      <c r="M209" s="13">
        <f t="shared" si="13"/>
        <v>185</v>
      </c>
      <c r="N209" s="10">
        <f t="shared" si="12"/>
        <v>1</v>
      </c>
      <c r="O209" s="12">
        <f t="shared" si="12"/>
        <v>4.8527041805302742E-7</v>
      </c>
    </row>
    <row r="210" spans="13:15" x14ac:dyDescent="0.25">
      <c r="M210" s="13">
        <f t="shared" si="13"/>
        <v>186</v>
      </c>
      <c r="N210" s="10">
        <f t="shared" si="12"/>
        <v>1</v>
      </c>
      <c r="O210" s="12">
        <f t="shared" si="12"/>
        <v>4.874810843700187E-7</v>
      </c>
    </row>
    <row r="211" spans="13:15" x14ac:dyDescent="0.25">
      <c r="M211" s="13">
        <f t="shared" si="13"/>
        <v>187</v>
      </c>
      <c r="N211" s="10">
        <f t="shared" si="12"/>
        <v>1</v>
      </c>
      <c r="O211" s="12">
        <f t="shared" si="12"/>
        <v>4.8970182144959936E-7</v>
      </c>
    </row>
    <row r="212" spans="13:15" x14ac:dyDescent="0.25">
      <c r="M212" s="13">
        <f t="shared" si="13"/>
        <v>188</v>
      </c>
      <c r="N212" s="10">
        <f t="shared" si="12"/>
        <v>1</v>
      </c>
      <c r="O212" s="12">
        <f t="shared" si="12"/>
        <v>4.9193267516941236E-7</v>
      </c>
    </row>
    <row r="213" spans="13:15" x14ac:dyDescent="0.25">
      <c r="M213" s="13">
        <f t="shared" si="13"/>
        <v>189</v>
      </c>
      <c r="N213" s="10">
        <f t="shared" si="12"/>
        <v>1</v>
      </c>
      <c r="O213" s="12">
        <f t="shared" si="12"/>
        <v>4.9417369161609665E-7</v>
      </c>
    </row>
    <row r="214" spans="13:15" x14ac:dyDescent="0.25">
      <c r="M214" s="13">
        <f t="shared" si="13"/>
        <v>190</v>
      </c>
      <c r="N214" s="10">
        <f t="shared" si="12"/>
        <v>1</v>
      </c>
      <c r="O214" s="12">
        <f t="shared" si="12"/>
        <v>4.9642491708624023E-7</v>
      </c>
    </row>
    <row r="215" spans="13:15" x14ac:dyDescent="0.25">
      <c r="M215" s="13">
        <f t="shared" si="13"/>
        <v>191</v>
      </c>
      <c r="N215" s="10">
        <f t="shared" si="12"/>
        <v>1</v>
      </c>
      <c r="O215" s="12">
        <f t="shared" si="12"/>
        <v>4.9868639808733586E-7</v>
      </c>
    </row>
    <row r="216" spans="13:15" x14ac:dyDescent="0.25">
      <c r="M216" s="13">
        <f t="shared" si="13"/>
        <v>192</v>
      </c>
      <c r="N216" s="10">
        <f t="shared" si="12"/>
        <v>1</v>
      </c>
      <c r="O216" s="12">
        <f t="shared" si="12"/>
        <v>5.0095818133874232E-7</v>
      </c>
    </row>
    <row r="217" spans="13:15" x14ac:dyDescent="0.25">
      <c r="M217" s="13">
        <f t="shared" si="13"/>
        <v>193</v>
      </c>
      <c r="N217" s="10">
        <f t="shared" si="12"/>
        <v>1</v>
      </c>
      <c r="O217" s="12">
        <f t="shared" si="12"/>
        <v>5.0324031377264876E-7</v>
      </c>
    </row>
    <row r="218" spans="13:15" x14ac:dyDescent="0.25">
      <c r="M218" s="13">
        <f t="shared" si="13"/>
        <v>194</v>
      </c>
      <c r="N218" s="10">
        <f t="shared" si="12"/>
        <v>1</v>
      </c>
      <c r="O218" s="12">
        <f t="shared" si="12"/>
        <v>5.0553284253504539E-7</v>
      </c>
    </row>
    <row r="219" spans="13:15" x14ac:dyDescent="0.25">
      <c r="M219" s="13">
        <f t="shared" si="13"/>
        <v>195</v>
      </c>
      <c r="N219" s="10">
        <f t="shared" si="12"/>
        <v>1</v>
      </c>
      <c r="O219" s="12">
        <f t="shared" si="12"/>
        <v>5.0783581498669633E-7</v>
      </c>
    </row>
    <row r="220" spans="13:15" x14ac:dyDescent="0.25">
      <c r="M220" s="13">
        <f t="shared" si="13"/>
        <v>196</v>
      </c>
      <c r="N220" s="10">
        <f t="shared" si="12"/>
        <v>1</v>
      </c>
      <c r="O220" s="12">
        <f t="shared" si="12"/>
        <v>5.1014927870411946E-7</v>
      </c>
    </row>
    <row r="221" spans="13:15" x14ac:dyDescent="0.25">
      <c r="M221" s="13">
        <f t="shared" si="13"/>
        <v>197</v>
      </c>
      <c r="N221" s="10">
        <f t="shared" si="12"/>
        <v>1</v>
      </c>
      <c r="O221" s="12">
        <f t="shared" si="12"/>
        <v>5.1247328148056692E-7</v>
      </c>
    </row>
    <row r="222" spans="13:15" x14ac:dyDescent="0.25">
      <c r="M222" s="13">
        <f t="shared" si="13"/>
        <v>198</v>
      </c>
      <c r="N222" s="10">
        <f t="shared" si="12"/>
        <v>1</v>
      </c>
      <c r="O222" s="12">
        <f t="shared" si="12"/>
        <v>5.1480787132701538E-7</v>
      </c>
    </row>
    <row r="223" spans="13:15" x14ac:dyDescent="0.25">
      <c r="M223" s="13">
        <f t="shared" si="13"/>
        <v>199</v>
      </c>
      <c r="N223" s="10">
        <f t="shared" si="12"/>
        <v>1</v>
      </c>
      <c r="O223" s="12">
        <f t="shared" si="12"/>
        <v>5.1715309647315525E-7</v>
      </c>
    </row>
    <row r="224" spans="13:15" x14ac:dyDescent="0.25">
      <c r="M224" s="13">
        <f t="shared" si="13"/>
        <v>200</v>
      </c>
      <c r="N224" s="10">
        <f t="shared" si="12"/>
        <v>1</v>
      </c>
      <c r="O224" s="12">
        <f t="shared" si="12"/>
        <v>5.1950900536838904E-7</v>
      </c>
    </row>
    <row r="225" spans="13:15" x14ac:dyDescent="0.25">
      <c r="M225" s="13">
        <f t="shared" si="13"/>
        <v>201</v>
      </c>
      <c r="N225" s="10">
        <f t="shared" ref="N225:O244" si="14">(lambda*(m_prob^$M225))/((lambda*(m_prob^$M225))+(1-lambda)*(N$16^$M225))</f>
        <v>1</v>
      </c>
      <c r="O225" s="12">
        <f t="shared" si="14"/>
        <v>5.2187564668283073E-7</v>
      </c>
    </row>
    <row r="226" spans="13:15" x14ac:dyDescent="0.25">
      <c r="M226" s="13">
        <f t="shared" si="13"/>
        <v>202</v>
      </c>
      <c r="N226" s="10">
        <f t="shared" si="14"/>
        <v>1</v>
      </c>
      <c r="O226" s="12">
        <f t="shared" si="14"/>
        <v>5.2425306930831238E-7</v>
      </c>
    </row>
    <row r="227" spans="13:15" x14ac:dyDescent="0.25">
      <c r="M227" s="13">
        <f t="shared" si="13"/>
        <v>203</v>
      </c>
      <c r="N227" s="10">
        <f t="shared" si="14"/>
        <v>1</v>
      </c>
      <c r="O227" s="12">
        <f t="shared" si="14"/>
        <v>5.2664132235939326E-7</v>
      </c>
    </row>
    <row r="228" spans="13:15" x14ac:dyDescent="0.25">
      <c r="M228" s="13">
        <f t="shared" si="13"/>
        <v>204</v>
      </c>
      <c r="N228" s="10">
        <f t="shared" si="14"/>
        <v>1</v>
      </c>
      <c r="O228" s="12">
        <f t="shared" si="14"/>
        <v>5.2904045517437522E-7</v>
      </c>
    </row>
    <row r="229" spans="13:15" x14ac:dyDescent="0.25">
      <c r="M229" s="13">
        <f t="shared" si="13"/>
        <v>205</v>
      </c>
      <c r="N229" s="10">
        <f t="shared" si="14"/>
        <v>1</v>
      </c>
      <c r="O229" s="12">
        <f t="shared" si="14"/>
        <v>5.3145051731632136E-7</v>
      </c>
    </row>
    <row r="230" spans="13:15" x14ac:dyDescent="0.25">
      <c r="M230" s="13">
        <f t="shared" si="13"/>
        <v>206</v>
      </c>
      <c r="N230" s="10">
        <f t="shared" si="14"/>
        <v>1</v>
      </c>
      <c r="O230" s="12">
        <f t="shared" si="14"/>
        <v>5.3387155857408065E-7</v>
      </c>
    </row>
    <row r="231" spans="13:15" x14ac:dyDescent="0.25">
      <c r="M231" s="13">
        <f t="shared" si="13"/>
        <v>207</v>
      </c>
      <c r="N231" s="10">
        <f t="shared" si="14"/>
        <v>1</v>
      </c>
      <c r="O231" s="12">
        <f t="shared" si="14"/>
        <v>5.3630362896331541E-7</v>
      </c>
    </row>
    <row r="232" spans="13:15" x14ac:dyDescent="0.25">
      <c r="M232" s="13">
        <f t="shared" si="13"/>
        <v>208</v>
      </c>
      <c r="N232" s="10">
        <f t="shared" si="14"/>
        <v>1</v>
      </c>
      <c r="O232" s="12">
        <f t="shared" si="14"/>
        <v>5.3874677872753586E-7</v>
      </c>
    </row>
    <row r="233" spans="13:15" x14ac:dyDescent="0.25">
      <c r="M233" s="13">
        <f t="shared" si="13"/>
        <v>209</v>
      </c>
      <c r="N233" s="10">
        <f t="shared" si="14"/>
        <v>1</v>
      </c>
      <c r="O233" s="12">
        <f t="shared" si="14"/>
        <v>5.4120105833913677E-7</v>
      </c>
    </row>
    <row r="234" spans="13:15" x14ac:dyDescent="0.25">
      <c r="M234" s="13">
        <f t="shared" si="13"/>
        <v>210</v>
      </c>
      <c r="N234" s="10">
        <f t="shared" si="14"/>
        <v>1</v>
      </c>
      <c r="O234" s="12">
        <f t="shared" si="14"/>
        <v>5.4366651850044111E-7</v>
      </c>
    </row>
    <row r="235" spans="13:15" x14ac:dyDescent="0.25">
      <c r="M235" s="13">
        <f t="shared" si="13"/>
        <v>211</v>
      </c>
      <c r="N235" s="10">
        <f t="shared" si="14"/>
        <v>1</v>
      </c>
      <c r="O235" s="12">
        <f t="shared" si="14"/>
        <v>5.4614321014474701E-7</v>
      </c>
    </row>
    <row r="236" spans="13:15" x14ac:dyDescent="0.25">
      <c r="M236" s="13">
        <f t="shared" si="13"/>
        <v>212</v>
      </c>
      <c r="N236" s="10">
        <f t="shared" si="14"/>
        <v>1</v>
      </c>
      <c r="O236" s="12">
        <f t="shared" si="14"/>
        <v>5.4863118443738046E-7</v>
      </c>
    </row>
    <row r="237" spans="13:15" x14ac:dyDescent="0.25">
      <c r="M237" s="13">
        <f t="shared" si="13"/>
        <v>213</v>
      </c>
      <c r="N237" s="10">
        <f t="shared" si="14"/>
        <v>1</v>
      </c>
      <c r="O237" s="12">
        <f t="shared" si="14"/>
        <v>5.5113049277675184E-7</v>
      </c>
    </row>
    <row r="238" spans="13:15" x14ac:dyDescent="0.25">
      <c r="M238" s="13">
        <f t="shared" si="13"/>
        <v>214</v>
      </c>
      <c r="N238" s="10">
        <f t="shared" si="14"/>
        <v>1</v>
      </c>
      <c r="O238" s="12">
        <f t="shared" si="14"/>
        <v>5.536411867954175E-7</v>
      </c>
    </row>
    <row r="239" spans="13:15" x14ac:dyDescent="0.25">
      <c r="M239" s="13">
        <f t="shared" si="13"/>
        <v>215</v>
      </c>
      <c r="N239" s="10">
        <f t="shared" si="14"/>
        <v>1</v>
      </c>
      <c r="O239" s="12">
        <f t="shared" si="14"/>
        <v>5.5616331836114721E-7</v>
      </c>
    </row>
    <row r="240" spans="13:15" x14ac:dyDescent="0.25">
      <c r="M240" s="13">
        <f t="shared" si="13"/>
        <v>216</v>
      </c>
      <c r="N240" s="10">
        <f t="shared" si="14"/>
        <v>1</v>
      </c>
      <c r="O240" s="12">
        <f t="shared" si="14"/>
        <v>5.5869693957799512E-7</v>
      </c>
    </row>
    <row r="241" spans="13:15" x14ac:dyDescent="0.25">
      <c r="M241" s="13">
        <f t="shared" si="13"/>
        <v>217</v>
      </c>
      <c r="N241" s="10">
        <f t="shared" si="14"/>
        <v>1</v>
      </c>
      <c r="O241" s="12">
        <f t="shared" si="14"/>
        <v>5.6124210278737596E-7</v>
      </c>
    </row>
    <row r="242" spans="13:15" x14ac:dyDescent="0.25">
      <c r="M242" s="13">
        <f t="shared" si="13"/>
        <v>218</v>
      </c>
      <c r="N242" s="10">
        <f t="shared" si="14"/>
        <v>1</v>
      </c>
      <c r="O242" s="12">
        <f t="shared" si="14"/>
        <v>5.6379886056914717E-7</v>
      </c>
    </row>
    <row r="243" spans="13:15" x14ac:dyDescent="0.25">
      <c r="M243" s="13">
        <f t="shared" si="13"/>
        <v>219</v>
      </c>
      <c r="N243" s="10">
        <f t="shared" si="14"/>
        <v>1</v>
      </c>
      <c r="O243" s="12">
        <f t="shared" si="14"/>
        <v>5.663672657426942E-7</v>
      </c>
    </row>
    <row r="244" spans="13:15" x14ac:dyDescent="0.25">
      <c r="M244" s="13">
        <f t="shared" si="13"/>
        <v>220</v>
      </c>
      <c r="N244" s="10">
        <f t="shared" si="14"/>
        <v>1</v>
      </c>
      <c r="O244" s="12">
        <f t="shared" si="14"/>
        <v>5.6894737136802233E-7</v>
      </c>
    </row>
    <row r="245" spans="13:15" x14ac:dyDescent="0.25">
      <c r="M245" s="13">
        <f t="shared" si="13"/>
        <v>221</v>
      </c>
      <c r="N245" s="10">
        <f t="shared" ref="N245:O264" si="15">(lambda*(m_prob^$M245))/((lambda*(m_prob^$M245))+(1-lambda)*(N$16^$M245))</f>
        <v>1</v>
      </c>
      <c r="O245" s="12">
        <f t="shared" si="15"/>
        <v>5.7153923074685273E-7</v>
      </c>
    </row>
    <row r="246" spans="13:15" x14ac:dyDescent="0.25">
      <c r="M246" s="13">
        <f t="shared" si="13"/>
        <v>222</v>
      </c>
      <c r="N246" s="10">
        <f t="shared" si="15"/>
        <v>1</v>
      </c>
      <c r="O246" s="12">
        <f t="shared" si="15"/>
        <v>5.7414289742372263E-7</v>
      </c>
    </row>
    <row r="247" spans="13:15" x14ac:dyDescent="0.25">
      <c r="M247" s="13">
        <f t="shared" si="13"/>
        <v>223</v>
      </c>
      <c r="N247" s="10">
        <f t="shared" si="15"/>
        <v>1</v>
      </c>
      <c r="O247" s="12">
        <f t="shared" si="15"/>
        <v>5.7675842518709316E-7</v>
      </c>
    </row>
    <row r="248" spans="13:15" x14ac:dyDescent="0.25">
      <c r="M248" s="13">
        <f t="shared" si="13"/>
        <v>224</v>
      </c>
      <c r="N248" s="10">
        <f t="shared" si="15"/>
        <v>1</v>
      </c>
      <c r="O248" s="12">
        <f t="shared" si="15"/>
        <v>5.7938586807045916E-7</v>
      </c>
    </row>
    <row r="249" spans="13:15" x14ac:dyDescent="0.25">
      <c r="M249" s="13">
        <f t="shared" si="13"/>
        <v>225</v>
      </c>
      <c r="N249" s="10">
        <f t="shared" si="15"/>
        <v>1</v>
      </c>
      <c r="O249" s="12">
        <f t="shared" si="15"/>
        <v>5.8202528035346612E-7</v>
      </c>
    </row>
    <row r="250" spans="13:15" x14ac:dyDescent="0.25">
      <c r="M250" s="13">
        <f t="shared" si="13"/>
        <v>226</v>
      </c>
      <c r="N250" s="10">
        <f t="shared" si="15"/>
        <v>1</v>
      </c>
      <c r="O250" s="12">
        <f t="shared" si="15"/>
        <v>5.8467671656303161E-7</v>
      </c>
    </row>
    <row r="251" spans="13:15" x14ac:dyDescent="0.25">
      <c r="M251" s="13">
        <f t="shared" si="13"/>
        <v>227</v>
      </c>
      <c r="N251" s="10">
        <f t="shared" si="15"/>
        <v>1</v>
      </c>
      <c r="O251" s="12">
        <f t="shared" si="15"/>
        <v>5.8734023147447038E-7</v>
      </c>
    </row>
    <row r="252" spans="13:15" x14ac:dyDescent="0.25">
      <c r="M252" s="13">
        <f t="shared" si="13"/>
        <v>228</v>
      </c>
      <c r="N252" s="10">
        <f t="shared" si="15"/>
        <v>1</v>
      </c>
      <c r="O252" s="12">
        <f t="shared" si="15"/>
        <v>5.9001588011262814E-7</v>
      </c>
    </row>
    <row r="253" spans="13:15" x14ac:dyDescent="0.25">
      <c r="M253" s="13">
        <f t="shared" si="13"/>
        <v>229</v>
      </c>
      <c r="N253" s="10">
        <f t="shared" si="15"/>
        <v>1</v>
      </c>
      <c r="O253" s="12">
        <f t="shared" si="15"/>
        <v>5.9270371775301694E-7</v>
      </c>
    </row>
    <row r="254" spans="13:15" x14ac:dyDescent="0.25">
      <c r="M254" s="13">
        <f t="shared" si="13"/>
        <v>230</v>
      </c>
      <c r="N254" s="10">
        <f t="shared" si="15"/>
        <v>1</v>
      </c>
      <c r="O254" s="12">
        <f t="shared" si="15"/>
        <v>5.954037999229565E-7</v>
      </c>
    </row>
    <row r="255" spans="13:15" x14ac:dyDescent="0.25">
      <c r="M255" s="13">
        <f t="shared" si="13"/>
        <v>231</v>
      </c>
      <c r="N255" s="10">
        <f t="shared" si="15"/>
        <v>1</v>
      </c>
      <c r="O255" s="12">
        <f t="shared" si="15"/>
        <v>5.9811618240272285E-7</v>
      </c>
    </row>
    <row r="256" spans="13:15" x14ac:dyDescent="0.25">
      <c r="M256" s="13">
        <f t="shared" si="13"/>
        <v>232</v>
      </c>
      <c r="N256" s="10">
        <f t="shared" si="15"/>
        <v>1</v>
      </c>
      <c r="O256" s="12">
        <f t="shared" si="15"/>
        <v>6.0084092122669982E-7</v>
      </c>
    </row>
    <row r="257" spans="13:15" x14ac:dyDescent="0.25">
      <c r="M257" s="13">
        <f t="shared" si="13"/>
        <v>233</v>
      </c>
      <c r="N257" s="10">
        <f t="shared" si="15"/>
        <v>1</v>
      </c>
      <c r="O257" s="12">
        <f t="shared" si="15"/>
        <v>6.0357807268453667E-7</v>
      </c>
    </row>
    <row r="258" spans="13:15" x14ac:dyDescent="0.25">
      <c r="M258" s="13">
        <f t="shared" si="13"/>
        <v>234</v>
      </c>
      <c r="N258" s="10">
        <f t="shared" si="15"/>
        <v>1</v>
      </c>
      <c r="O258" s="12">
        <f t="shared" si="15"/>
        <v>6.0632769332231096E-7</v>
      </c>
    </row>
    <row r="259" spans="13:15" x14ac:dyDescent="0.25">
      <c r="M259" s="13">
        <f t="shared" si="13"/>
        <v>235</v>
      </c>
      <c r="N259" s="10">
        <f t="shared" si="15"/>
        <v>1</v>
      </c>
      <c r="O259" s="12">
        <f t="shared" si="15"/>
        <v>6.0908983994369678E-7</v>
      </c>
    </row>
    <row r="260" spans="13:15" x14ac:dyDescent="0.25">
      <c r="M260" s="13">
        <f t="shared" si="13"/>
        <v>236</v>
      </c>
      <c r="N260" s="10">
        <f t="shared" si="15"/>
        <v>1</v>
      </c>
      <c r="O260" s="12">
        <f t="shared" si="15"/>
        <v>6.1186456961113811E-7</v>
      </c>
    </row>
    <row r="261" spans="13:15" x14ac:dyDescent="0.25">
      <c r="M261" s="13">
        <f t="shared" si="13"/>
        <v>237</v>
      </c>
      <c r="N261" s="10">
        <f t="shared" si="15"/>
        <v>1</v>
      </c>
      <c r="O261" s="12">
        <f t="shared" si="15"/>
        <v>6.1465193964702788E-7</v>
      </c>
    </row>
    <row r="262" spans="13:15" x14ac:dyDescent="0.25">
      <c r="M262" s="13">
        <f t="shared" si="13"/>
        <v>238</v>
      </c>
      <c r="N262" s="10">
        <f t="shared" si="15"/>
        <v>1</v>
      </c>
      <c r="O262" s="12">
        <f t="shared" si="15"/>
        <v>6.1745200763489195E-7</v>
      </c>
    </row>
    <row r="263" spans="13:15" x14ac:dyDescent="0.25">
      <c r="M263" s="13">
        <f t="shared" si="13"/>
        <v>239</v>
      </c>
      <c r="N263" s="10">
        <f t="shared" si="15"/>
        <v>1</v>
      </c>
      <c r="O263" s="12">
        <f t="shared" si="15"/>
        <v>6.2026483142057878E-7</v>
      </c>
    </row>
    <row r="264" spans="13:15" x14ac:dyDescent="0.25">
      <c r="M264" s="13">
        <f t="shared" si="13"/>
        <v>240</v>
      </c>
      <c r="N264" s="10">
        <f t="shared" si="15"/>
        <v>1</v>
      </c>
      <c r="O264" s="12">
        <f t="shared" si="15"/>
        <v>6.2309046911345494E-7</v>
      </c>
    </row>
    <row r="265" spans="13:15" x14ac:dyDescent="0.25">
      <c r="M265" s="13">
        <f t="shared" si="13"/>
        <v>241</v>
      </c>
      <c r="N265" s="10">
        <f t="shared" ref="N265:O284" si="16">(lambda*(m_prob^$M265))/((lambda*(m_prob^$M265))+(1-lambda)*(N$16^$M265))</f>
        <v>1</v>
      </c>
      <c r="O265" s="12">
        <f t="shared" si="16"/>
        <v>6.2592897908760374E-7</v>
      </c>
    </row>
    <row r="266" spans="13:15" x14ac:dyDescent="0.25">
      <c r="M266" s="13">
        <f t="shared" si="13"/>
        <v>242</v>
      </c>
      <c r="N266" s="10">
        <f t="shared" si="16"/>
        <v>1</v>
      </c>
      <c r="O266" s="12">
        <f t="shared" si="16"/>
        <v>6.2878041998303376E-7</v>
      </c>
    </row>
    <row r="267" spans="13:15" x14ac:dyDescent="0.25">
      <c r="M267" s="13">
        <f t="shared" si="13"/>
        <v>243</v>
      </c>
      <c r="N267" s="10">
        <f t="shared" si="16"/>
        <v>1</v>
      </c>
      <c r="O267" s="12">
        <f t="shared" si="16"/>
        <v>6.3164485070688867E-7</v>
      </c>
    </row>
    <row r="268" spans="13:15" x14ac:dyDescent="0.25">
      <c r="M268" s="13">
        <f t="shared" si="13"/>
        <v>244</v>
      </c>
      <c r="N268" s="10">
        <f t="shared" si="16"/>
        <v>1</v>
      </c>
      <c r="O268" s="12">
        <f t="shared" si="16"/>
        <v>6.3452233043466409E-7</v>
      </c>
    </row>
    <row r="269" spans="13:15" x14ac:dyDescent="0.25">
      <c r="M269" s="13">
        <f t="shared" si="13"/>
        <v>245</v>
      </c>
      <c r="N269" s="10">
        <f t="shared" si="16"/>
        <v>1</v>
      </c>
      <c r="O269" s="12">
        <f t="shared" si="16"/>
        <v>6.3741291861143051E-7</v>
      </c>
    </row>
    <row r="270" spans="13:15" x14ac:dyDescent="0.25">
      <c r="M270" s="13">
        <f t="shared" si="13"/>
        <v>246</v>
      </c>
      <c r="N270" s="10">
        <f t="shared" si="16"/>
        <v>1</v>
      </c>
      <c r="O270" s="12">
        <f t="shared" si="16"/>
        <v>6.4031667495306195E-7</v>
      </c>
    </row>
    <row r="271" spans="13:15" x14ac:dyDescent="0.25">
      <c r="M271" s="13">
        <f t="shared" si="13"/>
        <v>247</v>
      </c>
      <c r="N271" s="10">
        <f t="shared" si="16"/>
        <v>1</v>
      </c>
      <c r="O271" s="12">
        <f t="shared" si="16"/>
        <v>6.4323365944746777E-7</v>
      </c>
    </row>
    <row r="272" spans="13:15" x14ac:dyDescent="0.25">
      <c r="M272" s="13">
        <f t="shared" ref="M272:M335" si="17">M271+1</f>
        <v>248</v>
      </c>
      <c r="N272" s="10">
        <f t="shared" si="16"/>
        <v>1</v>
      </c>
      <c r="O272" s="12">
        <f t="shared" si="16"/>
        <v>6.4616393235583439E-7</v>
      </c>
    </row>
    <row r="273" spans="13:15" x14ac:dyDescent="0.25">
      <c r="M273" s="13">
        <f t="shared" si="17"/>
        <v>249</v>
      </c>
      <c r="N273" s="10">
        <f t="shared" si="16"/>
        <v>1</v>
      </c>
      <c r="O273" s="12">
        <f t="shared" si="16"/>
        <v>6.4910755421386739E-7</v>
      </c>
    </row>
    <row r="274" spans="13:15" x14ac:dyDescent="0.25">
      <c r="M274" s="13">
        <f t="shared" si="17"/>
        <v>250</v>
      </c>
      <c r="N274" s="10">
        <f t="shared" si="16"/>
        <v>1</v>
      </c>
      <c r="O274" s="12">
        <f t="shared" si="16"/>
        <v>6.5206458583304487E-7</v>
      </c>
    </row>
    <row r="275" spans="13:15" x14ac:dyDescent="0.25">
      <c r="M275" s="13">
        <f t="shared" si="17"/>
        <v>251</v>
      </c>
      <c r="N275" s="10">
        <f t="shared" si="16"/>
        <v>1</v>
      </c>
      <c r="O275" s="12">
        <f t="shared" si="16"/>
        <v>6.5503508830187184E-7</v>
      </c>
    </row>
    <row r="276" spans="13:15" x14ac:dyDescent="0.25">
      <c r="M276" s="13">
        <f t="shared" si="17"/>
        <v>252</v>
      </c>
      <c r="N276" s="10">
        <f t="shared" si="16"/>
        <v>1</v>
      </c>
      <c r="O276" s="12">
        <f t="shared" si="16"/>
        <v>6.5801912298714289E-7</v>
      </c>
    </row>
    <row r="277" spans="13:15" x14ac:dyDescent="0.25">
      <c r="M277" s="13">
        <f t="shared" si="17"/>
        <v>253</v>
      </c>
      <c r="N277" s="10">
        <f t="shared" si="16"/>
        <v>1</v>
      </c>
      <c r="O277" s="12">
        <f t="shared" si="16"/>
        <v>6.6101675153521004E-7</v>
      </c>
    </row>
    <row r="278" spans="13:15" x14ac:dyDescent="0.25">
      <c r="M278" s="13">
        <f t="shared" si="17"/>
        <v>254</v>
      </c>
      <c r="N278" s="10">
        <f t="shared" si="16"/>
        <v>1</v>
      </c>
      <c r="O278" s="12">
        <f t="shared" si="16"/>
        <v>6.6402803587325546E-7</v>
      </c>
    </row>
    <row r="279" spans="13:15" x14ac:dyDescent="0.25">
      <c r="M279" s="13">
        <f t="shared" si="17"/>
        <v>255</v>
      </c>
      <c r="N279" s="10">
        <f t="shared" si="16"/>
        <v>1</v>
      </c>
      <c r="O279" s="12">
        <f t="shared" si="16"/>
        <v>6.6705303821057212E-7</v>
      </c>
    </row>
    <row r="280" spans="13:15" x14ac:dyDescent="0.25">
      <c r="M280" s="13">
        <f t="shared" si="17"/>
        <v>256</v>
      </c>
      <c r="N280" s="10">
        <f t="shared" si="16"/>
        <v>1</v>
      </c>
      <c r="O280" s="12">
        <f t="shared" si="16"/>
        <v>6.7009182103984838E-7</v>
      </c>
    </row>
    <row r="281" spans="13:15" x14ac:dyDescent="0.25">
      <c r="M281" s="13">
        <f t="shared" si="17"/>
        <v>257</v>
      </c>
      <c r="N281" s="10">
        <f t="shared" si="16"/>
        <v>1</v>
      </c>
      <c r="O281" s="12">
        <f t="shared" si="16"/>
        <v>6.7314444713845753E-7</v>
      </c>
    </row>
    <row r="282" spans="13:15" x14ac:dyDescent="0.25">
      <c r="M282" s="13">
        <f t="shared" si="17"/>
        <v>258</v>
      </c>
      <c r="N282" s="10">
        <f t="shared" si="16"/>
        <v>1</v>
      </c>
      <c r="O282" s="12">
        <f t="shared" si="16"/>
        <v>6.7621097956975734E-7</v>
      </c>
    </row>
    <row r="283" spans="13:15" x14ac:dyDescent="0.25">
      <c r="M283" s="13">
        <f t="shared" si="17"/>
        <v>259</v>
      </c>
      <c r="N283" s="10">
        <f t="shared" si="16"/>
        <v>1</v>
      </c>
      <c r="O283" s="12">
        <f t="shared" si="16"/>
        <v>6.7929148168439099E-7</v>
      </c>
    </row>
    <row r="284" spans="13:15" x14ac:dyDescent="0.25">
      <c r="M284" s="13">
        <f t="shared" si="17"/>
        <v>260</v>
      </c>
      <c r="N284" s="10">
        <f t="shared" si="16"/>
        <v>1</v>
      </c>
      <c r="O284" s="12">
        <f t="shared" si="16"/>
        <v>6.8238601712159615E-7</v>
      </c>
    </row>
    <row r="285" spans="13:15" x14ac:dyDescent="0.25">
      <c r="M285" s="13">
        <f t="shared" si="17"/>
        <v>261</v>
      </c>
      <c r="N285" s="10">
        <f t="shared" ref="N285:O304" si="18">(lambda*(m_prob^$M285))/((lambda*(m_prob^$M285))+(1-lambda)*(N$16^$M285))</f>
        <v>1</v>
      </c>
      <c r="O285" s="12">
        <f t="shared" si="18"/>
        <v>6.8549464981052022E-7</v>
      </c>
    </row>
    <row r="286" spans="13:15" x14ac:dyDescent="0.25">
      <c r="M286" s="13">
        <f t="shared" si="17"/>
        <v>262</v>
      </c>
      <c r="N286" s="10">
        <f t="shared" si="18"/>
        <v>1</v>
      </c>
      <c r="O286" s="12">
        <f t="shared" si="18"/>
        <v>6.8861744397153993E-7</v>
      </c>
    </row>
    <row r="287" spans="13:15" x14ac:dyDescent="0.25">
      <c r="M287" s="13">
        <f t="shared" si="17"/>
        <v>263</v>
      </c>
      <c r="N287" s="10">
        <f t="shared" si="18"/>
        <v>1</v>
      </c>
      <c r="O287" s="12">
        <f t="shared" si="18"/>
        <v>6.9175446411758975E-7</v>
      </c>
    </row>
    <row r="288" spans="13:15" x14ac:dyDescent="0.25">
      <c r="M288" s="13">
        <f t="shared" si="17"/>
        <v>264</v>
      </c>
      <c r="N288" s="10">
        <f t="shared" si="18"/>
        <v>1</v>
      </c>
      <c r="O288" s="12">
        <f t="shared" si="18"/>
        <v>6.9490577505549262E-7</v>
      </c>
    </row>
    <row r="289" spans="13:15" x14ac:dyDescent="0.25">
      <c r="M289" s="13">
        <f t="shared" si="17"/>
        <v>265</v>
      </c>
      <c r="N289" s="10">
        <f t="shared" si="18"/>
        <v>1</v>
      </c>
      <c r="O289" s="12">
        <f t="shared" si="18"/>
        <v>6.9807144188730004E-7</v>
      </c>
    </row>
    <row r="290" spans="13:15" x14ac:dyDescent="0.25">
      <c r="M290" s="13">
        <f t="shared" si="17"/>
        <v>266</v>
      </c>
      <c r="N290" s="10">
        <f t="shared" si="18"/>
        <v>1</v>
      </c>
      <c r="O290" s="12">
        <f t="shared" si="18"/>
        <v>7.0125153001163675E-7</v>
      </c>
    </row>
    <row r="291" spans="13:15" x14ac:dyDescent="0.25">
      <c r="M291" s="13">
        <f t="shared" si="17"/>
        <v>267</v>
      </c>
      <c r="N291" s="10">
        <f t="shared" si="18"/>
        <v>1</v>
      </c>
      <c r="O291" s="12">
        <f t="shared" si="18"/>
        <v>7.0444610512505207E-7</v>
      </c>
    </row>
    <row r="292" spans="13:15" x14ac:dyDescent="0.25">
      <c r="M292" s="13">
        <f t="shared" si="17"/>
        <v>268</v>
      </c>
      <c r="N292" s="10">
        <f t="shared" si="18"/>
        <v>1</v>
      </c>
      <c r="O292" s="12">
        <f t="shared" si="18"/>
        <v>7.0765523322337587E-7</v>
      </c>
    </row>
    <row r="293" spans="13:15" x14ac:dyDescent="0.25">
      <c r="M293" s="13">
        <f t="shared" si="17"/>
        <v>269</v>
      </c>
      <c r="N293" s="10">
        <f t="shared" si="18"/>
        <v>1</v>
      </c>
      <c r="O293" s="12">
        <f t="shared" si="18"/>
        <v>7.1087898060308336E-7</v>
      </c>
    </row>
    <row r="294" spans="13:15" x14ac:dyDescent="0.25">
      <c r="M294" s="13">
        <f t="shared" si="17"/>
        <v>270</v>
      </c>
      <c r="N294" s="10">
        <f t="shared" si="18"/>
        <v>1</v>
      </c>
      <c r="O294" s="12">
        <f t="shared" si="18"/>
        <v>7.1411741386266381E-7</v>
      </c>
    </row>
    <row r="295" spans="13:15" x14ac:dyDescent="0.25">
      <c r="M295" s="13">
        <f t="shared" si="17"/>
        <v>271</v>
      </c>
      <c r="N295" s="10">
        <f t="shared" si="18"/>
        <v>1</v>
      </c>
      <c r="O295" s="12">
        <f t="shared" si="18"/>
        <v>7.1737059990399705E-7</v>
      </c>
    </row>
    <row r="296" spans="13:15" x14ac:dyDescent="0.25">
      <c r="M296" s="13">
        <f t="shared" si="17"/>
        <v>272</v>
      </c>
      <c r="N296" s="10">
        <f t="shared" si="18"/>
        <v>1</v>
      </c>
      <c r="O296" s="12">
        <f t="shared" si="18"/>
        <v>7.2063860593373471E-7</v>
      </c>
    </row>
    <row r="297" spans="13:15" x14ac:dyDescent="0.25">
      <c r="M297" s="13">
        <f t="shared" si="17"/>
        <v>273</v>
      </c>
      <c r="N297" s="10">
        <f t="shared" si="18"/>
        <v>1</v>
      </c>
      <c r="O297" s="12">
        <f t="shared" si="18"/>
        <v>7.2392149946468918E-7</v>
      </c>
    </row>
    <row r="298" spans="13:15" x14ac:dyDescent="0.25">
      <c r="M298" s="13">
        <f t="shared" si="17"/>
        <v>274</v>
      </c>
      <c r="N298" s="10">
        <f t="shared" si="18"/>
        <v>1</v>
      </c>
      <c r="O298" s="12">
        <f t="shared" si="18"/>
        <v>7.2721934831722833E-7</v>
      </c>
    </row>
    <row r="299" spans="13:15" x14ac:dyDescent="0.25">
      <c r="M299" s="13">
        <f t="shared" si="17"/>
        <v>275</v>
      </c>
      <c r="N299" s="10">
        <f t="shared" si="18"/>
        <v>1</v>
      </c>
      <c r="O299" s="12">
        <f t="shared" si="18"/>
        <v>7.3053222062067612E-7</v>
      </c>
    </row>
    <row r="300" spans="13:15" x14ac:dyDescent="0.25">
      <c r="M300" s="13">
        <f t="shared" si="17"/>
        <v>276</v>
      </c>
      <c r="N300" s="10">
        <f t="shared" si="18"/>
        <v>1</v>
      </c>
      <c r="O300" s="12">
        <f t="shared" si="18"/>
        <v>7.3386018481472114E-7</v>
      </c>
    </row>
    <row r="301" spans="13:15" x14ac:dyDescent="0.25">
      <c r="M301" s="13">
        <f t="shared" si="17"/>
        <v>277</v>
      </c>
      <c r="N301" s="10">
        <f t="shared" si="18"/>
        <v>1</v>
      </c>
      <c r="O301" s="12">
        <f t="shared" si="18"/>
        <v>7.3720330965082851E-7</v>
      </c>
    </row>
    <row r="302" spans="13:15" x14ac:dyDescent="0.25">
      <c r="M302" s="13">
        <f t="shared" si="17"/>
        <v>278</v>
      </c>
      <c r="N302" s="10">
        <f t="shared" si="18"/>
        <v>1</v>
      </c>
      <c r="O302" s="12">
        <f t="shared" si="18"/>
        <v>7.4056166419366234E-7</v>
      </c>
    </row>
    <row r="303" spans="13:15" x14ac:dyDescent="0.25">
      <c r="M303" s="13">
        <f t="shared" si="17"/>
        <v>279</v>
      </c>
      <c r="N303" s="10">
        <f t="shared" si="18"/>
        <v>1</v>
      </c>
      <c r="O303" s="12">
        <f t="shared" si="18"/>
        <v>7.4393531782251133E-7</v>
      </c>
    </row>
    <row r="304" spans="13:15" x14ac:dyDescent="0.25">
      <c r="M304" s="13">
        <f t="shared" si="17"/>
        <v>280</v>
      </c>
      <c r="N304" s="10">
        <f t="shared" si="18"/>
        <v>1</v>
      </c>
      <c r="O304" s="12">
        <f t="shared" si="18"/>
        <v>7.4732434023272179E-7</v>
      </c>
    </row>
    <row r="305" spans="13:15" x14ac:dyDescent="0.25">
      <c r="M305" s="13">
        <f t="shared" si="17"/>
        <v>281</v>
      </c>
      <c r="N305" s="10">
        <f t="shared" ref="N305:O324" si="19">(lambda*(m_prob^$M305))/((lambda*(m_prob^$M305))+(1-lambda)*(N$16^$M305))</f>
        <v>1</v>
      </c>
      <c r="O305" s="12">
        <f t="shared" si="19"/>
        <v>7.5072880143713808E-7</v>
      </c>
    </row>
    <row r="306" spans="13:15" x14ac:dyDescent="0.25">
      <c r="M306" s="13">
        <f t="shared" si="17"/>
        <v>282</v>
      </c>
      <c r="N306" s="10">
        <f t="shared" si="19"/>
        <v>1</v>
      </c>
      <c r="O306" s="12">
        <f t="shared" si="19"/>
        <v>7.5414877176754897E-7</v>
      </c>
    </row>
    <row r="307" spans="13:15" x14ac:dyDescent="0.25">
      <c r="M307" s="13">
        <f t="shared" si="17"/>
        <v>283</v>
      </c>
      <c r="N307" s="10">
        <f t="shared" si="19"/>
        <v>1</v>
      </c>
      <c r="O307" s="12">
        <f t="shared" si="19"/>
        <v>7.5758432187614064E-7</v>
      </c>
    </row>
    <row r="308" spans="13:15" x14ac:dyDescent="0.25">
      <c r="M308" s="13">
        <f t="shared" si="17"/>
        <v>284</v>
      </c>
      <c r="N308" s="10">
        <f t="shared" si="19"/>
        <v>1</v>
      </c>
      <c r="O308" s="12">
        <f t="shared" si="19"/>
        <v>7.6103552273695487E-7</v>
      </c>
    </row>
    <row r="309" spans="13:15" x14ac:dyDescent="0.25">
      <c r="M309" s="13">
        <f t="shared" si="17"/>
        <v>285</v>
      </c>
      <c r="N309" s="10">
        <f t="shared" si="19"/>
        <v>1</v>
      </c>
      <c r="O309" s="12">
        <f t="shared" si="19"/>
        <v>7.6450244564735745E-7</v>
      </c>
    </row>
    <row r="310" spans="13:15" x14ac:dyDescent="0.25">
      <c r="M310" s="13">
        <f t="shared" si="17"/>
        <v>286</v>
      </c>
      <c r="N310" s="10">
        <f t="shared" si="19"/>
        <v>1</v>
      </c>
      <c r="O310" s="12">
        <f t="shared" si="19"/>
        <v>7.6798516222950946E-7</v>
      </c>
    </row>
    <row r="311" spans="13:15" x14ac:dyDescent="0.25">
      <c r="M311" s="13">
        <f t="shared" si="17"/>
        <v>287</v>
      </c>
      <c r="N311" s="10">
        <f t="shared" si="19"/>
        <v>1</v>
      </c>
      <c r="O311" s="12">
        <f t="shared" si="19"/>
        <v>7.7148374443184752E-7</v>
      </c>
    </row>
    <row r="312" spans="13:15" x14ac:dyDescent="0.25">
      <c r="M312" s="13">
        <f t="shared" si="17"/>
        <v>288</v>
      </c>
      <c r="N312" s="10">
        <f t="shared" si="19"/>
        <v>1</v>
      </c>
      <c r="O312" s="12">
        <f t="shared" si="19"/>
        <v>7.7499826453057058E-7</v>
      </c>
    </row>
    <row r="313" spans="13:15" x14ac:dyDescent="0.25">
      <c r="M313" s="13">
        <f t="shared" si="17"/>
        <v>289</v>
      </c>
      <c r="N313" s="10">
        <f t="shared" si="19"/>
        <v>1</v>
      </c>
      <c r="O313" s="12">
        <f t="shared" si="19"/>
        <v>7.7852879513113096E-7</v>
      </c>
    </row>
    <row r="314" spans="13:15" x14ac:dyDescent="0.25">
      <c r="M314" s="13">
        <f t="shared" si="17"/>
        <v>290</v>
      </c>
      <c r="N314" s="10">
        <f t="shared" si="19"/>
        <v>1</v>
      </c>
      <c r="O314" s="12">
        <f t="shared" si="19"/>
        <v>7.8207540916973751E-7</v>
      </c>
    </row>
    <row r="315" spans="13:15" x14ac:dyDescent="0.25">
      <c r="M315" s="13">
        <f t="shared" si="17"/>
        <v>291</v>
      </c>
      <c r="N315" s="10">
        <f t="shared" si="19"/>
        <v>1</v>
      </c>
      <c r="O315" s="12">
        <f t="shared" si="19"/>
        <v>7.8563817991485927E-7</v>
      </c>
    </row>
    <row r="316" spans="13:15" x14ac:dyDescent="0.25">
      <c r="M316" s="13">
        <f t="shared" si="17"/>
        <v>292</v>
      </c>
      <c r="N316" s="10">
        <f t="shared" si="19"/>
        <v>1</v>
      </c>
      <c r="O316" s="12">
        <f t="shared" si="19"/>
        <v>7.8921718096874116E-7</v>
      </c>
    </row>
    <row r="317" spans="13:15" x14ac:dyDescent="0.25">
      <c r="M317" s="13">
        <f t="shared" si="17"/>
        <v>293</v>
      </c>
      <c r="N317" s="10">
        <f t="shared" si="19"/>
        <v>1</v>
      </c>
      <c r="O317" s="12">
        <f t="shared" si="19"/>
        <v>7.9281248626892325E-7</v>
      </c>
    </row>
    <row r="318" spans="13:15" x14ac:dyDescent="0.25">
      <c r="M318" s="13">
        <f t="shared" si="17"/>
        <v>294</v>
      </c>
      <c r="N318" s="10">
        <f t="shared" si="19"/>
        <v>1</v>
      </c>
      <c r="O318" s="12">
        <f t="shared" si="19"/>
        <v>7.9642417008976952E-7</v>
      </c>
    </row>
    <row r="319" spans="13:15" x14ac:dyDescent="0.25">
      <c r="M319" s="13">
        <f t="shared" si="17"/>
        <v>295</v>
      </c>
      <c r="N319" s="10">
        <f t="shared" si="19"/>
        <v>1</v>
      </c>
      <c r="O319" s="12">
        <f t="shared" si="19"/>
        <v>8.0005230704400037E-7</v>
      </c>
    </row>
    <row r="320" spans="13:15" x14ac:dyDescent="0.25">
      <c r="M320" s="13">
        <f t="shared" si="17"/>
        <v>296</v>
      </c>
      <c r="N320" s="10">
        <f t="shared" si="19"/>
        <v>1</v>
      </c>
      <c r="O320" s="12">
        <f t="shared" si="19"/>
        <v>8.0369697208423568E-7</v>
      </c>
    </row>
    <row r="321" spans="13:15" x14ac:dyDescent="0.25">
      <c r="M321" s="13">
        <f t="shared" si="17"/>
        <v>297</v>
      </c>
      <c r="N321" s="10">
        <f t="shared" si="19"/>
        <v>1</v>
      </c>
      <c r="O321" s="12">
        <f t="shared" si="19"/>
        <v>8.0735824050454239E-7</v>
      </c>
    </row>
    <row r="322" spans="13:15" x14ac:dyDescent="0.25">
      <c r="M322" s="13">
        <f t="shared" si="17"/>
        <v>298</v>
      </c>
      <c r="N322" s="10">
        <f t="shared" si="19"/>
        <v>1</v>
      </c>
      <c r="O322" s="12">
        <f t="shared" si="19"/>
        <v>8.1103618794199024E-7</v>
      </c>
    </row>
    <row r="323" spans="13:15" x14ac:dyDescent="0.25">
      <c r="M323" s="13">
        <f t="shared" si="17"/>
        <v>299</v>
      </c>
      <c r="N323" s="10">
        <f t="shared" si="19"/>
        <v>1</v>
      </c>
      <c r="O323" s="12">
        <f t="shared" si="19"/>
        <v>8.1473089037821444E-7</v>
      </c>
    </row>
    <row r="324" spans="13:15" x14ac:dyDescent="0.25">
      <c r="M324" s="13">
        <f t="shared" si="17"/>
        <v>300</v>
      </c>
      <c r="N324" s="10">
        <f t="shared" si="19"/>
        <v>1</v>
      </c>
      <c r="O324" s="12">
        <f t="shared" si="19"/>
        <v>8.1844242414098421E-7</v>
      </c>
    </row>
    <row r="325" spans="13:15" x14ac:dyDescent="0.25">
      <c r="M325" s="13">
        <f t="shared" si="17"/>
        <v>301</v>
      </c>
      <c r="N325" s="10">
        <f t="shared" ref="N325:O344" si="20">(lambda*(m_prob^$M325))/((lambda*(m_prob^$M325))+(1-lambda)*(N$16^$M325))</f>
        <v>1</v>
      </c>
      <c r="O325" s="12">
        <f t="shared" si="20"/>
        <v>8.2217086590578159E-7</v>
      </c>
    </row>
    <row r="326" spans="13:15" x14ac:dyDescent="0.25">
      <c r="M326" s="13">
        <f t="shared" si="17"/>
        <v>302</v>
      </c>
      <c r="N326" s="10">
        <f t="shared" si="20"/>
        <v>1</v>
      </c>
      <c r="O326" s="12">
        <f t="shared" si="20"/>
        <v>8.2591629269738385E-7</v>
      </c>
    </row>
    <row r="327" spans="13:15" x14ac:dyDescent="0.25">
      <c r="M327" s="13">
        <f t="shared" si="17"/>
        <v>303</v>
      </c>
      <c r="N327" s="10">
        <f t="shared" si="20"/>
        <v>1</v>
      </c>
      <c r="O327" s="12">
        <f t="shared" si="20"/>
        <v>8.2967878189145472E-7</v>
      </c>
    </row>
    <row r="328" spans="13:15" x14ac:dyDescent="0.25">
      <c r="M328" s="13">
        <f t="shared" si="17"/>
        <v>304</v>
      </c>
      <c r="N328" s="10">
        <f t="shared" si="20"/>
        <v>1</v>
      </c>
      <c r="O328" s="12">
        <f t="shared" si="20"/>
        <v>8.3345841121614455E-7</v>
      </c>
    </row>
    <row r="329" spans="13:15" x14ac:dyDescent="0.25">
      <c r="M329" s="13">
        <f t="shared" si="17"/>
        <v>305</v>
      </c>
      <c r="N329" s="10">
        <f t="shared" si="20"/>
        <v>1</v>
      </c>
      <c r="O329" s="12">
        <f t="shared" si="20"/>
        <v>8.3725525875369312E-7</v>
      </c>
    </row>
    <row r="330" spans="13:15" x14ac:dyDescent="0.25">
      <c r="M330" s="13">
        <f t="shared" si="17"/>
        <v>306</v>
      </c>
      <c r="N330" s="10">
        <f t="shared" si="20"/>
        <v>1</v>
      </c>
      <c r="O330" s="12">
        <f t="shared" si="20"/>
        <v>8.4106940294204617E-7</v>
      </c>
    </row>
    <row r="331" spans="13:15" x14ac:dyDescent="0.25">
      <c r="M331" s="13">
        <f t="shared" si="17"/>
        <v>307</v>
      </c>
      <c r="N331" s="10">
        <f t="shared" si="20"/>
        <v>1</v>
      </c>
      <c r="O331" s="12">
        <f t="shared" si="20"/>
        <v>8.4490092257647221E-7</v>
      </c>
    </row>
    <row r="332" spans="13:15" x14ac:dyDescent="0.25">
      <c r="M332" s="13">
        <f t="shared" si="17"/>
        <v>308</v>
      </c>
      <c r="N332" s="10">
        <f t="shared" si="20"/>
        <v>1</v>
      </c>
      <c r="O332" s="12">
        <f t="shared" si="20"/>
        <v>8.4874989681119379E-7</v>
      </c>
    </row>
    <row r="333" spans="13:15" x14ac:dyDescent="0.25">
      <c r="M333" s="13">
        <f t="shared" si="17"/>
        <v>309</v>
      </c>
      <c r="N333" s="10">
        <f t="shared" si="20"/>
        <v>1</v>
      </c>
      <c r="O333" s="12">
        <f t="shared" si="20"/>
        <v>8.526164051610198E-7</v>
      </c>
    </row>
    <row r="334" spans="13:15" x14ac:dyDescent="0.25">
      <c r="M334" s="13">
        <f t="shared" si="17"/>
        <v>310</v>
      </c>
      <c r="N334" s="10">
        <f t="shared" si="20"/>
        <v>1</v>
      </c>
      <c r="O334" s="12">
        <f t="shared" si="20"/>
        <v>8.5650052750298964E-7</v>
      </c>
    </row>
    <row r="335" spans="13:15" x14ac:dyDescent="0.25">
      <c r="M335" s="13">
        <f t="shared" si="17"/>
        <v>311</v>
      </c>
      <c r="N335" s="10">
        <f t="shared" si="20"/>
        <v>1</v>
      </c>
      <c r="O335" s="12">
        <f t="shared" si="20"/>
        <v>8.6040234407802326E-7</v>
      </c>
    </row>
    <row r="336" spans="13:15" x14ac:dyDescent="0.25">
      <c r="M336" s="13">
        <f t="shared" ref="M336:M399" si="21">M335+1</f>
        <v>312</v>
      </c>
      <c r="N336" s="10">
        <f t="shared" si="20"/>
        <v>1</v>
      </c>
      <c r="O336" s="12">
        <f t="shared" si="20"/>
        <v>8.6432193549257928E-7</v>
      </c>
    </row>
    <row r="337" spans="13:15" x14ac:dyDescent="0.25">
      <c r="M337" s="13">
        <f t="shared" si="21"/>
        <v>313</v>
      </c>
      <c r="N337" s="10">
        <f t="shared" si="20"/>
        <v>1</v>
      </c>
      <c r="O337" s="12">
        <f t="shared" si="20"/>
        <v>8.682593827203173E-7</v>
      </c>
    </row>
    <row r="338" spans="13:15" x14ac:dyDescent="0.25">
      <c r="M338" s="13">
        <f t="shared" si="21"/>
        <v>314</v>
      </c>
      <c r="N338" s="10">
        <f t="shared" si="20"/>
        <v>1</v>
      </c>
      <c r="O338" s="12">
        <f t="shared" si="20"/>
        <v>8.7221476710377528E-7</v>
      </c>
    </row>
    <row r="339" spans="13:15" x14ac:dyDescent="0.25">
      <c r="M339" s="13">
        <f t="shared" si="21"/>
        <v>315</v>
      </c>
      <c r="N339" s="10">
        <f t="shared" si="20"/>
        <v>1</v>
      </c>
      <c r="O339" s="12">
        <f t="shared" si="20"/>
        <v>8.76188170356046E-7</v>
      </c>
    </row>
    <row r="340" spans="13:15" x14ac:dyDescent="0.25">
      <c r="M340" s="13">
        <f t="shared" si="21"/>
        <v>316</v>
      </c>
      <c r="N340" s="10">
        <f t="shared" si="20"/>
        <v>1</v>
      </c>
      <c r="O340" s="12">
        <f t="shared" si="20"/>
        <v>8.8017967456246759E-7</v>
      </c>
    </row>
    <row r="341" spans="13:15" x14ac:dyDescent="0.25">
      <c r="M341" s="13">
        <f t="shared" si="21"/>
        <v>317</v>
      </c>
      <c r="N341" s="10">
        <f t="shared" si="20"/>
        <v>1</v>
      </c>
      <c r="O341" s="12">
        <f t="shared" si="20"/>
        <v>8.8418936218231801E-7</v>
      </c>
    </row>
    <row r="342" spans="13:15" x14ac:dyDescent="0.25">
      <c r="M342" s="13">
        <f t="shared" si="21"/>
        <v>318</v>
      </c>
      <c r="N342" s="10">
        <f t="shared" si="20"/>
        <v>1</v>
      </c>
      <c r="O342" s="12">
        <f t="shared" si="20"/>
        <v>8.8821731605051837E-7</v>
      </c>
    </row>
    <row r="343" spans="13:15" x14ac:dyDescent="0.25">
      <c r="M343" s="13">
        <f t="shared" si="21"/>
        <v>319</v>
      </c>
      <c r="N343" s="10">
        <f t="shared" si="20"/>
        <v>1</v>
      </c>
      <c r="O343" s="12">
        <f t="shared" si="20"/>
        <v>8.9226361937934526E-7</v>
      </c>
    </row>
    <row r="344" spans="13:15" x14ac:dyDescent="0.25">
      <c r="M344" s="13">
        <f t="shared" si="21"/>
        <v>320</v>
      </c>
      <c r="N344" s="10">
        <f t="shared" si="20"/>
        <v>1</v>
      </c>
      <c r="O344" s="12">
        <f t="shared" si="20"/>
        <v>8.9632835576014965E-7</v>
      </c>
    </row>
    <row r="345" spans="13:15" x14ac:dyDescent="0.25">
      <c r="M345" s="13">
        <f t="shared" si="21"/>
        <v>321</v>
      </c>
      <c r="N345" s="10">
        <f t="shared" ref="N345:O364" si="22">(lambda*(m_prob^$M345))/((lambda*(m_prob^$M345))+(1-lambda)*(N$16^$M345))</f>
        <v>1</v>
      </c>
      <c r="O345" s="12">
        <f t="shared" si="22"/>
        <v>9.0041160916508202E-7</v>
      </c>
    </row>
    <row r="346" spans="13:15" x14ac:dyDescent="0.25">
      <c r="M346" s="13">
        <f t="shared" si="21"/>
        <v>322</v>
      </c>
      <c r="N346" s="10">
        <f t="shared" si="22"/>
        <v>1</v>
      </c>
      <c r="O346" s="12">
        <f t="shared" si="22"/>
        <v>9.0451346394882916E-7</v>
      </c>
    </row>
    <row r="347" spans="13:15" x14ac:dyDescent="0.25">
      <c r="M347" s="13">
        <f t="shared" si="21"/>
        <v>323</v>
      </c>
      <c r="N347" s="10">
        <f t="shared" si="22"/>
        <v>1</v>
      </c>
      <c r="O347" s="12">
        <f t="shared" si="22"/>
        <v>9.0863400485035572E-7</v>
      </c>
    </row>
    <row r="348" spans="13:15" x14ac:dyDescent="0.25">
      <c r="M348" s="13">
        <f t="shared" si="21"/>
        <v>324</v>
      </c>
      <c r="N348" s="10">
        <f t="shared" si="22"/>
        <v>1</v>
      </c>
      <c r="O348" s="12">
        <f t="shared" si="22"/>
        <v>9.1277331699465581E-7</v>
      </c>
    </row>
    <row r="349" spans="13:15" x14ac:dyDescent="0.25">
      <c r="M349" s="13">
        <f t="shared" si="21"/>
        <v>325</v>
      </c>
      <c r="N349" s="10">
        <f t="shared" si="22"/>
        <v>1</v>
      </c>
      <c r="O349" s="12">
        <f t="shared" si="22"/>
        <v>9.1693148589450907E-7</v>
      </c>
    </row>
    <row r="350" spans="13:15" x14ac:dyDescent="0.25">
      <c r="M350" s="13">
        <f t="shared" si="21"/>
        <v>326</v>
      </c>
      <c r="N350" s="10">
        <f t="shared" si="22"/>
        <v>1</v>
      </c>
      <c r="O350" s="12">
        <f t="shared" si="22"/>
        <v>9.2110859745225123E-7</v>
      </c>
    </row>
    <row r="351" spans="13:15" x14ac:dyDescent="0.25">
      <c r="M351" s="13">
        <f t="shared" si="21"/>
        <v>327</v>
      </c>
      <c r="N351" s="10">
        <f t="shared" si="22"/>
        <v>1</v>
      </c>
      <c r="O351" s="12">
        <f t="shared" si="22"/>
        <v>9.2530473796154395E-7</v>
      </c>
    </row>
    <row r="352" spans="13:15" x14ac:dyDescent="0.25">
      <c r="M352" s="13">
        <f t="shared" si="21"/>
        <v>328</v>
      </c>
      <c r="N352" s="10">
        <f t="shared" si="22"/>
        <v>1</v>
      </c>
      <c r="O352" s="12">
        <f t="shared" si="22"/>
        <v>9.2951999410916238E-7</v>
      </c>
    </row>
    <row r="353" spans="13:15" x14ac:dyDescent="0.25">
      <c r="M353" s="13">
        <f t="shared" si="21"/>
        <v>329</v>
      </c>
      <c r="N353" s="10">
        <f t="shared" si="22"/>
        <v>1</v>
      </c>
      <c r="O353" s="12">
        <f t="shared" si="22"/>
        <v>9.3375445297678157E-7</v>
      </c>
    </row>
    <row r="354" spans="13:15" x14ac:dyDescent="0.25">
      <c r="M354" s="13">
        <f t="shared" si="21"/>
        <v>330</v>
      </c>
      <c r="N354" s="10">
        <f t="shared" si="22"/>
        <v>1</v>
      </c>
      <c r="O354" s="12">
        <f t="shared" si="22"/>
        <v>9.3800820204277893E-7</v>
      </c>
    </row>
    <row r="355" spans="13:15" x14ac:dyDescent="0.25">
      <c r="M355" s="13">
        <f t="shared" si="21"/>
        <v>331</v>
      </c>
      <c r="N355" s="10">
        <f t="shared" si="22"/>
        <v>1</v>
      </c>
      <c r="O355" s="12">
        <f t="shared" si="22"/>
        <v>9.4228132918403844E-7</v>
      </c>
    </row>
    <row r="356" spans="13:15" x14ac:dyDescent="0.25">
      <c r="M356" s="13">
        <f t="shared" si="21"/>
        <v>332</v>
      </c>
      <c r="N356" s="10">
        <f t="shared" si="22"/>
        <v>1</v>
      </c>
      <c r="O356" s="12">
        <f t="shared" si="22"/>
        <v>9.4657392267776826E-7</v>
      </c>
    </row>
    <row r="357" spans="13:15" x14ac:dyDescent="0.25">
      <c r="M357" s="13">
        <f t="shared" si="21"/>
        <v>333</v>
      </c>
      <c r="N357" s="10">
        <f t="shared" si="22"/>
        <v>1</v>
      </c>
      <c r="O357" s="12">
        <f t="shared" si="22"/>
        <v>9.5088607120332417E-7</v>
      </c>
    </row>
    <row r="358" spans="13:15" x14ac:dyDescent="0.25">
      <c r="M358" s="13">
        <f t="shared" si="21"/>
        <v>334</v>
      </c>
      <c r="N358" s="10">
        <f t="shared" si="22"/>
        <v>1</v>
      </c>
      <c r="O358" s="12">
        <f t="shared" si="22"/>
        <v>9.5521786384404004E-7</v>
      </c>
    </row>
    <row r="359" spans="13:15" x14ac:dyDescent="0.25">
      <c r="M359" s="13">
        <f t="shared" si="21"/>
        <v>335</v>
      </c>
      <c r="N359" s="10">
        <f t="shared" si="22"/>
        <v>1</v>
      </c>
      <c r="O359" s="12">
        <f t="shared" si="22"/>
        <v>9.5956939008906935E-7</v>
      </c>
    </row>
    <row r="360" spans="13:15" x14ac:dyDescent="0.25">
      <c r="M360" s="13">
        <f t="shared" si="21"/>
        <v>336</v>
      </c>
      <c r="N360" s="10">
        <f t="shared" si="22"/>
        <v>1</v>
      </c>
      <c r="O360" s="12">
        <f t="shared" si="22"/>
        <v>9.6394073983523406E-7</v>
      </c>
    </row>
    <row r="361" spans="13:15" x14ac:dyDescent="0.25">
      <c r="M361" s="13">
        <f t="shared" si="21"/>
        <v>337</v>
      </c>
      <c r="N361" s="10">
        <f t="shared" si="22"/>
        <v>1</v>
      </c>
      <c r="O361" s="12">
        <f t="shared" si="22"/>
        <v>9.683320033888805E-7</v>
      </c>
    </row>
    <row r="362" spans="13:15" x14ac:dyDescent="0.25">
      <c r="M362" s="13">
        <f t="shared" si="21"/>
        <v>338</v>
      </c>
      <c r="N362" s="10">
        <f t="shared" si="22"/>
        <v>1</v>
      </c>
      <c r="O362" s="12">
        <f t="shared" si="22"/>
        <v>9.7274327146774617E-7</v>
      </c>
    </row>
    <row r="363" spans="13:15" x14ac:dyDescent="0.25">
      <c r="M363" s="13">
        <f t="shared" si="21"/>
        <v>339</v>
      </c>
      <c r="N363" s="10">
        <f t="shared" si="22"/>
        <v>1</v>
      </c>
      <c r="O363" s="12">
        <f t="shared" si="22"/>
        <v>9.7717463520283341E-7</v>
      </c>
    </row>
    <row r="364" spans="13:15" x14ac:dyDescent="0.25">
      <c r="M364" s="13">
        <f t="shared" si="21"/>
        <v>340</v>
      </c>
      <c r="N364" s="10">
        <f t="shared" si="22"/>
        <v>1</v>
      </c>
      <c r="O364" s="12">
        <f t="shared" si="22"/>
        <v>9.8162618614029191E-7</v>
      </c>
    </row>
    <row r="365" spans="13:15" x14ac:dyDescent="0.25">
      <c r="M365" s="13">
        <f t="shared" si="21"/>
        <v>341</v>
      </c>
      <c r="N365" s="10">
        <f t="shared" ref="N365:O384" si="23">(lambda*(m_prob^$M365))/((lambda*(m_prob^$M365))+(1-lambda)*(N$16^$M365))</f>
        <v>1</v>
      </c>
      <c r="O365" s="12">
        <f t="shared" si="23"/>
        <v>9.8609801624331019E-7</v>
      </c>
    </row>
    <row r="366" spans="13:15" x14ac:dyDescent="0.25">
      <c r="M366" s="13">
        <f t="shared" si="21"/>
        <v>342</v>
      </c>
      <c r="N366" s="10">
        <f t="shared" si="23"/>
        <v>1</v>
      </c>
      <c r="O366" s="12">
        <f t="shared" si="23"/>
        <v>9.9059021789401498E-7</v>
      </c>
    </row>
    <row r="367" spans="13:15" x14ac:dyDescent="0.25">
      <c r="M367" s="13">
        <f t="shared" si="21"/>
        <v>343</v>
      </c>
      <c r="N367" s="10">
        <f t="shared" si="23"/>
        <v>1</v>
      </c>
      <c r="O367" s="12">
        <f t="shared" si="23"/>
        <v>9.9510288389537946E-7</v>
      </c>
    </row>
    <row r="368" spans="13:15" x14ac:dyDescent="0.25">
      <c r="M368" s="13">
        <f t="shared" si="21"/>
        <v>344</v>
      </c>
      <c r="N368" s="10">
        <f t="shared" si="23"/>
        <v>1</v>
      </c>
      <c r="O368" s="12">
        <f t="shared" si="23"/>
        <v>9.9963610747314195E-7</v>
      </c>
    </row>
    <row r="369" spans="13:15" x14ac:dyDescent="0.25">
      <c r="M369" s="13">
        <f t="shared" si="21"/>
        <v>345</v>
      </c>
      <c r="N369" s="10">
        <f t="shared" si="23"/>
        <v>1</v>
      </c>
      <c r="O369" s="12">
        <f t="shared" si="23"/>
        <v>1.0041899822777291E-6</v>
      </c>
    </row>
    <row r="370" spans="13:15" x14ac:dyDescent="0.25">
      <c r="M370" s="13">
        <f t="shared" si="21"/>
        <v>346</v>
      </c>
      <c r="N370" s="10">
        <f t="shared" si="23"/>
        <v>1</v>
      </c>
      <c r="O370" s="12">
        <f t="shared" si="23"/>
        <v>1.008764602386194E-6</v>
      </c>
    </row>
    <row r="371" spans="13:15" x14ac:dyDescent="0.25">
      <c r="M371" s="13">
        <f t="shared" si="21"/>
        <v>347</v>
      </c>
      <c r="N371" s="10">
        <f t="shared" si="23"/>
        <v>1</v>
      </c>
      <c r="O371" s="12">
        <f t="shared" si="23"/>
        <v>1.0133600623041563E-6</v>
      </c>
    </row>
    <row r="372" spans="13:15" x14ac:dyDescent="0.25">
      <c r="M372" s="13">
        <f t="shared" si="21"/>
        <v>348</v>
      </c>
      <c r="N372" s="10">
        <f t="shared" si="23"/>
        <v>1</v>
      </c>
      <c r="O372" s="12">
        <f t="shared" si="23"/>
        <v>1.0179764569677567E-6</v>
      </c>
    </row>
    <row r="373" spans="13:15" x14ac:dyDescent="0.25">
      <c r="M373" s="13">
        <f t="shared" si="21"/>
        <v>349</v>
      </c>
      <c r="N373" s="10">
        <f t="shared" si="23"/>
        <v>1</v>
      </c>
      <c r="O373" s="12">
        <f t="shared" si="23"/>
        <v>1.0226138817456175E-6</v>
      </c>
    </row>
    <row r="374" spans="13:15" x14ac:dyDescent="0.25">
      <c r="M374" s="13">
        <f t="shared" si="21"/>
        <v>350</v>
      </c>
      <c r="N374" s="10">
        <f t="shared" si="23"/>
        <v>1</v>
      </c>
      <c r="O374" s="12">
        <f t="shared" si="23"/>
        <v>1.0272724324408123E-6</v>
      </c>
    </row>
    <row r="375" spans="13:15" x14ac:dyDescent="0.25">
      <c r="M375" s="13">
        <f t="shared" si="21"/>
        <v>351</v>
      </c>
      <c r="N375" s="10">
        <f t="shared" si="23"/>
        <v>1</v>
      </c>
      <c r="O375" s="12">
        <f t="shared" si="23"/>
        <v>1.0319522052928464E-6</v>
      </c>
    </row>
    <row r="376" spans="13:15" x14ac:dyDescent="0.25">
      <c r="M376" s="13">
        <f t="shared" si="21"/>
        <v>352</v>
      </c>
      <c r="N376" s="10">
        <f t="shared" si="23"/>
        <v>1</v>
      </c>
      <c r="O376" s="12">
        <f t="shared" si="23"/>
        <v>1.0366532969796433E-6</v>
      </c>
    </row>
    <row r="377" spans="13:15" x14ac:dyDescent="0.25">
      <c r="M377" s="13">
        <f t="shared" si="21"/>
        <v>353</v>
      </c>
      <c r="N377" s="10">
        <f t="shared" si="23"/>
        <v>1</v>
      </c>
      <c r="O377" s="12">
        <f t="shared" si="23"/>
        <v>1.0413758046195426E-6</v>
      </c>
    </row>
    <row r="378" spans="13:15" x14ac:dyDescent="0.25">
      <c r="M378" s="13">
        <f t="shared" si="21"/>
        <v>354</v>
      </c>
      <c r="N378" s="10">
        <f t="shared" si="23"/>
        <v>1</v>
      </c>
      <c r="O378" s="12">
        <f t="shared" si="23"/>
        <v>1.0461198257733079E-6</v>
      </c>
    </row>
    <row r="379" spans="13:15" x14ac:dyDescent="0.25">
      <c r="M379" s="13">
        <f t="shared" si="21"/>
        <v>355</v>
      </c>
      <c r="N379" s="10">
        <f t="shared" si="23"/>
        <v>1</v>
      </c>
      <c r="O379" s="12">
        <f t="shared" si="23"/>
        <v>1.050885458446139E-6</v>
      </c>
    </row>
    <row r="380" spans="13:15" x14ac:dyDescent="0.25">
      <c r="M380" s="13">
        <f t="shared" si="21"/>
        <v>356</v>
      </c>
      <c r="N380" s="10">
        <f t="shared" si="23"/>
        <v>1</v>
      </c>
      <c r="O380" s="12">
        <f t="shared" si="23"/>
        <v>1.0556728010896991E-6</v>
      </c>
    </row>
    <row r="381" spans="13:15" x14ac:dyDescent="0.25">
      <c r="M381" s="13">
        <f t="shared" si="21"/>
        <v>357</v>
      </c>
      <c r="N381" s="10">
        <f t="shared" si="23"/>
        <v>1</v>
      </c>
      <c r="O381" s="12">
        <f t="shared" si="23"/>
        <v>1.0604819526041482E-6</v>
      </c>
    </row>
    <row r="382" spans="13:15" x14ac:dyDescent="0.25">
      <c r="M382" s="13">
        <f t="shared" si="21"/>
        <v>358</v>
      </c>
      <c r="N382" s="10">
        <f t="shared" si="23"/>
        <v>1</v>
      </c>
      <c r="O382" s="12">
        <f t="shared" si="23"/>
        <v>1.0653130123401847E-6</v>
      </c>
    </row>
    <row r="383" spans="13:15" x14ac:dyDescent="0.25">
      <c r="M383" s="13">
        <f t="shared" si="21"/>
        <v>359</v>
      </c>
      <c r="N383" s="10">
        <f t="shared" si="23"/>
        <v>1</v>
      </c>
      <c r="O383" s="12">
        <f t="shared" si="23"/>
        <v>1.0701660801010999E-6</v>
      </c>
    </row>
    <row r="384" spans="13:15" x14ac:dyDescent="0.25">
      <c r="M384" s="13">
        <f t="shared" si="21"/>
        <v>360</v>
      </c>
      <c r="N384" s="10">
        <f t="shared" si="23"/>
        <v>1</v>
      </c>
      <c r="O384" s="12">
        <f t="shared" si="23"/>
        <v>1.0750412561448386E-6</v>
      </c>
    </row>
    <row r="385" spans="13:15" x14ac:dyDescent="0.25">
      <c r="M385" s="13">
        <f t="shared" si="21"/>
        <v>361</v>
      </c>
      <c r="N385" s="10">
        <f t="shared" ref="N385:O404" si="24">(lambda*(m_prob^$M385))/((lambda*(m_prob^$M385))+(1-lambda)*(N$16^$M385))</f>
        <v>1</v>
      </c>
      <c r="O385" s="12">
        <f t="shared" si="24"/>
        <v>1.0799386411860706E-6</v>
      </c>
    </row>
    <row r="386" spans="13:15" x14ac:dyDescent="0.25">
      <c r="M386" s="13">
        <f t="shared" si="21"/>
        <v>362</v>
      </c>
      <c r="N386" s="10">
        <f t="shared" si="24"/>
        <v>1</v>
      </c>
      <c r="O386" s="12">
        <f t="shared" si="24"/>
        <v>1.0848583363982709E-6</v>
      </c>
    </row>
    <row r="387" spans="13:15" x14ac:dyDescent="0.25">
      <c r="M387" s="13">
        <f t="shared" si="21"/>
        <v>363</v>
      </c>
      <c r="N387" s="10">
        <f t="shared" si="24"/>
        <v>1</v>
      </c>
      <c r="O387" s="12">
        <f t="shared" si="24"/>
        <v>1.0898004434158099E-6</v>
      </c>
    </row>
    <row r="388" spans="13:15" x14ac:dyDescent="0.25">
      <c r="M388" s="13">
        <f t="shared" si="21"/>
        <v>364</v>
      </c>
      <c r="N388" s="10">
        <f t="shared" si="24"/>
        <v>1</v>
      </c>
      <c r="O388" s="12">
        <f t="shared" si="24"/>
        <v>1.0947650643360525E-6</v>
      </c>
    </row>
    <row r="389" spans="13:15" x14ac:dyDescent="0.25">
      <c r="M389" s="13">
        <f t="shared" si="21"/>
        <v>365</v>
      </c>
      <c r="N389" s="10">
        <f t="shared" si="24"/>
        <v>1</v>
      </c>
      <c r="O389" s="12">
        <f t="shared" si="24"/>
        <v>1.09975230172147E-6</v>
      </c>
    </row>
    <row r="390" spans="13:15" x14ac:dyDescent="0.25">
      <c r="M390" s="13">
        <f t="shared" si="21"/>
        <v>366</v>
      </c>
      <c r="N390" s="10">
        <f t="shared" si="24"/>
        <v>1</v>
      </c>
      <c r="O390" s="12">
        <f t="shared" si="24"/>
        <v>1.1047622586017552E-6</v>
      </c>
    </row>
    <row r="391" spans="13:15" x14ac:dyDescent="0.25">
      <c r="M391" s="13">
        <f t="shared" si="21"/>
        <v>367</v>
      </c>
      <c r="N391" s="10">
        <f t="shared" si="24"/>
        <v>1</v>
      </c>
      <c r="O391" s="12">
        <f t="shared" si="24"/>
        <v>1.1097950384759524E-6</v>
      </c>
    </row>
    <row r="392" spans="13:15" x14ac:dyDescent="0.25">
      <c r="M392" s="13">
        <f t="shared" si="21"/>
        <v>368</v>
      </c>
      <c r="N392" s="10">
        <f t="shared" si="24"/>
        <v>1</v>
      </c>
      <c r="O392" s="12">
        <f t="shared" si="24"/>
        <v>1.1148507453145957E-6</v>
      </c>
    </row>
    <row r="393" spans="13:15" x14ac:dyDescent="0.25">
      <c r="M393" s="13">
        <f t="shared" si="21"/>
        <v>369</v>
      </c>
      <c r="N393" s="10">
        <f t="shared" si="24"/>
        <v>1</v>
      </c>
      <c r="O393" s="12">
        <f t="shared" si="24"/>
        <v>1.1199294835618556E-6</v>
      </c>
    </row>
    <row r="394" spans="13:15" x14ac:dyDescent="0.25">
      <c r="M394" s="13">
        <f t="shared" si="21"/>
        <v>370</v>
      </c>
      <c r="N394" s="10">
        <f t="shared" si="24"/>
        <v>1</v>
      </c>
      <c r="O394" s="12">
        <f t="shared" si="24"/>
        <v>1.1250313581376997E-6</v>
      </c>
    </row>
    <row r="395" spans="13:15" x14ac:dyDescent="0.25">
      <c r="M395" s="13">
        <f t="shared" si="21"/>
        <v>371</v>
      </c>
      <c r="N395" s="10">
        <f t="shared" si="24"/>
        <v>1</v>
      </c>
      <c r="O395" s="12">
        <f t="shared" si="24"/>
        <v>1.1301564744400572E-6</v>
      </c>
    </row>
    <row r="396" spans="13:15" x14ac:dyDescent="0.25">
      <c r="M396" s="13">
        <f t="shared" si="21"/>
        <v>372</v>
      </c>
      <c r="N396" s="10">
        <f t="shared" si="24"/>
        <v>1</v>
      </c>
      <c r="O396" s="12">
        <f t="shared" si="24"/>
        <v>1.1353049383469958E-6</v>
      </c>
    </row>
    <row r="397" spans="13:15" x14ac:dyDescent="0.25">
      <c r="M397" s="13">
        <f t="shared" si="21"/>
        <v>373</v>
      </c>
      <c r="N397" s="10">
        <f t="shared" si="24"/>
        <v>1</v>
      </c>
      <c r="O397" s="12">
        <f t="shared" si="24"/>
        <v>1.1404768562189121E-6</v>
      </c>
    </row>
    <row r="398" spans="13:15" x14ac:dyDescent="0.25">
      <c r="M398" s="13">
        <f t="shared" si="21"/>
        <v>374</v>
      </c>
      <c r="N398" s="10">
        <f t="shared" si="24"/>
        <v>1</v>
      </c>
      <c r="O398" s="12">
        <f t="shared" si="24"/>
        <v>1.1456723349007261E-6</v>
      </c>
    </row>
    <row r="399" spans="13:15" x14ac:dyDescent="0.25">
      <c r="M399" s="13">
        <f t="shared" si="21"/>
        <v>375</v>
      </c>
      <c r="N399" s="10">
        <f t="shared" si="24"/>
        <v>1</v>
      </c>
      <c r="O399" s="12">
        <f t="shared" si="24"/>
        <v>1.1508914817240899E-6</v>
      </c>
    </row>
    <row r="400" spans="13:15" x14ac:dyDescent="0.25">
      <c r="M400" s="13">
        <f t="shared" ref="M400:M447" si="25">M399+1</f>
        <v>376</v>
      </c>
      <c r="N400" s="10">
        <f t="shared" si="24"/>
        <v>1</v>
      </c>
      <c r="O400" s="12">
        <f t="shared" si="24"/>
        <v>1.156134404509605E-6</v>
      </c>
    </row>
    <row r="401" spans="13:15" x14ac:dyDescent="0.25">
      <c r="M401" s="13">
        <f t="shared" si="25"/>
        <v>377</v>
      </c>
      <c r="N401" s="10">
        <f t="shared" si="24"/>
        <v>1</v>
      </c>
      <c r="O401" s="12">
        <f t="shared" si="24"/>
        <v>1.1614012115690459E-6</v>
      </c>
    </row>
    <row r="402" spans="13:15" x14ac:dyDescent="0.25">
      <c r="M402" s="13">
        <f t="shared" si="25"/>
        <v>378</v>
      </c>
      <c r="N402" s="10">
        <f t="shared" si="24"/>
        <v>1</v>
      </c>
      <c r="O402" s="12">
        <f t="shared" si="24"/>
        <v>1.1666920117076055E-6</v>
      </c>
    </row>
    <row r="403" spans="13:15" x14ac:dyDescent="0.25">
      <c r="M403" s="13">
        <f t="shared" si="25"/>
        <v>379</v>
      </c>
      <c r="N403" s="10">
        <f t="shared" si="24"/>
        <v>1</v>
      </c>
      <c r="O403" s="12">
        <f t="shared" si="24"/>
        <v>1.1720069142261337E-6</v>
      </c>
    </row>
    <row r="404" spans="13:15" x14ac:dyDescent="0.25">
      <c r="M404" s="13">
        <f t="shared" si="25"/>
        <v>380</v>
      </c>
      <c r="N404" s="10">
        <f t="shared" si="24"/>
        <v>1</v>
      </c>
      <c r="O404" s="12">
        <f t="shared" si="24"/>
        <v>1.1773460289234046E-6</v>
      </c>
    </row>
    <row r="405" spans="13:15" x14ac:dyDescent="0.25">
      <c r="M405" s="13">
        <f t="shared" si="25"/>
        <v>381</v>
      </c>
      <c r="N405" s="10">
        <f t="shared" ref="N405:O424" si="26">(lambda*(m_prob^$M405))/((lambda*(m_prob^$M405))+(1-lambda)*(N$16^$M405))</f>
        <v>1</v>
      </c>
      <c r="O405" s="12">
        <f t="shared" si="26"/>
        <v>1.1827094660983756E-6</v>
      </c>
    </row>
    <row r="406" spans="13:15" x14ac:dyDescent="0.25">
      <c r="M406" s="13">
        <f t="shared" si="25"/>
        <v>382</v>
      </c>
      <c r="N406" s="10">
        <f t="shared" si="26"/>
        <v>1</v>
      </c>
      <c r="O406" s="12">
        <f t="shared" si="26"/>
        <v>1.1880973365524721E-6</v>
      </c>
    </row>
    <row r="407" spans="13:15" x14ac:dyDescent="0.25">
      <c r="M407" s="13">
        <f t="shared" si="25"/>
        <v>383</v>
      </c>
      <c r="N407" s="10">
        <f t="shared" si="26"/>
        <v>1</v>
      </c>
      <c r="O407" s="12">
        <f t="shared" si="26"/>
        <v>1.1935097515918753E-6</v>
      </c>
    </row>
    <row r="408" spans="13:15" x14ac:dyDescent="0.25">
      <c r="M408" s="13">
        <f t="shared" si="25"/>
        <v>384</v>
      </c>
      <c r="N408" s="10">
        <f t="shared" si="26"/>
        <v>1</v>
      </c>
      <c r="O408" s="12">
        <f t="shared" si="26"/>
        <v>1.1989468230298206E-6</v>
      </c>
    </row>
    <row r="409" spans="13:15" x14ac:dyDescent="0.25">
      <c r="M409" s="13">
        <f t="shared" si="25"/>
        <v>385</v>
      </c>
      <c r="N409" s="10">
        <f t="shared" si="26"/>
        <v>1</v>
      </c>
      <c r="O409" s="12">
        <f t="shared" si="26"/>
        <v>1.2044086631889072E-6</v>
      </c>
    </row>
    <row r="410" spans="13:15" x14ac:dyDescent="0.25">
      <c r="M410" s="13">
        <f t="shared" si="25"/>
        <v>386</v>
      </c>
      <c r="N410" s="10">
        <f t="shared" si="26"/>
        <v>1</v>
      </c>
      <c r="O410" s="12">
        <f t="shared" si="26"/>
        <v>1.2098953849034202E-6</v>
      </c>
    </row>
    <row r="411" spans="13:15" x14ac:dyDescent="0.25">
      <c r="M411" s="13">
        <f t="shared" si="25"/>
        <v>387</v>
      </c>
      <c r="N411" s="10">
        <f t="shared" si="26"/>
        <v>1</v>
      </c>
      <c r="O411" s="12">
        <f t="shared" si="26"/>
        <v>1.2154071015216591E-6</v>
      </c>
    </row>
    <row r="412" spans="13:15" x14ac:dyDescent="0.25">
      <c r="M412" s="13">
        <f t="shared" si="25"/>
        <v>388</v>
      </c>
      <c r="N412" s="10">
        <f t="shared" si="26"/>
        <v>1</v>
      </c>
      <c r="O412" s="12">
        <f t="shared" si="26"/>
        <v>1.2209439269082827E-6</v>
      </c>
    </row>
    <row r="413" spans="13:15" x14ac:dyDescent="0.25">
      <c r="M413" s="13">
        <f t="shared" si="25"/>
        <v>389</v>
      </c>
      <c r="N413" s="10">
        <f t="shared" si="26"/>
        <v>1</v>
      </c>
      <c r="O413" s="12">
        <f t="shared" si="26"/>
        <v>1.2265059754466572E-6</v>
      </c>
    </row>
    <row r="414" spans="13:15" x14ac:dyDescent="0.25">
      <c r="M414" s="13">
        <f t="shared" si="25"/>
        <v>390</v>
      </c>
      <c r="N414" s="10">
        <f t="shared" si="26"/>
        <v>1</v>
      </c>
      <c r="O414" s="12">
        <f t="shared" si="26"/>
        <v>1.2320933620412237E-6</v>
      </c>
    </row>
    <row r="415" spans="13:15" x14ac:dyDescent="0.25">
      <c r="M415" s="13">
        <f t="shared" si="25"/>
        <v>391</v>
      </c>
      <c r="N415" s="10">
        <f t="shared" si="26"/>
        <v>1</v>
      </c>
      <c r="O415" s="12">
        <f t="shared" si="26"/>
        <v>1.2377062021198679E-6</v>
      </c>
    </row>
    <row r="416" spans="13:15" x14ac:dyDescent="0.25">
      <c r="M416" s="13">
        <f t="shared" si="25"/>
        <v>392</v>
      </c>
      <c r="N416" s="10">
        <f t="shared" si="26"/>
        <v>1</v>
      </c>
      <c r="O416" s="12">
        <f t="shared" si="26"/>
        <v>1.243344611636307E-6</v>
      </c>
    </row>
    <row r="417" spans="13:15" x14ac:dyDescent="0.25">
      <c r="M417" s="13">
        <f t="shared" si="25"/>
        <v>393</v>
      </c>
      <c r="N417" s="10">
        <f t="shared" si="26"/>
        <v>1</v>
      </c>
      <c r="O417" s="12">
        <f t="shared" si="26"/>
        <v>1.249008707072484E-6</v>
      </c>
    </row>
    <row r="418" spans="13:15" x14ac:dyDescent="0.25">
      <c r="M418" s="13">
        <f t="shared" si="25"/>
        <v>394</v>
      </c>
      <c r="N418" s="10">
        <f t="shared" si="26"/>
        <v>1</v>
      </c>
      <c r="O418" s="12">
        <f t="shared" si="26"/>
        <v>1.2546986054409748E-6</v>
      </c>
    </row>
    <row r="419" spans="13:15" x14ac:dyDescent="0.25">
      <c r="M419" s="13">
        <f t="shared" si="25"/>
        <v>395</v>
      </c>
      <c r="N419" s="10">
        <f t="shared" si="26"/>
        <v>1</v>
      </c>
      <c r="O419" s="12">
        <f t="shared" si="26"/>
        <v>1.2604144242874049E-6</v>
      </c>
    </row>
    <row r="420" spans="13:15" x14ac:dyDescent="0.25">
      <c r="M420" s="13">
        <f t="shared" si="25"/>
        <v>396</v>
      </c>
      <c r="N420" s="10">
        <f t="shared" si="26"/>
        <v>1</v>
      </c>
      <c r="O420" s="12">
        <f t="shared" si="26"/>
        <v>1.2661562816928788E-6</v>
      </c>
    </row>
    <row r="421" spans="13:15" x14ac:dyDescent="0.25">
      <c r="M421" s="13">
        <f t="shared" si="25"/>
        <v>397</v>
      </c>
      <c r="N421" s="10">
        <f t="shared" si="26"/>
        <v>1</v>
      </c>
      <c r="O421" s="12">
        <f t="shared" si="26"/>
        <v>1.2719242962764166E-6</v>
      </c>
    </row>
    <row r="422" spans="13:15" x14ac:dyDescent="0.25">
      <c r="M422" s="13">
        <f t="shared" si="25"/>
        <v>398</v>
      </c>
      <c r="N422" s="10">
        <f t="shared" si="26"/>
        <v>1</v>
      </c>
      <c r="O422" s="12">
        <f t="shared" si="26"/>
        <v>1.2777185871974068E-6</v>
      </c>
    </row>
    <row r="423" spans="13:15" x14ac:dyDescent="0.25">
      <c r="M423" s="13">
        <f t="shared" si="25"/>
        <v>399</v>
      </c>
      <c r="N423" s="10">
        <f t="shared" si="26"/>
        <v>1</v>
      </c>
      <c r="O423" s="12">
        <f t="shared" si="26"/>
        <v>1.2835392741580693E-6</v>
      </c>
    </row>
    <row r="424" spans="13:15" x14ac:dyDescent="0.25">
      <c r="M424" s="13">
        <f t="shared" si="25"/>
        <v>400</v>
      </c>
      <c r="N424" s="10">
        <f t="shared" si="26"/>
        <v>1</v>
      </c>
      <c r="O424" s="12">
        <f t="shared" si="26"/>
        <v>1.2893864774059241E-6</v>
      </c>
    </row>
    <row r="425" spans="13:15" x14ac:dyDescent="0.25">
      <c r="M425" s="13">
        <f t="shared" si="25"/>
        <v>401</v>
      </c>
      <c r="N425" s="10">
        <f t="shared" ref="N425:O447" si="27">(lambda*(m_prob^$M425))/((lambda*(m_prob^$M425))+(1-lambda)*(N$16^$M425))</f>
        <v>1</v>
      </c>
      <c r="O425" s="12">
        <f t="shared" si="27"/>
        <v>1.2952603177362777E-6</v>
      </c>
    </row>
    <row r="426" spans="13:15" x14ac:dyDescent="0.25">
      <c r="M426" s="13">
        <f t="shared" si="25"/>
        <v>402</v>
      </c>
      <c r="N426" s="10">
        <f t="shared" si="27"/>
        <v>1</v>
      </c>
      <c r="O426" s="12">
        <f t="shared" si="27"/>
        <v>1.3011609164947204E-6</v>
      </c>
    </row>
    <row r="427" spans="13:15" x14ac:dyDescent="0.25">
      <c r="M427" s="13">
        <f t="shared" si="25"/>
        <v>403</v>
      </c>
      <c r="N427" s="10">
        <f t="shared" si="27"/>
        <v>1</v>
      </c>
      <c r="O427" s="12">
        <f t="shared" si="27"/>
        <v>1.3070883955796281E-6</v>
      </c>
    </row>
    <row r="428" spans="13:15" x14ac:dyDescent="0.25">
      <c r="M428" s="13">
        <f t="shared" si="25"/>
        <v>404</v>
      </c>
      <c r="N428" s="10">
        <f t="shared" si="27"/>
        <v>1</v>
      </c>
      <c r="O428" s="12">
        <f t="shared" si="27"/>
        <v>1.3130428774446872E-6</v>
      </c>
    </row>
    <row r="429" spans="13:15" x14ac:dyDescent="0.25">
      <c r="M429" s="13">
        <f t="shared" si="25"/>
        <v>405</v>
      </c>
      <c r="N429" s="10">
        <f t="shared" si="27"/>
        <v>1</v>
      </c>
      <c r="O429" s="12">
        <f t="shared" si="27"/>
        <v>1.3190244851014169E-6</v>
      </c>
    </row>
    <row r="430" spans="13:15" x14ac:dyDescent="0.25">
      <c r="M430" s="13">
        <f t="shared" si="25"/>
        <v>406</v>
      </c>
      <c r="N430" s="10">
        <f t="shared" si="27"/>
        <v>1</v>
      </c>
      <c r="O430" s="12">
        <f t="shared" si="27"/>
        <v>1.3250333421217155E-6</v>
      </c>
    </row>
    <row r="431" spans="13:15" x14ac:dyDescent="0.25">
      <c r="M431" s="13">
        <f t="shared" si="25"/>
        <v>407</v>
      </c>
      <c r="N431" s="10">
        <f t="shared" si="27"/>
        <v>1</v>
      </c>
      <c r="O431" s="12">
        <f t="shared" si="27"/>
        <v>1.331069572640413E-6</v>
      </c>
    </row>
    <row r="432" spans="13:15" x14ac:dyDescent="0.25">
      <c r="M432" s="13">
        <f t="shared" si="25"/>
        <v>408</v>
      </c>
      <c r="N432" s="10">
        <f t="shared" si="27"/>
        <v>1</v>
      </c>
      <c r="O432" s="12">
        <f t="shared" si="27"/>
        <v>1.3371333013578323E-6</v>
      </c>
    </row>
    <row r="433" spans="13:15" x14ac:dyDescent="0.25">
      <c r="M433" s="13">
        <f t="shared" si="25"/>
        <v>409</v>
      </c>
      <c r="N433" s="10">
        <f t="shared" si="27"/>
        <v>1</v>
      </c>
      <c r="O433" s="12">
        <f t="shared" si="27"/>
        <v>1.3432246535423684E-6</v>
      </c>
    </row>
    <row r="434" spans="13:15" x14ac:dyDescent="0.25">
      <c r="M434" s="13">
        <f t="shared" si="25"/>
        <v>410</v>
      </c>
      <c r="N434" s="10">
        <f t="shared" si="27"/>
        <v>1</v>
      </c>
      <c r="O434" s="12">
        <f t="shared" si="27"/>
        <v>1.3493437550330736E-6</v>
      </c>
    </row>
    <row r="435" spans="13:15" x14ac:dyDescent="0.25">
      <c r="M435" s="13">
        <f t="shared" si="25"/>
        <v>411</v>
      </c>
      <c r="N435" s="10">
        <f t="shared" si="27"/>
        <v>1</v>
      </c>
      <c r="O435" s="12">
        <f t="shared" si="27"/>
        <v>1.3554907322422606E-6</v>
      </c>
    </row>
    <row r="436" spans="13:15" x14ac:dyDescent="0.25">
      <c r="M436" s="13">
        <f t="shared" si="25"/>
        <v>412</v>
      </c>
      <c r="N436" s="10">
        <f t="shared" si="27"/>
        <v>1</v>
      </c>
      <c r="O436" s="12">
        <f t="shared" si="27"/>
        <v>1.3616657121581099E-6</v>
      </c>
    </row>
    <row r="437" spans="13:15" x14ac:dyDescent="0.25">
      <c r="M437" s="13">
        <f t="shared" si="25"/>
        <v>413</v>
      </c>
      <c r="N437" s="10">
        <f t="shared" si="27"/>
        <v>1</v>
      </c>
      <c r="O437" s="12">
        <f t="shared" si="27"/>
        <v>1.3678688223472967E-6</v>
      </c>
    </row>
    <row r="438" spans="13:15" x14ac:dyDescent="0.25">
      <c r="M438" s="13">
        <f t="shared" si="25"/>
        <v>414</v>
      </c>
      <c r="N438" s="10">
        <f t="shared" si="27"/>
        <v>1</v>
      </c>
      <c r="O438" s="12">
        <f t="shared" si="27"/>
        <v>1.3741001909576226E-6</v>
      </c>
    </row>
    <row r="439" spans="13:15" x14ac:dyDescent="0.25">
      <c r="M439" s="13">
        <f t="shared" si="25"/>
        <v>415</v>
      </c>
      <c r="N439" s="10">
        <f t="shared" si="27"/>
        <v>1</v>
      </c>
      <c r="O439" s="12">
        <f t="shared" si="27"/>
        <v>1.3803599467206666E-6</v>
      </c>
    </row>
    <row r="440" spans="13:15" x14ac:dyDescent="0.25">
      <c r="M440" s="13">
        <f t="shared" si="25"/>
        <v>416</v>
      </c>
      <c r="N440" s="10">
        <f t="shared" si="27"/>
        <v>1</v>
      </c>
      <c r="O440" s="12">
        <f t="shared" si="27"/>
        <v>1.3866482189544429E-6</v>
      </c>
    </row>
    <row r="441" spans="13:15" x14ac:dyDescent="0.25">
      <c r="M441" s="13">
        <f t="shared" si="25"/>
        <v>417</v>
      </c>
      <c r="N441" s="10">
        <f t="shared" si="27"/>
        <v>1</v>
      </c>
      <c r="O441" s="12">
        <f t="shared" si="27"/>
        <v>1.3929651375660701E-6</v>
      </c>
    </row>
    <row r="442" spans="13:15" x14ac:dyDescent="0.25">
      <c r="M442" s="13">
        <f t="shared" si="25"/>
        <v>418</v>
      </c>
      <c r="N442" s="10">
        <f t="shared" si="27"/>
        <v>1</v>
      </c>
      <c r="O442" s="12">
        <f t="shared" si="27"/>
        <v>1.3993108330544595E-6</v>
      </c>
    </row>
    <row r="443" spans="13:15" x14ac:dyDescent="0.25">
      <c r="M443" s="13">
        <f t="shared" si="25"/>
        <v>419</v>
      </c>
      <c r="N443" s="10">
        <f t="shared" si="27"/>
        <v>1</v>
      </c>
      <c r="O443" s="12">
        <f t="shared" si="27"/>
        <v>1.4056854365130062E-6</v>
      </c>
    </row>
    <row r="444" spans="13:15" x14ac:dyDescent="0.25">
      <c r="M444" s="13">
        <f t="shared" si="25"/>
        <v>420</v>
      </c>
      <c r="N444" s="10">
        <f t="shared" si="27"/>
        <v>1</v>
      </c>
      <c r="O444" s="12">
        <f t="shared" si="27"/>
        <v>1.4120890796323007E-6</v>
      </c>
    </row>
    <row r="445" spans="13:15" x14ac:dyDescent="0.25">
      <c r="M445" s="13">
        <f t="shared" si="25"/>
        <v>421</v>
      </c>
      <c r="N445" s="10">
        <f t="shared" si="27"/>
        <v>1</v>
      </c>
      <c r="O445" s="12">
        <f t="shared" si="27"/>
        <v>1.4185218947028475E-6</v>
      </c>
    </row>
    <row r="446" spans="13:15" x14ac:dyDescent="0.25">
      <c r="M446" s="13">
        <f t="shared" si="25"/>
        <v>422</v>
      </c>
      <c r="N446" s="10">
        <f t="shared" si="27"/>
        <v>1</v>
      </c>
      <c r="O446" s="12">
        <f t="shared" si="27"/>
        <v>1.4249840146177993E-6</v>
      </c>
    </row>
    <row r="447" spans="13:15" x14ac:dyDescent="0.25">
      <c r="M447" s="13">
        <f t="shared" si="25"/>
        <v>423</v>
      </c>
      <c r="N447" s="10">
        <f t="shared" si="27"/>
        <v>1</v>
      </c>
      <c r="O447" s="12">
        <f t="shared" si="27"/>
        <v>1.4314755728757009E-6</v>
      </c>
    </row>
  </sheetData>
  <mergeCells count="5">
    <mergeCell ref="N9:O9"/>
    <mergeCell ref="Q9:R9"/>
    <mergeCell ref="T9:U9"/>
    <mergeCell ref="W9:X9"/>
    <mergeCell ref="Z9:AA9"/>
  </mergeCells>
  <dataValidations count="1">
    <dataValidation type="list" allowBlank="1" showInputMessage="1" showErrorMessage="1" sqref="Q19 W19 T19 N19 Z19" xr:uid="{3128326B-4B36-42E0-9299-16DFB9888106}">
      <formula1>$T$1:$T$5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labda</vt:lpstr>
      <vt:lpstr>lambda</vt:lpstr>
      <vt:lpstr>m_prob</vt:lpstr>
    </vt:vector>
  </TitlesOfParts>
  <Company>StatCan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Swerdfeger, Howard - CSBP/CPSE</dc:creator>
  <cp:lastModifiedBy>Howard Swerdfeger</cp:lastModifiedBy>
  <dcterms:created xsi:type="dcterms:W3CDTF">2022-02-24T01:48:47Z</dcterms:created>
  <dcterms:modified xsi:type="dcterms:W3CDTF">2022-05-02T17:34:19Z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240877474</vt:i4>
  </property>
  <property fmtid="{D5CDD505-2E9C-101B-9397-08002B2CF9AE}" pid="3" name="_NewReviewCycle">
    <vt:lpwstr/>
  </property>
  <property fmtid="{D5CDD505-2E9C-101B-9397-08002B2CF9AE}" pid="4" name="_EmailSubject">
    <vt:lpwstr>Record Matching - Bayesian record linking by token matching</vt:lpwstr>
  </property>
  <property fmtid="{D5CDD505-2E9C-101B-9397-08002B2CF9AE}" pid="5" name="_AuthorEmail">
    <vt:lpwstr>segun.odunade@statcan.gc.ca</vt:lpwstr>
  </property>
  <property fmtid="{D5CDD505-2E9C-101B-9397-08002B2CF9AE}" pid="6" name="_AuthorEmailDisplayName">
    <vt:lpwstr>Odunade, Segun - CSBP/CPSE</vt:lpwstr>
  </property>
  <property fmtid="{D5CDD505-2E9C-101B-9397-08002B2CF9AE}" pid="7" name="_ReviewingToolsShownOnce">
    <vt:lpwstr/>
  </property>
</Properties>
</file>