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sters-Project\Tests\"/>
    </mc:Choice>
  </mc:AlternateContent>
  <bookViews>
    <workbookView xWindow="0" yWindow="0" windowWidth="28800" windowHeight="14010" activeTab="1"/>
  </bookViews>
  <sheets>
    <sheet name="SA" sheetId="3" r:id="rId1"/>
    <sheet name="Asset Returns" sheetId="1" r:id="rId2"/>
    <sheet name="GTA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3" l="1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AJ27" i="3"/>
  <c r="AI27" i="3"/>
  <c r="AH27" i="3"/>
  <c r="AG27" i="3"/>
  <c r="AF27" i="3"/>
  <c r="AE27" i="3"/>
  <c r="AD27" i="3"/>
  <c r="AC27" i="3"/>
  <c r="AJ26" i="3"/>
  <c r="AI26" i="3"/>
  <c r="AH26" i="3"/>
  <c r="AG26" i="3"/>
  <c r="AF26" i="3"/>
  <c r="AE26" i="3"/>
  <c r="AD26" i="3"/>
  <c r="AC26" i="3"/>
  <c r="AJ25" i="3"/>
  <c r="AI25" i="3"/>
  <c r="AH25" i="3"/>
  <c r="AG25" i="3"/>
  <c r="AF25" i="3"/>
  <c r="AE25" i="3"/>
  <c r="AD25" i="3"/>
  <c r="AC25" i="3"/>
  <c r="AD36" i="3"/>
  <c r="AE36" i="3"/>
  <c r="AF36" i="3"/>
  <c r="AG36" i="3"/>
  <c r="AH36" i="3"/>
  <c r="AI36" i="3"/>
  <c r="AJ36" i="3"/>
  <c r="AD37" i="3"/>
  <c r="AE37" i="3"/>
  <c r="AF37" i="3"/>
  <c r="AG37" i="3"/>
  <c r="AH37" i="3"/>
  <c r="AI37" i="3"/>
  <c r="AJ37" i="3"/>
  <c r="AD38" i="3"/>
  <c r="AE38" i="3"/>
  <c r="AF38" i="3"/>
  <c r="AG38" i="3"/>
  <c r="AH38" i="3"/>
  <c r="AI38" i="3"/>
  <c r="AJ38" i="3"/>
  <c r="AC38" i="3"/>
  <c r="AC37" i="3"/>
  <c r="AC36" i="3"/>
  <c r="Z11" i="3"/>
  <c r="Y11" i="3"/>
  <c r="X11" i="3"/>
  <c r="W11" i="3"/>
  <c r="V11" i="3"/>
  <c r="U11" i="3"/>
  <c r="Z10" i="3"/>
  <c r="Y10" i="3"/>
  <c r="X10" i="3"/>
  <c r="W10" i="3"/>
  <c r="V10" i="3"/>
  <c r="U10" i="3"/>
  <c r="Z9" i="3"/>
  <c r="Y9" i="3"/>
  <c r="X9" i="3"/>
  <c r="W9" i="3"/>
  <c r="V9" i="3"/>
  <c r="U9" i="3"/>
  <c r="T9" i="3"/>
  <c r="Z8" i="3"/>
  <c r="Y8" i="3"/>
  <c r="X8" i="3"/>
  <c r="W8" i="3"/>
  <c r="V8" i="3"/>
  <c r="U8" i="3"/>
  <c r="Z7" i="3"/>
  <c r="Y7" i="3"/>
  <c r="X7" i="3"/>
  <c r="W7" i="3"/>
  <c r="V7" i="3"/>
  <c r="U7" i="3"/>
  <c r="Z6" i="3"/>
  <c r="Y6" i="3"/>
  <c r="X6" i="3"/>
  <c r="W6" i="3"/>
  <c r="V6" i="3"/>
  <c r="U6" i="3"/>
  <c r="C35" i="3"/>
  <c r="B35" i="3"/>
  <c r="B34" i="3"/>
  <c r="D33" i="3"/>
  <c r="D32" i="3"/>
  <c r="C32" i="3"/>
  <c r="C31" i="3"/>
  <c r="D35" i="3"/>
  <c r="D34" i="3"/>
  <c r="C34" i="3"/>
  <c r="C33" i="3"/>
  <c r="B33" i="3"/>
  <c r="B32" i="3"/>
  <c r="D31" i="3"/>
  <c r="B31" i="3"/>
  <c r="D30" i="3"/>
  <c r="C30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B19" i="3"/>
  <c r="B18" i="3"/>
  <c r="D19" i="3"/>
  <c r="C19" i="3"/>
  <c r="D18" i="3"/>
  <c r="C18" i="3"/>
  <c r="D17" i="3"/>
  <c r="C17" i="3"/>
  <c r="B17" i="3"/>
  <c r="B16" i="3"/>
  <c r="B15" i="3"/>
  <c r="D16" i="3"/>
  <c r="C16" i="3"/>
  <c r="D15" i="3"/>
  <c r="C15" i="3"/>
  <c r="D14" i="3"/>
  <c r="C14" i="3"/>
  <c r="B8" i="3"/>
  <c r="D10" i="3"/>
  <c r="E10" i="3"/>
  <c r="F10" i="3"/>
  <c r="G10" i="3"/>
  <c r="H10" i="3"/>
  <c r="C10" i="3"/>
  <c r="D9" i="3"/>
  <c r="E9" i="3"/>
  <c r="F9" i="3"/>
  <c r="G9" i="3"/>
  <c r="H9" i="3"/>
  <c r="C9" i="3"/>
  <c r="D8" i="3"/>
  <c r="E8" i="3"/>
  <c r="F8" i="3"/>
  <c r="G8" i="3"/>
  <c r="H8" i="3"/>
  <c r="C8" i="3"/>
  <c r="C7" i="3"/>
  <c r="D7" i="3"/>
  <c r="E7" i="3"/>
  <c r="F7" i="3"/>
  <c r="G7" i="3"/>
  <c r="H7" i="3"/>
  <c r="D6" i="3"/>
  <c r="E6" i="3"/>
  <c r="F6" i="3"/>
  <c r="G6" i="3"/>
  <c r="H6" i="3"/>
  <c r="C6" i="3"/>
  <c r="D5" i="3"/>
  <c r="E5" i="3"/>
  <c r="F5" i="3"/>
  <c r="G5" i="3"/>
  <c r="H5" i="3"/>
  <c r="C5" i="3"/>
  <c r="H59" i="2" l="1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H9" i="2"/>
  <c r="G9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D35" i="2"/>
  <c r="D52" i="2"/>
  <c r="C52" i="2"/>
  <c r="D51" i="2"/>
  <c r="C51" i="2"/>
  <c r="D50" i="2"/>
  <c r="C50" i="2"/>
  <c r="D49" i="2"/>
  <c r="C49" i="2"/>
  <c r="D48" i="2"/>
  <c r="C48" i="2"/>
  <c r="D47" i="2"/>
  <c r="C47" i="2"/>
  <c r="C53" i="2" s="1"/>
  <c r="D34" i="2"/>
  <c r="C34" i="2"/>
  <c r="D33" i="2"/>
  <c r="C33" i="2"/>
  <c r="D32" i="2"/>
  <c r="C32" i="2"/>
  <c r="D31" i="2"/>
  <c r="C31" i="2"/>
  <c r="D30" i="2"/>
  <c r="C30" i="2"/>
  <c r="D29" i="2"/>
  <c r="C29" i="2"/>
  <c r="C35" i="2" s="1"/>
  <c r="D16" i="2"/>
  <c r="D15" i="2"/>
  <c r="D14" i="2"/>
  <c r="D13" i="2"/>
  <c r="D12" i="2"/>
  <c r="D11" i="2"/>
  <c r="D17" i="2" s="1"/>
  <c r="C16" i="2"/>
  <c r="C15" i="2"/>
  <c r="C14" i="2"/>
  <c r="C13" i="2"/>
  <c r="C17" i="2" s="1"/>
  <c r="C12" i="2"/>
  <c r="C11" i="2"/>
  <c r="G50" i="1"/>
  <c r="H52" i="1"/>
  <c r="G52" i="1"/>
  <c r="F52" i="1"/>
  <c r="E52" i="1"/>
  <c r="D52" i="1"/>
  <c r="C52" i="1"/>
  <c r="H51" i="1"/>
  <c r="G51" i="1"/>
  <c r="F51" i="1"/>
  <c r="E51" i="1"/>
  <c r="D51" i="1"/>
  <c r="H50" i="1"/>
  <c r="F50" i="1"/>
  <c r="E50" i="1"/>
  <c r="D50" i="1"/>
  <c r="H49" i="1"/>
  <c r="G49" i="1"/>
  <c r="F49" i="1"/>
  <c r="E49" i="1"/>
  <c r="D49" i="1"/>
  <c r="C49" i="1"/>
  <c r="H48" i="1"/>
  <c r="G48" i="1"/>
  <c r="F48" i="1"/>
  <c r="E48" i="1"/>
  <c r="D48" i="1"/>
  <c r="C48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<sst xmlns="http://schemas.openxmlformats.org/spreadsheetml/2006/main" count="283" uniqueCount="82">
  <si>
    <t>TBILLS</t>
  </si>
  <si>
    <t>SP500</t>
  </si>
  <si>
    <t>EAFE</t>
  </si>
  <si>
    <t>US10YR</t>
  </si>
  <si>
    <t>GSCI</t>
  </si>
  <si>
    <t>NAREIT</t>
  </si>
  <si>
    <t>Return</t>
  </si>
  <si>
    <t>Volatility</t>
  </si>
  <si>
    <t>Sharpe (5.41%)</t>
  </si>
  <si>
    <t>MaxDD</t>
  </si>
  <si>
    <t>Inflation CAGR</t>
  </si>
  <si>
    <t>My Data</t>
  </si>
  <si>
    <t>Faber's Original</t>
  </si>
  <si>
    <t>Sharpe (??%)</t>
  </si>
  <si>
    <t xml:space="preserve">Sharpe </t>
  </si>
  <si>
    <t>Differences</t>
  </si>
  <si>
    <t>Figure 4 - Asset Class Maximum Drawdowns 1973-2012</t>
  </si>
  <si>
    <t>Figure 5 - Differences to Faber's Original Research 1973-2012</t>
  </si>
  <si>
    <t>Figure 6 - Asset Class Maximum Drawdowns 1973-2016</t>
  </si>
  <si>
    <t>Figure 7 - Changes to Asset Class Maximum Drawdowns 1973-2016</t>
  </si>
  <si>
    <t>Figure 8 - Changes to Asset Class Maximum Drawdowns 1973-2016</t>
  </si>
  <si>
    <t>Number of Positions</t>
  </si>
  <si>
    <t># of Months</t>
  </si>
  <si>
    <t>% of Months</t>
  </si>
  <si>
    <t>0% Invested (all cash)</t>
  </si>
  <si>
    <t>20% Invested</t>
  </si>
  <si>
    <t>40% Invested</t>
  </si>
  <si>
    <t>60% Invested</t>
  </si>
  <si>
    <t>80% Invested</t>
  </si>
  <si>
    <t>100% Invested (fully invested)</t>
  </si>
  <si>
    <t>% Invested</t>
  </si>
  <si>
    <t>0 (all cash)</t>
  </si>
  <si>
    <t>TOTAL</t>
  </si>
  <si>
    <t>Figure 11 - Percent of the Time Invested, 1973-2016</t>
  </si>
  <si>
    <t>Figure 12 - Percent of the Time Invested, 2013-2016</t>
  </si>
  <si>
    <t>Figure 10 - Percent of the Time Invested, 1973-2012</t>
  </si>
  <si>
    <t>Buy &amp; Hold</t>
  </si>
  <si>
    <t>GTAA</t>
  </si>
  <si>
    <t>Sharpe</t>
  </si>
  <si>
    <t>Summary Annualised Returns for B&amp;H vs Timing Model, 1973-2012</t>
  </si>
  <si>
    <t>Summary Annualised Returns for B&amp;H vs Timing Model, 1973-2016</t>
  </si>
  <si>
    <t>Summary Annualised Returns for B&amp;H vs Timing Model, 2013-2016</t>
  </si>
  <si>
    <t>Summary Annualised Returns for B&amp;H vs Timing Model, 2007-2016</t>
  </si>
  <si>
    <t>JALSH</t>
  </si>
  <si>
    <t>MSCIWORLD</t>
  </si>
  <si>
    <t>SA10YR</t>
  </si>
  <si>
    <t>SACPI</t>
  </si>
  <si>
    <t>Sharpe (10.43%)</t>
  </si>
  <si>
    <t>Figure X - South African Asset Class Maximum Drawdowns 1973-2016</t>
  </si>
  <si>
    <t>JASPY</t>
  </si>
  <si>
    <t>Sharpe (9.93%)</t>
  </si>
  <si>
    <t>Figure X - South African Asset Class Maximum Drawdowns 1992-2016</t>
  </si>
  <si>
    <t>Summary Annualised Returns for B&amp;H vs Timing Model, 1994-2016</t>
  </si>
  <si>
    <t>B&amp;H</t>
  </si>
  <si>
    <t>WMAF B&amp;H</t>
  </si>
  <si>
    <t>Sharpe (9.84%)</t>
  </si>
  <si>
    <t>WMAF Timing</t>
  </si>
  <si>
    <t>SAMAF B&amp;H</t>
  </si>
  <si>
    <t>SAMAF Timing</t>
  </si>
  <si>
    <t>Figure X - South African Fund Classification Performance 1993-2016</t>
  </si>
  <si>
    <t>YTD</t>
  </si>
  <si>
    <t>1 month</t>
  </si>
  <si>
    <t>3 months</t>
  </si>
  <si>
    <t>6 months</t>
  </si>
  <si>
    <t>1 year</t>
  </si>
  <si>
    <t>2 years</t>
  </si>
  <si>
    <t>3 years</t>
  </si>
  <si>
    <t>5 years</t>
  </si>
  <si>
    <t>7 years</t>
  </si>
  <si>
    <t>10 years</t>
  </si>
  <si>
    <t>Peer Group Average</t>
  </si>
  <si>
    <t>3m</t>
  </si>
  <si>
    <t>6m</t>
  </si>
  <si>
    <t>1yr</t>
  </si>
  <si>
    <t>3yr</t>
  </si>
  <si>
    <t>5yr</t>
  </si>
  <si>
    <t>7yr</t>
  </si>
  <si>
    <t>10yr</t>
  </si>
  <si>
    <t>Buy and Hold</t>
  </si>
  <si>
    <t>Timing</t>
  </si>
  <si>
    <t>% Positive Months</t>
  </si>
  <si>
    <t>Sharpe (8.27%)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</si>
</sst>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;[Red]\-#,##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0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5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applyFill="1" applyBorder="1" applyAlignment="1">
      <alignment horizontal="left"/>
    </xf>
    <xf numFmtId="10" fontId="0" fillId="0" borderId="0" xfId="0" applyNumberFormat="1" applyBorder="1" applyAlignment="1">
      <alignment horizontal="center"/>
    </xf>
    <xf numFmtId="4" fontId="0" fillId="0" borderId="0" xfId="0" applyNumberFormat="1"/>
    <xf numFmtId="49" fontId="0" fillId="0" borderId="0" xfId="0" applyNumberFormat="1"/>
    <xf numFmtId="164" fontId="0" fillId="0" borderId="4" xfId="0" applyNumberFormat="1" applyBorder="1" applyAlignment="1">
      <alignment horizontal="center"/>
    </xf>
    <xf numFmtId="4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58"/>
  <sheetViews>
    <sheetView workbookViewId="0">
      <selection activeCell="B14" sqref="B14:D19"/>
    </sheetView>
  </sheetViews>
  <sheetFormatPr defaultRowHeight="15" x14ac:dyDescent="0.25"/>
  <cols>
    <col min="1" max="1" width="3.140625" customWidth="1"/>
    <col min="2" max="4" width="17.140625" customWidth="1"/>
    <col min="5" max="5" width="12" bestFit="1" customWidth="1"/>
    <col min="6" max="8" width="7.85546875" bestFit="1" customWidth="1"/>
    <col min="11" max="11" width="15.28515625" bestFit="1" customWidth="1"/>
    <col min="12" max="12" width="6.42578125" bestFit="1" customWidth="1"/>
    <col min="13" max="13" width="6.7109375" bestFit="1" customWidth="1"/>
    <col min="14" max="14" width="12" bestFit="1" customWidth="1"/>
    <col min="15" max="15" width="7.42578125" bestFit="1" customWidth="1"/>
    <col min="16" max="16" width="6.7109375" bestFit="1" customWidth="1"/>
    <col min="17" max="17" width="6.140625" bestFit="1" customWidth="1"/>
    <col min="20" max="20" width="14" bestFit="1" customWidth="1"/>
    <col min="21" max="21" width="7.85546875" bestFit="1" customWidth="1"/>
    <col min="22" max="22" width="7.140625" bestFit="1" customWidth="1"/>
    <col min="23" max="23" width="11.140625" bestFit="1" customWidth="1"/>
    <col min="24" max="24" width="12.140625" bestFit="1" customWidth="1"/>
    <col min="25" max="25" width="10.140625" bestFit="1" customWidth="1"/>
    <col min="26" max="26" width="12.5703125" bestFit="1" customWidth="1"/>
    <col min="29" max="29" width="14" bestFit="1" customWidth="1"/>
    <col min="30" max="30" width="8.7109375" bestFit="1" customWidth="1"/>
    <col min="31" max="31" width="8" bestFit="1" customWidth="1"/>
    <col min="32" max="32" width="11.140625" bestFit="1" customWidth="1"/>
    <col min="33" max="33" width="12.140625" bestFit="1" customWidth="1"/>
    <col min="34" max="34" width="10.140625" bestFit="1" customWidth="1"/>
    <col min="35" max="35" width="12.5703125" bestFit="1" customWidth="1"/>
  </cols>
  <sheetData>
    <row r="2" spans="2:35" x14ac:dyDescent="0.25">
      <c r="B2" t="s">
        <v>11</v>
      </c>
    </row>
    <row r="4" spans="2:35" ht="15.75" thickBot="1" x14ac:dyDescent="0.3">
      <c r="B4" s="19" t="s">
        <v>48</v>
      </c>
      <c r="C4" s="19"/>
      <c r="D4" s="19"/>
      <c r="E4" s="19"/>
      <c r="F4" s="19"/>
      <c r="G4" s="19"/>
      <c r="H4" s="19"/>
    </row>
    <row r="5" spans="2:35" ht="15.75" thickBot="1" x14ac:dyDescent="0.3">
      <c r="B5" s="8"/>
      <c r="C5" s="4" t="str">
        <f>L5</f>
        <v>TBILLS</v>
      </c>
      <c r="D5" s="4" t="str">
        <f t="shared" ref="D5:H5" si="0">M5</f>
        <v>JALSH</v>
      </c>
      <c r="E5" s="4" t="str">
        <f t="shared" si="0"/>
        <v>MSCIWORLD</v>
      </c>
      <c r="F5" s="4" t="str">
        <f t="shared" si="0"/>
        <v>SA10YR</v>
      </c>
      <c r="G5" s="4" t="str">
        <f t="shared" si="0"/>
        <v>GSCI</v>
      </c>
      <c r="H5" s="4" t="str">
        <f t="shared" si="0"/>
        <v>SACPI</v>
      </c>
      <c r="L5" t="s">
        <v>0</v>
      </c>
      <c r="M5" t="s">
        <v>43</v>
      </c>
      <c r="N5" t="s">
        <v>44</v>
      </c>
      <c r="O5" t="s">
        <v>45</v>
      </c>
      <c r="P5" t="s">
        <v>4</v>
      </c>
      <c r="Q5" t="s">
        <v>46</v>
      </c>
      <c r="T5" s="19" t="s">
        <v>59</v>
      </c>
      <c r="U5" s="19"/>
      <c r="V5" s="19"/>
      <c r="W5" s="19"/>
      <c r="X5" s="19"/>
      <c r="Y5" s="19"/>
      <c r="Z5" s="19"/>
    </row>
    <row r="6" spans="2:35" ht="15.75" thickBot="1" x14ac:dyDescent="0.3">
      <c r="B6" s="5" t="s">
        <v>6</v>
      </c>
      <c r="C6" s="1">
        <f>L6/100</f>
        <v>0.1043</v>
      </c>
      <c r="D6" s="1">
        <f t="shared" ref="D6:H6" si="1">M6/100</f>
        <v>0.18149999999999999</v>
      </c>
      <c r="E6" s="1">
        <f t="shared" si="1"/>
        <v>0.1603</v>
      </c>
      <c r="F6" s="1">
        <f t="shared" si="1"/>
        <v>0.11810000000000001</v>
      </c>
      <c r="G6" s="1">
        <f t="shared" si="1"/>
        <v>0.13849999999999998</v>
      </c>
      <c r="H6" s="1">
        <f t="shared" si="1"/>
        <v>9.4200000000000006E-2</v>
      </c>
      <c r="K6" t="s">
        <v>6</v>
      </c>
      <c r="L6">
        <v>10.43</v>
      </c>
      <c r="M6">
        <v>18.149999999999999</v>
      </c>
      <c r="N6">
        <v>16.03</v>
      </c>
      <c r="O6">
        <v>11.81</v>
      </c>
      <c r="P6">
        <v>13.85</v>
      </c>
      <c r="Q6">
        <v>9.42</v>
      </c>
      <c r="T6" s="8"/>
      <c r="U6" s="4" t="str">
        <f>AD6</f>
        <v>B&amp;H</v>
      </c>
      <c r="V6" s="4" t="str">
        <f t="shared" ref="V6" si="2">AE6</f>
        <v>GTAA</v>
      </c>
      <c r="W6" s="4" t="str">
        <f t="shared" ref="W6" si="3">AF6</f>
        <v>WMAF B&amp;H</v>
      </c>
      <c r="X6" s="4" t="str">
        <f t="shared" ref="X6" si="4">AG6</f>
        <v>WMAF Timing</v>
      </c>
      <c r="Y6" s="4" t="str">
        <f t="shared" ref="Y6" si="5">AH6</f>
        <v>SAMAF B&amp;H</v>
      </c>
      <c r="Z6" s="4" t="str">
        <f t="shared" ref="Z6" si="6">AI6</f>
        <v>SAMAF Timing</v>
      </c>
      <c r="AD6" t="s">
        <v>53</v>
      </c>
      <c r="AE6" t="s">
        <v>37</v>
      </c>
      <c r="AF6" t="s">
        <v>54</v>
      </c>
      <c r="AG6" t="s">
        <v>56</v>
      </c>
      <c r="AH6" t="s">
        <v>57</v>
      </c>
      <c r="AI6" t="s">
        <v>58</v>
      </c>
    </row>
    <row r="7" spans="2:35" x14ac:dyDescent="0.25">
      <c r="B7" s="6" t="s">
        <v>7</v>
      </c>
      <c r="C7" s="1">
        <f>L7/100</f>
        <v>1.2699999999999999E-2</v>
      </c>
      <c r="D7" s="1">
        <f t="shared" ref="D7" si="7">M7/100</f>
        <v>0.21030000000000001</v>
      </c>
      <c r="E7" s="1">
        <f t="shared" ref="E7" si="8">N7/100</f>
        <v>0.1744</v>
      </c>
      <c r="F7" s="1">
        <f t="shared" ref="F7" si="9">O7/100</f>
        <v>7.3200000000000001E-2</v>
      </c>
      <c r="G7" s="1">
        <f t="shared" ref="G7" si="10">P7/100</f>
        <v>0.22719999999999999</v>
      </c>
      <c r="H7" s="1">
        <f t="shared" ref="H7" si="11">Q7/100</f>
        <v>3.4700000000000002E-2</v>
      </c>
      <c r="K7" t="s">
        <v>7</v>
      </c>
      <c r="L7">
        <v>1.27</v>
      </c>
      <c r="M7">
        <v>21.03</v>
      </c>
      <c r="N7">
        <v>17.440000000000001</v>
      </c>
      <c r="O7">
        <v>7.32</v>
      </c>
      <c r="P7">
        <v>22.72</v>
      </c>
      <c r="Q7">
        <v>3.47</v>
      </c>
      <c r="T7" s="5" t="s">
        <v>6</v>
      </c>
      <c r="U7" s="1">
        <f>AD7/100</f>
        <v>0.14282300000000001</v>
      </c>
      <c r="V7" s="1">
        <f t="shared" ref="V7:V8" si="12">AE7/100</f>
        <v>0.143043</v>
      </c>
      <c r="W7" s="1">
        <f t="shared" ref="W7:W8" si="13">AF7/100</f>
        <v>0.14952699999999999</v>
      </c>
      <c r="X7" s="1">
        <f t="shared" ref="X7:X8" si="14">AG7/100</f>
        <v>0.146312</v>
      </c>
      <c r="Y7" s="1">
        <f t="shared" ref="Y7:Y8" si="15">AH7/100</f>
        <v>0.15060499999999999</v>
      </c>
      <c r="Z7" s="1">
        <f t="shared" ref="Z7:Z8" si="16">AI7/100</f>
        <v>0.144173</v>
      </c>
      <c r="AC7" t="s">
        <v>6</v>
      </c>
      <c r="AD7">
        <v>14.282299999999999</v>
      </c>
      <c r="AE7">
        <v>14.3043</v>
      </c>
      <c r="AF7">
        <v>14.9527</v>
      </c>
      <c r="AG7">
        <v>14.6312</v>
      </c>
      <c r="AH7">
        <v>15.060499999999999</v>
      </c>
      <c r="AI7">
        <v>14.417299999999999</v>
      </c>
    </row>
    <row r="8" spans="2:35" x14ac:dyDescent="0.25">
      <c r="B8" s="6" t="str">
        <f>K8</f>
        <v>Sharpe (10.43%)</v>
      </c>
      <c r="C8" s="2">
        <f>L8</f>
        <v>0</v>
      </c>
      <c r="D8" s="2">
        <f t="shared" ref="D8:H8" si="17">M8</f>
        <v>0.33</v>
      </c>
      <c r="E8" s="2">
        <f t="shared" si="17"/>
        <v>0.28999999999999998</v>
      </c>
      <c r="F8" s="2">
        <f t="shared" si="17"/>
        <v>0.17</v>
      </c>
      <c r="G8" s="2">
        <f t="shared" si="17"/>
        <v>0.14000000000000001</v>
      </c>
      <c r="H8" s="2">
        <f t="shared" si="17"/>
        <v>-0.27</v>
      </c>
      <c r="K8" t="s">
        <v>47</v>
      </c>
      <c r="L8">
        <v>0</v>
      </c>
      <c r="M8">
        <v>0.33</v>
      </c>
      <c r="N8">
        <v>0.28999999999999998</v>
      </c>
      <c r="O8">
        <v>0.17</v>
      </c>
      <c r="P8">
        <v>0.14000000000000001</v>
      </c>
      <c r="Q8">
        <v>-0.27</v>
      </c>
      <c r="T8" s="6" t="s">
        <v>7</v>
      </c>
      <c r="U8" s="1">
        <f>AD8/100</f>
        <v>9.4352000000000005E-2</v>
      </c>
      <c r="V8" s="1">
        <f t="shared" si="12"/>
        <v>7.0384000000000002E-2</v>
      </c>
      <c r="W8" s="1">
        <f t="shared" si="13"/>
        <v>9.2248999999999998E-2</v>
      </c>
      <c r="X8" s="1">
        <f t="shared" si="14"/>
        <v>6.9979E-2</v>
      </c>
      <c r="Y8" s="1">
        <f t="shared" si="15"/>
        <v>9.2194999999999999E-2</v>
      </c>
      <c r="Z8" s="1">
        <f t="shared" si="16"/>
        <v>7.1336999999999998E-2</v>
      </c>
      <c r="AC8" t="s">
        <v>7</v>
      </c>
      <c r="AD8">
        <v>9.4352</v>
      </c>
      <c r="AE8">
        <v>7.0384000000000002</v>
      </c>
      <c r="AF8">
        <v>9.2248999999999999</v>
      </c>
      <c r="AG8">
        <v>6.9978999999999996</v>
      </c>
      <c r="AH8">
        <v>9.2195</v>
      </c>
      <c r="AI8">
        <v>7.1337000000000002</v>
      </c>
    </row>
    <row r="9" spans="2:35" x14ac:dyDescent="0.25">
      <c r="B9" s="6" t="s">
        <v>9</v>
      </c>
      <c r="C9" s="9">
        <f>L9/100</f>
        <v>0</v>
      </c>
      <c r="D9" s="9">
        <f t="shared" ref="D9:H10" si="18">M9/100</f>
        <v>-0.42450000000000004</v>
      </c>
      <c r="E9" s="9">
        <f t="shared" si="18"/>
        <v>-0.499</v>
      </c>
      <c r="F9" s="9">
        <f t="shared" si="18"/>
        <v>-0.18629999999999999</v>
      </c>
      <c r="G9" s="9">
        <f t="shared" si="18"/>
        <v>-0.64080000000000004</v>
      </c>
      <c r="H9" s="9">
        <f t="shared" si="18"/>
        <v>-1.84E-2</v>
      </c>
      <c r="K9" t="s">
        <v>9</v>
      </c>
      <c r="L9">
        <v>0</v>
      </c>
      <c r="M9">
        <v>-42.45</v>
      </c>
      <c r="N9">
        <v>-49.9</v>
      </c>
      <c r="O9">
        <v>-18.63</v>
      </c>
      <c r="P9">
        <v>-64.08</v>
      </c>
      <c r="Q9">
        <v>-1.84</v>
      </c>
      <c r="T9" s="6" t="str">
        <f>AC9</f>
        <v>Sharpe (9.84%)</v>
      </c>
      <c r="U9" s="2">
        <f>AD9</f>
        <v>0.42980000000000002</v>
      </c>
      <c r="V9" s="2">
        <f t="shared" ref="V9" si="19">AE9</f>
        <v>0.57989999999999997</v>
      </c>
      <c r="W9" s="2">
        <f t="shared" ref="W9" si="20">AF9</f>
        <v>0.50619999999999998</v>
      </c>
      <c r="X9" s="2">
        <f t="shared" ref="X9" si="21">AG9</f>
        <v>0.626</v>
      </c>
      <c r="Y9" s="2">
        <f t="shared" ref="Y9" si="22">AH9</f>
        <v>0.51729999999999998</v>
      </c>
      <c r="Z9" s="2">
        <f t="shared" ref="Z9" si="23">AI9</f>
        <v>0.58650000000000002</v>
      </c>
      <c r="AC9" t="s">
        <v>55</v>
      </c>
      <c r="AD9">
        <v>0.42980000000000002</v>
      </c>
      <c r="AE9">
        <v>0.57989999999999997</v>
      </c>
      <c r="AF9">
        <v>0.50619999999999998</v>
      </c>
      <c r="AG9">
        <v>0.626</v>
      </c>
      <c r="AH9">
        <v>0.51729999999999998</v>
      </c>
      <c r="AI9">
        <v>0.58650000000000002</v>
      </c>
    </row>
    <row r="10" spans="2:35" ht="15.75" thickBot="1" x14ac:dyDescent="0.3">
      <c r="B10" s="7" t="s">
        <v>10</v>
      </c>
      <c r="C10" s="3">
        <f>L10/100</f>
        <v>9.4200000000000006E-2</v>
      </c>
      <c r="D10" s="3">
        <f t="shared" si="18"/>
        <v>9.4200000000000006E-2</v>
      </c>
      <c r="E10" s="3">
        <f t="shared" si="18"/>
        <v>9.4200000000000006E-2</v>
      </c>
      <c r="F10" s="3">
        <f t="shared" si="18"/>
        <v>9.4200000000000006E-2</v>
      </c>
      <c r="G10" s="3">
        <f t="shared" si="18"/>
        <v>9.4200000000000006E-2</v>
      </c>
      <c r="H10" s="3">
        <f t="shared" si="18"/>
        <v>9.4200000000000006E-2</v>
      </c>
      <c r="K10" t="s">
        <v>10</v>
      </c>
      <c r="L10">
        <v>9.42</v>
      </c>
      <c r="M10">
        <v>9.42</v>
      </c>
      <c r="N10">
        <v>9.42</v>
      </c>
      <c r="O10">
        <v>9.42</v>
      </c>
      <c r="P10">
        <v>9.42</v>
      </c>
      <c r="Q10">
        <v>9.42</v>
      </c>
      <c r="T10" s="6" t="s">
        <v>9</v>
      </c>
      <c r="U10" s="9">
        <f>AD10/100</f>
        <v>-0.22192499999999998</v>
      </c>
      <c r="V10" s="9">
        <f t="shared" ref="V10:V11" si="24">AE10/100</f>
        <v>-9.5869999999999997E-2</v>
      </c>
      <c r="W10" s="9">
        <f t="shared" ref="W10:W11" si="25">AF10/100</f>
        <v>-0.187527</v>
      </c>
      <c r="X10" s="9">
        <f t="shared" ref="X10:X11" si="26">AG10/100</f>
        <v>-0.115204</v>
      </c>
      <c r="Y10" s="9">
        <f t="shared" ref="Y10:Y11" si="27">AH10/100</f>
        <v>-0.19217999999999999</v>
      </c>
      <c r="Z10" s="9">
        <f t="shared" ref="Z10:Z11" si="28">AI10/100</f>
        <v>-0.13622400000000001</v>
      </c>
      <c r="AC10" t="s">
        <v>9</v>
      </c>
      <c r="AD10">
        <v>-22.192499999999999</v>
      </c>
      <c r="AE10">
        <v>-9.5869999999999997</v>
      </c>
      <c r="AF10">
        <v>-18.752700000000001</v>
      </c>
      <c r="AG10">
        <v>-11.5204</v>
      </c>
      <c r="AH10">
        <v>-19.218</v>
      </c>
      <c r="AI10">
        <v>-13.622400000000001</v>
      </c>
    </row>
    <row r="11" spans="2:35" ht="15.75" thickBot="1" x14ac:dyDescent="0.3">
      <c r="T11" s="7" t="s">
        <v>10</v>
      </c>
      <c r="U11" s="3">
        <f>AD11/100</f>
        <v>6.1896000000000007E-2</v>
      </c>
      <c r="V11" s="3">
        <f t="shared" si="24"/>
        <v>6.1896000000000007E-2</v>
      </c>
      <c r="W11" s="3">
        <f t="shared" si="25"/>
        <v>6.1896000000000007E-2</v>
      </c>
      <c r="X11" s="3">
        <f t="shared" si="26"/>
        <v>6.1896000000000007E-2</v>
      </c>
      <c r="Y11" s="3">
        <f t="shared" si="27"/>
        <v>6.1896000000000007E-2</v>
      </c>
      <c r="Z11" s="3">
        <f t="shared" si="28"/>
        <v>6.1896000000000007E-2</v>
      </c>
      <c r="AC11" t="s">
        <v>10</v>
      </c>
      <c r="AD11">
        <v>6.1896000000000004</v>
      </c>
      <c r="AE11">
        <v>6.1896000000000004</v>
      </c>
      <c r="AF11">
        <v>6.1896000000000004</v>
      </c>
      <c r="AG11">
        <v>6.1896000000000004</v>
      </c>
      <c r="AH11">
        <v>6.1896000000000004</v>
      </c>
      <c r="AI11">
        <v>6.1896000000000004</v>
      </c>
    </row>
    <row r="13" spans="2:35" ht="15.75" thickBot="1" x14ac:dyDescent="0.3">
      <c r="B13" s="19" t="s">
        <v>39</v>
      </c>
      <c r="C13" s="19"/>
      <c r="D13" s="19"/>
    </row>
    <row r="14" spans="2:35" ht="15.75" thickBot="1" x14ac:dyDescent="0.3">
      <c r="B14" s="8"/>
      <c r="C14" s="4" t="str">
        <f>L14</f>
        <v>Buy &amp; Hold</v>
      </c>
      <c r="D14" s="4" t="str">
        <f>M14</f>
        <v>GTAA</v>
      </c>
      <c r="K14" s="20"/>
      <c r="L14" t="s">
        <v>36</v>
      </c>
      <c r="M14" t="s">
        <v>37</v>
      </c>
    </row>
    <row r="15" spans="2:35" x14ac:dyDescent="0.25">
      <c r="B15" s="5" t="str">
        <f>K15</f>
        <v>Return</v>
      </c>
      <c r="C15" s="1">
        <f>L15/100</f>
        <v>0.157336</v>
      </c>
      <c r="D15" s="1">
        <f>M15/100</f>
        <v>0.15132899999999999</v>
      </c>
      <c r="K15" s="20" t="s">
        <v>6</v>
      </c>
      <c r="L15">
        <v>15.733599999999999</v>
      </c>
      <c r="M15">
        <v>15.132899999999999</v>
      </c>
    </row>
    <row r="16" spans="2:35" x14ac:dyDescent="0.25">
      <c r="B16" s="6" t="str">
        <f>K16</f>
        <v>Volatility</v>
      </c>
      <c r="C16" s="1">
        <f>L16/100</f>
        <v>0.10975500000000001</v>
      </c>
      <c r="D16" s="1">
        <f>M16/100</f>
        <v>8.8045000000000012E-2</v>
      </c>
      <c r="K16" s="20" t="s">
        <v>7</v>
      </c>
      <c r="L16">
        <v>10.9755</v>
      </c>
      <c r="M16">
        <v>8.8045000000000009</v>
      </c>
    </row>
    <row r="17" spans="2:39" x14ac:dyDescent="0.25">
      <c r="B17" s="6" t="str">
        <f>K17</f>
        <v>Sharpe</v>
      </c>
      <c r="C17" s="2">
        <f>L17</f>
        <v>0.4214</v>
      </c>
      <c r="D17" s="2">
        <f>M17</f>
        <v>0.46360000000000001</v>
      </c>
      <c r="K17" s="20" t="s">
        <v>38</v>
      </c>
      <c r="L17">
        <v>0.4214</v>
      </c>
      <c r="M17">
        <v>0.46360000000000001</v>
      </c>
    </row>
    <row r="18" spans="2:39" x14ac:dyDescent="0.25">
      <c r="B18" s="6" t="str">
        <f>K18</f>
        <v>MaxDD</v>
      </c>
      <c r="C18" s="9">
        <f>L18/100</f>
        <v>-0.30613399999999996</v>
      </c>
      <c r="D18" s="9">
        <f t="shared" ref="D18:D19" si="29">M18/100</f>
        <v>-0.11587600000000001</v>
      </c>
      <c r="K18" s="20" t="s">
        <v>9</v>
      </c>
      <c r="L18">
        <v>-30.613399999999999</v>
      </c>
      <c r="M18">
        <v>-11.5876</v>
      </c>
    </row>
    <row r="19" spans="2:39" ht="15.75" thickBot="1" x14ac:dyDescent="0.3">
      <c r="B19" s="7" t="str">
        <f>K19</f>
        <v>Inflation CAGR</v>
      </c>
      <c r="C19" s="3">
        <f t="shared" ref="C19" si="30">L19/100</f>
        <v>9.5602000000000006E-2</v>
      </c>
      <c r="D19" s="3">
        <f t="shared" si="29"/>
        <v>9.5602000000000006E-2</v>
      </c>
      <c r="K19" s="20" t="s">
        <v>10</v>
      </c>
      <c r="L19">
        <v>9.5602</v>
      </c>
      <c r="M19">
        <v>9.5602</v>
      </c>
      <c r="AC19" s="23"/>
      <c r="AD19" s="24" t="s">
        <v>60</v>
      </c>
      <c r="AE19" s="24" t="s">
        <v>61</v>
      </c>
      <c r="AF19" s="24" t="s">
        <v>62</v>
      </c>
      <c r="AG19" s="24" t="s">
        <v>63</v>
      </c>
      <c r="AH19" s="24" t="s">
        <v>64</v>
      </c>
      <c r="AI19" s="24" t="s">
        <v>65</v>
      </c>
      <c r="AJ19" s="24" t="s">
        <v>66</v>
      </c>
      <c r="AK19" s="24" t="s">
        <v>67</v>
      </c>
      <c r="AL19" s="24" t="s">
        <v>68</v>
      </c>
      <c r="AM19" s="24" t="s">
        <v>69</v>
      </c>
    </row>
    <row r="20" spans="2:39" x14ac:dyDescent="0.25">
      <c r="B20" s="21"/>
      <c r="C20" s="22"/>
      <c r="D20" s="22"/>
      <c r="K20" s="20"/>
      <c r="AC20" s="23" t="s">
        <v>70</v>
      </c>
      <c r="AD20" s="23">
        <v>-3.7473779999999999</v>
      </c>
      <c r="AE20" s="23">
        <v>-0.16152900000000001</v>
      </c>
      <c r="AF20" s="23">
        <v>-1.4076820000000001</v>
      </c>
      <c r="AG20" s="23">
        <v>-1.561266</v>
      </c>
      <c r="AH20" s="23">
        <v>-3.7473779999999999</v>
      </c>
      <c r="AI20" s="23">
        <v>5.8915369999999996</v>
      </c>
      <c r="AJ20" s="23">
        <v>7.3112779999999997</v>
      </c>
      <c r="AK20" s="23">
        <v>13.948745000000001</v>
      </c>
      <c r="AL20" s="23">
        <v>12.021008</v>
      </c>
      <c r="AM20" s="23">
        <v>9.7381220000000006</v>
      </c>
    </row>
    <row r="21" spans="2:39" ht="15.75" thickBot="1" x14ac:dyDescent="0.3">
      <c r="B21" s="19" t="s">
        <v>51</v>
      </c>
      <c r="C21" s="19"/>
      <c r="D21" s="19"/>
      <c r="E21" s="19"/>
      <c r="F21" s="19"/>
      <c r="G21" s="19"/>
      <c r="H21" s="19"/>
      <c r="AC21" s="23" t="s">
        <v>54</v>
      </c>
      <c r="AD21">
        <v>5.8</v>
      </c>
      <c r="AE21">
        <v>22.84</v>
      </c>
      <c r="AF21">
        <v>3.93</v>
      </c>
      <c r="AG21">
        <v>0.82</v>
      </c>
      <c r="AH21">
        <v>5.8</v>
      </c>
      <c r="AI21">
        <v>7.01</v>
      </c>
      <c r="AJ21">
        <v>8.2899999999999991</v>
      </c>
      <c r="AK21">
        <v>13.42</v>
      </c>
      <c r="AL21">
        <v>13.066000000000001</v>
      </c>
      <c r="AM21">
        <v>10.5884</v>
      </c>
    </row>
    <row r="22" spans="2:39" ht="15.75" thickBot="1" x14ac:dyDescent="0.3">
      <c r="B22" s="8"/>
      <c r="C22" s="4" t="str">
        <f>L22</f>
        <v>TBILLS</v>
      </c>
      <c r="D22" s="4" t="str">
        <f t="shared" ref="D22" si="31">M22</f>
        <v>JALSH</v>
      </c>
      <c r="E22" s="4" t="str">
        <f t="shared" ref="E22" si="32">N22</f>
        <v>MSCIWORLD</v>
      </c>
      <c r="F22" s="4" t="str">
        <f t="shared" ref="F22" si="33">O22</f>
        <v>SA10YR</v>
      </c>
      <c r="G22" s="4" t="str">
        <f t="shared" ref="G22" si="34">P22</f>
        <v>GSCI</v>
      </c>
      <c r="H22" s="4" t="str">
        <f t="shared" ref="H22" si="35">Q22</f>
        <v>JASPY</v>
      </c>
      <c r="L22" t="s">
        <v>0</v>
      </c>
      <c r="M22" t="s">
        <v>43</v>
      </c>
      <c r="N22" t="s">
        <v>44</v>
      </c>
      <c r="O22" t="s">
        <v>45</v>
      </c>
      <c r="P22" t="s">
        <v>4</v>
      </c>
      <c r="Q22" t="s">
        <v>49</v>
      </c>
      <c r="AC22" s="23" t="s">
        <v>56</v>
      </c>
      <c r="AD22">
        <v>-1.2515000000000001</v>
      </c>
      <c r="AE22">
        <v>10.5</v>
      </c>
      <c r="AF22">
        <v>-0.41</v>
      </c>
      <c r="AG22">
        <v>-4.3600000000000003</v>
      </c>
      <c r="AH22">
        <v>-1.25</v>
      </c>
      <c r="AI22">
        <v>3.13</v>
      </c>
      <c r="AJ22">
        <v>5.9180000000000001</v>
      </c>
      <c r="AK22">
        <v>11.42</v>
      </c>
      <c r="AL22">
        <v>10.66</v>
      </c>
      <c r="AM22">
        <v>10.628</v>
      </c>
    </row>
    <row r="23" spans="2:39" ht="15.75" thickBot="1" x14ac:dyDescent="0.3">
      <c r="B23" s="5" t="s">
        <v>6</v>
      </c>
      <c r="C23" s="1">
        <f>L23/100</f>
        <v>9.9299999999999999E-2</v>
      </c>
      <c r="D23" s="1">
        <f t="shared" ref="D23:D24" si="36">M23/100</f>
        <v>0.15289999999999998</v>
      </c>
      <c r="E23" s="1">
        <f t="shared" ref="E23:E24" si="37">N23/100</f>
        <v>0.14180000000000001</v>
      </c>
      <c r="F23" s="1">
        <f t="shared" ref="F23:F24" si="38">O23/100</f>
        <v>0.1241</v>
      </c>
      <c r="G23" s="1">
        <f t="shared" ref="G23:G24" si="39">P23/100</f>
        <v>6.5099999999999991E-2</v>
      </c>
      <c r="H23" s="1">
        <f t="shared" ref="H23:H24" si="40">Q23/100</f>
        <v>0.18640000000000001</v>
      </c>
      <c r="K23" t="s">
        <v>6</v>
      </c>
      <c r="L23">
        <v>9.93</v>
      </c>
      <c r="M23">
        <v>15.29</v>
      </c>
      <c r="N23">
        <v>14.18</v>
      </c>
      <c r="O23">
        <v>12.41</v>
      </c>
      <c r="P23">
        <v>6.51</v>
      </c>
      <c r="Q23">
        <v>18.64</v>
      </c>
    </row>
    <row r="24" spans="2:39" ht="15.75" thickBot="1" x14ac:dyDescent="0.3">
      <c r="B24" s="6" t="s">
        <v>7</v>
      </c>
      <c r="C24" s="1">
        <f>L24/100</f>
        <v>0.01</v>
      </c>
      <c r="D24" s="1">
        <f t="shared" si="36"/>
        <v>0.18239999999999998</v>
      </c>
      <c r="E24" s="1">
        <f t="shared" si="37"/>
        <v>0.16170000000000001</v>
      </c>
      <c r="F24" s="1">
        <f t="shared" si="38"/>
        <v>0.08</v>
      </c>
      <c r="G24" s="1">
        <f t="shared" si="39"/>
        <v>0.2266</v>
      </c>
      <c r="H24" s="1">
        <f t="shared" si="40"/>
        <v>0.15670000000000001</v>
      </c>
      <c r="K24" t="s">
        <v>7</v>
      </c>
      <c r="L24">
        <v>1</v>
      </c>
      <c r="M24">
        <v>18.239999999999998</v>
      </c>
      <c r="N24">
        <v>16.170000000000002</v>
      </c>
      <c r="O24">
        <v>8</v>
      </c>
      <c r="P24">
        <v>22.66</v>
      </c>
      <c r="Q24">
        <v>15.67</v>
      </c>
      <c r="AC24" s="8"/>
      <c r="AD24" s="4" t="s">
        <v>71</v>
      </c>
      <c r="AE24" s="4" t="s">
        <v>72</v>
      </c>
      <c r="AF24" s="4" t="s">
        <v>73</v>
      </c>
      <c r="AG24" s="4" t="s">
        <v>74</v>
      </c>
      <c r="AH24" s="4" t="s">
        <v>75</v>
      </c>
      <c r="AI24" s="4" t="s">
        <v>76</v>
      </c>
      <c r="AJ24" s="4" t="s">
        <v>77</v>
      </c>
    </row>
    <row r="25" spans="2:39" x14ac:dyDescent="0.25">
      <c r="B25" s="6" t="str">
        <f>K25</f>
        <v>Sharpe (9.93%)</v>
      </c>
      <c r="C25" s="2">
        <f>L25</f>
        <v>0</v>
      </c>
      <c r="D25" s="2">
        <f t="shared" ref="D25" si="41">M25</f>
        <v>0.27</v>
      </c>
      <c r="E25" s="2">
        <f t="shared" ref="E25" si="42">N25</f>
        <v>0.24</v>
      </c>
      <c r="F25" s="2">
        <f t="shared" ref="F25" si="43">O25</f>
        <v>0.28000000000000003</v>
      </c>
      <c r="G25" s="2">
        <f t="shared" ref="G25" si="44">P25</f>
        <v>-0.14000000000000001</v>
      </c>
      <c r="H25" s="2">
        <f t="shared" ref="H25" si="45">Q25</f>
        <v>0.51</v>
      </c>
      <c r="K25" t="s">
        <v>50</v>
      </c>
      <c r="L25">
        <v>0</v>
      </c>
      <c r="M25">
        <v>0.27</v>
      </c>
      <c r="N25">
        <v>0.24</v>
      </c>
      <c r="O25">
        <v>0.28000000000000003</v>
      </c>
      <c r="P25">
        <v>-0.14000000000000001</v>
      </c>
      <c r="Q25">
        <v>0.51</v>
      </c>
      <c r="AC25" s="5" t="str">
        <f>AC20</f>
        <v>Peer Group Average</v>
      </c>
      <c r="AD25" s="9">
        <f>AF20/100</f>
        <v>-1.407682E-2</v>
      </c>
      <c r="AE25" s="9">
        <f>AG20/100</f>
        <v>-1.561266E-2</v>
      </c>
      <c r="AF25" s="9">
        <f>AH20/100</f>
        <v>-3.7473779999999998E-2</v>
      </c>
      <c r="AG25" s="9">
        <f>AJ20/100</f>
        <v>7.3112780000000002E-2</v>
      </c>
      <c r="AH25" s="9">
        <f>AK20/100</f>
        <v>0.13948745000000001</v>
      </c>
      <c r="AI25" s="9">
        <f>AL20/100</f>
        <v>0.12021008</v>
      </c>
      <c r="AJ25" s="9">
        <f>AM20/100</f>
        <v>9.7381220000000004E-2</v>
      </c>
    </row>
    <row r="26" spans="2:39" x14ac:dyDescent="0.25">
      <c r="B26" s="6" t="s">
        <v>9</v>
      </c>
      <c r="C26" s="9">
        <f>L26/100</f>
        <v>0</v>
      </c>
      <c r="D26" s="9">
        <f t="shared" ref="D26:D27" si="46">M26/100</f>
        <v>-0.40439999999999998</v>
      </c>
      <c r="E26" s="9">
        <f t="shared" ref="E26:E27" si="47">N26/100</f>
        <v>-0.499</v>
      </c>
      <c r="F26" s="9">
        <f t="shared" ref="F26:F27" si="48">O26/100</f>
        <v>-0.18629999999999999</v>
      </c>
      <c r="G26" s="9">
        <f t="shared" ref="G26:G27" si="49">P26/100</f>
        <v>-0.64080000000000004</v>
      </c>
      <c r="H26" s="9">
        <f t="shared" ref="H26:H27" si="50">Q26/100</f>
        <v>-0.31869999999999998</v>
      </c>
      <c r="K26" t="s">
        <v>9</v>
      </c>
      <c r="L26">
        <v>0</v>
      </c>
      <c r="M26">
        <v>-40.44</v>
      </c>
      <c r="N26">
        <v>-49.9</v>
      </c>
      <c r="O26">
        <v>-18.63</v>
      </c>
      <c r="P26">
        <v>-64.08</v>
      </c>
      <c r="Q26">
        <v>-31.87</v>
      </c>
      <c r="AC26" s="6" t="str">
        <f>AC21</f>
        <v>WMAF B&amp;H</v>
      </c>
      <c r="AD26" s="9">
        <f>AF21/100</f>
        <v>3.9300000000000002E-2</v>
      </c>
      <c r="AE26" s="9">
        <f>AG21/100</f>
        <v>8.199999999999999E-3</v>
      </c>
      <c r="AF26" s="9">
        <f>AH21/100</f>
        <v>5.7999999999999996E-2</v>
      </c>
      <c r="AG26" s="9">
        <f>AJ21/100</f>
        <v>8.2899999999999988E-2</v>
      </c>
      <c r="AH26" s="9">
        <f>AK21/100</f>
        <v>0.13419999999999999</v>
      </c>
      <c r="AI26" s="9">
        <f>AL21/100</f>
        <v>0.13066</v>
      </c>
      <c r="AJ26" s="9">
        <f>AM21/100</f>
        <v>0.10588400000000001</v>
      </c>
    </row>
    <row r="27" spans="2:39" ht="15.75" thickBot="1" x14ac:dyDescent="0.3">
      <c r="B27" s="7" t="s">
        <v>10</v>
      </c>
      <c r="C27" s="3">
        <f>L27/100</f>
        <v>6.3299999999999995E-2</v>
      </c>
      <c r="D27" s="3">
        <f t="shared" si="46"/>
        <v>6.3299999999999995E-2</v>
      </c>
      <c r="E27" s="3">
        <f t="shared" si="47"/>
        <v>6.3299999999999995E-2</v>
      </c>
      <c r="F27" s="3">
        <f t="shared" si="48"/>
        <v>6.3299999999999995E-2</v>
      </c>
      <c r="G27" s="3">
        <f t="shared" si="49"/>
        <v>6.3299999999999995E-2</v>
      </c>
      <c r="H27" s="3">
        <f t="shared" si="50"/>
        <v>6.3299999999999995E-2</v>
      </c>
      <c r="K27" t="s">
        <v>10</v>
      </c>
      <c r="L27">
        <v>6.33</v>
      </c>
      <c r="M27">
        <v>6.33</v>
      </c>
      <c r="N27">
        <v>6.33</v>
      </c>
      <c r="O27">
        <v>6.33</v>
      </c>
      <c r="P27">
        <v>6.33</v>
      </c>
      <c r="Q27">
        <v>6.33</v>
      </c>
      <c r="AC27" s="7" t="str">
        <f>AC22</f>
        <v>WMAF Timing</v>
      </c>
      <c r="AD27" s="25">
        <f>AF22/100</f>
        <v>-4.0999999999999995E-3</v>
      </c>
      <c r="AE27" s="25">
        <f>AG22/100</f>
        <v>-4.36E-2</v>
      </c>
      <c r="AF27" s="25">
        <f>AH22/100</f>
        <v>-1.2500000000000001E-2</v>
      </c>
      <c r="AG27" s="25">
        <f>AJ22/100</f>
        <v>5.9180000000000003E-2</v>
      </c>
      <c r="AH27" s="25">
        <f>AK22/100</f>
        <v>0.1142</v>
      </c>
      <c r="AI27" s="25">
        <f>AL22/100</f>
        <v>0.1066</v>
      </c>
      <c r="AJ27" s="25">
        <f>AM22/100</f>
        <v>0.10628</v>
      </c>
    </row>
    <row r="29" spans="2:39" ht="15.75" thickBot="1" x14ac:dyDescent="0.3">
      <c r="B29" s="19" t="s">
        <v>52</v>
      </c>
      <c r="C29" s="19"/>
      <c r="D29" s="19"/>
    </row>
    <row r="30" spans="2:39" ht="15.75" thickBot="1" x14ac:dyDescent="0.3">
      <c r="B30" s="8"/>
      <c r="C30" s="4" t="str">
        <f>L30</f>
        <v>Buy &amp; Hold</v>
      </c>
      <c r="D30" s="4" t="str">
        <f>M30</f>
        <v>GTAA</v>
      </c>
      <c r="L30" t="s">
        <v>36</v>
      </c>
      <c r="M30" t="s">
        <v>37</v>
      </c>
      <c r="AD30" t="s">
        <v>60</v>
      </c>
      <c r="AE30" t="s">
        <v>61</v>
      </c>
      <c r="AF30" t="s">
        <v>62</v>
      </c>
      <c r="AG30" t="s">
        <v>63</v>
      </c>
      <c r="AH30" t="s">
        <v>64</v>
      </c>
      <c r="AI30" t="s">
        <v>65</v>
      </c>
      <c r="AJ30" t="s">
        <v>66</v>
      </c>
      <c r="AK30" t="s">
        <v>67</v>
      </c>
      <c r="AL30" t="s">
        <v>68</v>
      </c>
      <c r="AM30" t="s">
        <v>69</v>
      </c>
    </row>
    <row r="31" spans="2:39" x14ac:dyDescent="0.25">
      <c r="B31" s="5" t="str">
        <f>K31</f>
        <v>Return</v>
      </c>
      <c r="C31" s="1">
        <f>L31/100</f>
        <v>0.14282300000000001</v>
      </c>
      <c r="D31" s="1">
        <f>M31/100</f>
        <v>0.143043</v>
      </c>
      <c r="K31" t="s">
        <v>6</v>
      </c>
      <c r="L31">
        <v>14.282299999999999</v>
      </c>
      <c r="M31">
        <v>14.3043</v>
      </c>
      <c r="AC31" t="s">
        <v>70</v>
      </c>
      <c r="AD31">
        <v>1.7162059999999999</v>
      </c>
      <c r="AE31">
        <v>0.79076999999999997</v>
      </c>
      <c r="AF31">
        <v>-1.2711330000000001</v>
      </c>
      <c r="AG31">
        <v>-0.40102700000000002</v>
      </c>
      <c r="AH31">
        <v>1.7162059999999999</v>
      </c>
      <c r="AI31">
        <v>3.4842610000000001</v>
      </c>
      <c r="AJ31">
        <v>5.5032569999999996</v>
      </c>
      <c r="AK31">
        <v>10.822953</v>
      </c>
      <c r="AL31">
        <v>10.283080999999999</v>
      </c>
      <c r="AM31">
        <v>8.8670860000000005</v>
      </c>
    </row>
    <row r="32" spans="2:39" x14ac:dyDescent="0.25">
      <c r="B32" s="6" t="str">
        <f>K32</f>
        <v>Volatility</v>
      </c>
      <c r="C32" s="1">
        <f>L32/100</f>
        <v>9.4352000000000005E-2</v>
      </c>
      <c r="D32" s="1">
        <f>M32/100</f>
        <v>7.0384000000000002E-2</v>
      </c>
      <c r="K32" t="s">
        <v>7</v>
      </c>
      <c r="L32">
        <v>9.4352</v>
      </c>
      <c r="M32">
        <v>7.0384000000000002</v>
      </c>
      <c r="AC32" t="s">
        <v>57</v>
      </c>
      <c r="AD32">
        <v>6.83</v>
      </c>
      <c r="AE32">
        <v>25.39</v>
      </c>
      <c r="AF32">
        <v>3.26</v>
      </c>
      <c r="AG32">
        <v>0.92</v>
      </c>
      <c r="AH32">
        <v>6.83</v>
      </c>
      <c r="AI32">
        <v>6.48</v>
      </c>
      <c r="AJ32">
        <v>7.94</v>
      </c>
      <c r="AK32">
        <v>12.62</v>
      </c>
      <c r="AL32">
        <v>12.62</v>
      </c>
      <c r="AM32">
        <v>10.57</v>
      </c>
    </row>
    <row r="33" spans="2:39" x14ac:dyDescent="0.25">
      <c r="B33" s="6" t="str">
        <f>K33</f>
        <v>Sharpe</v>
      </c>
      <c r="C33" s="2">
        <f>L33</f>
        <v>0.42980000000000002</v>
      </c>
      <c r="D33" s="2">
        <f>M33</f>
        <v>0.57989999999999997</v>
      </c>
      <c r="K33" t="s">
        <v>38</v>
      </c>
      <c r="L33">
        <v>0.42980000000000002</v>
      </c>
      <c r="M33">
        <v>0.57989999999999997</v>
      </c>
      <c r="AC33" t="s">
        <v>58</v>
      </c>
      <c r="AD33">
        <v>-0.33</v>
      </c>
      <c r="AE33">
        <v>10.81</v>
      </c>
      <c r="AF33">
        <v>-1.27</v>
      </c>
      <c r="AG33">
        <v>-3.62</v>
      </c>
      <c r="AH33">
        <v>-0.33</v>
      </c>
      <c r="AI33">
        <v>2.4900000000000002</v>
      </c>
      <c r="AJ33">
        <v>5.39</v>
      </c>
      <c r="AK33">
        <v>10.49</v>
      </c>
      <c r="AL33">
        <v>10.199999999999999</v>
      </c>
      <c r="AM33">
        <v>10.3</v>
      </c>
    </row>
    <row r="34" spans="2:39" ht="15.75" thickBot="1" x14ac:dyDescent="0.3">
      <c r="B34" s="6" t="str">
        <f>K34</f>
        <v>MaxDD</v>
      </c>
      <c r="C34" s="9">
        <f>L34/100</f>
        <v>-0.22192499999999998</v>
      </c>
      <c r="D34" s="9">
        <f t="shared" ref="D34:D35" si="51">M34/100</f>
        <v>-9.5869999999999997E-2</v>
      </c>
      <c r="K34" t="s">
        <v>9</v>
      </c>
      <c r="L34">
        <v>-22.192499999999999</v>
      </c>
      <c r="M34">
        <v>-9.5869999999999997</v>
      </c>
    </row>
    <row r="35" spans="2:39" ht="15.75" thickBot="1" x14ac:dyDescent="0.3">
      <c r="B35" s="7" t="str">
        <f>K35</f>
        <v>Inflation CAGR</v>
      </c>
      <c r="C35" s="3">
        <f t="shared" ref="C35" si="52">L35/100</f>
        <v>6.1896000000000007E-2</v>
      </c>
      <c r="D35" s="3">
        <f t="shared" si="51"/>
        <v>6.1896000000000007E-2</v>
      </c>
      <c r="K35" t="s">
        <v>10</v>
      </c>
      <c r="L35">
        <v>6.1896000000000004</v>
      </c>
      <c r="M35">
        <v>6.1896000000000004</v>
      </c>
      <c r="AC35" s="8"/>
      <c r="AD35" s="4" t="s">
        <v>71</v>
      </c>
      <c r="AE35" s="4" t="s">
        <v>72</v>
      </c>
      <c r="AF35" s="4" t="s">
        <v>73</v>
      </c>
      <c r="AG35" s="4" t="s">
        <v>74</v>
      </c>
      <c r="AH35" s="4" t="s">
        <v>75</v>
      </c>
      <c r="AI35" s="4" t="s">
        <v>76</v>
      </c>
      <c r="AJ35" s="4" t="s">
        <v>77</v>
      </c>
    </row>
    <row r="36" spans="2:39" x14ac:dyDescent="0.25">
      <c r="AC36" s="5" t="str">
        <f>AC31</f>
        <v>Peer Group Average</v>
      </c>
      <c r="AD36" s="9">
        <f>AF31/100</f>
        <v>-1.271133E-2</v>
      </c>
      <c r="AE36" s="9">
        <f>AG31/100</f>
        <v>-4.0102699999999998E-3</v>
      </c>
      <c r="AF36" s="9">
        <f>AH31/100</f>
        <v>1.716206E-2</v>
      </c>
      <c r="AG36" s="9">
        <f>AJ31/100</f>
        <v>5.5032569999999996E-2</v>
      </c>
      <c r="AH36" s="9">
        <f>AK31/100</f>
        <v>0.10822953</v>
      </c>
      <c r="AI36" s="9">
        <f>AL31/100</f>
        <v>0.10283080999999999</v>
      </c>
      <c r="AJ36" s="9">
        <f>AM31/100</f>
        <v>8.8670860000000004E-2</v>
      </c>
    </row>
    <row r="37" spans="2:39" x14ac:dyDescent="0.25">
      <c r="AC37" s="6" t="str">
        <f>AC32</f>
        <v>SAMAF B&amp;H</v>
      </c>
      <c r="AD37" s="9">
        <f>AF32/100</f>
        <v>3.2599999999999997E-2</v>
      </c>
      <c r="AE37" s="9">
        <f>AG32/100</f>
        <v>9.1999999999999998E-3</v>
      </c>
      <c r="AF37" s="9">
        <f>AH32/100</f>
        <v>6.83E-2</v>
      </c>
      <c r="AG37" s="9">
        <f>AJ32/100</f>
        <v>7.9399999999999998E-2</v>
      </c>
      <c r="AH37" s="9">
        <f>AK32/100</f>
        <v>0.12619999999999998</v>
      </c>
      <c r="AI37" s="9">
        <f>AL32/100</f>
        <v>0.12619999999999998</v>
      </c>
      <c r="AJ37" s="9">
        <f>AM32/100</f>
        <v>0.1057</v>
      </c>
    </row>
    <row r="38" spans="2:39" ht="15.75" thickBot="1" x14ac:dyDescent="0.3">
      <c r="AC38" s="7" t="str">
        <f>AC33</f>
        <v>SAMAF Timing</v>
      </c>
      <c r="AD38" s="25">
        <f>AF33/100</f>
        <v>-1.2699999999999999E-2</v>
      </c>
      <c r="AE38" s="25">
        <f>AG33/100</f>
        <v>-3.6200000000000003E-2</v>
      </c>
      <c r="AF38" s="25">
        <f>AH33/100</f>
        <v>-3.3E-3</v>
      </c>
      <c r="AG38" s="25">
        <f>AJ33/100</f>
        <v>5.3899999999999997E-2</v>
      </c>
      <c r="AH38" s="25">
        <f>AK33/100</f>
        <v>0.10490000000000001</v>
      </c>
      <c r="AI38" s="25">
        <f>AL33/100</f>
        <v>0.10199999999999999</v>
      </c>
      <c r="AJ38" s="25">
        <f>AM33/100</f>
        <v>0.10300000000000001</v>
      </c>
    </row>
    <row r="52" spans="2:13" ht="15.75" thickBot="1" x14ac:dyDescent="0.3">
      <c r="B52" s="19"/>
      <c r="C52" s="19"/>
      <c r="D52" s="19"/>
    </row>
    <row r="53" spans="2:13" ht="15.75" thickBot="1" x14ac:dyDescent="0.3">
      <c r="B53" s="8"/>
      <c r="C53" s="4" t="str">
        <f>L53</f>
        <v>Buy and Hold</v>
      </c>
      <c r="D53" s="4" t="str">
        <f>M53</f>
        <v>Timing</v>
      </c>
      <c r="L53" t="s">
        <v>78</v>
      </c>
      <c r="M53" t="s">
        <v>79</v>
      </c>
    </row>
    <row r="54" spans="2:13" x14ac:dyDescent="0.25">
      <c r="B54" s="5" t="str">
        <f>K54</f>
        <v>Return</v>
      </c>
      <c r="C54" s="1">
        <f>L54/100</f>
        <v>0.194022</v>
      </c>
      <c r="D54" s="1">
        <f>M54/100</f>
        <v>0.177123</v>
      </c>
      <c r="K54" t="s">
        <v>6</v>
      </c>
      <c r="L54">
        <v>19.402200000000001</v>
      </c>
      <c r="M54">
        <v>17.712299999999999</v>
      </c>
    </row>
    <row r="55" spans="2:13" x14ac:dyDescent="0.25">
      <c r="B55" s="6" t="str">
        <f>K55</f>
        <v>Volatility</v>
      </c>
      <c r="C55" s="1">
        <f>L55/100</f>
        <v>0.15847899999999998</v>
      </c>
      <c r="D55" s="1">
        <f>M55/100</f>
        <v>0.13261300000000001</v>
      </c>
      <c r="K55" t="s">
        <v>7</v>
      </c>
      <c r="L55">
        <v>15.847899999999999</v>
      </c>
      <c r="M55">
        <v>13.2613</v>
      </c>
    </row>
    <row r="56" spans="2:13" x14ac:dyDescent="0.25">
      <c r="B56" s="6" t="str">
        <f>K56</f>
        <v>Sharpe</v>
      </c>
      <c r="C56" s="2">
        <f>L56</f>
        <v>1.1465000000000001</v>
      </c>
      <c r="D56" s="2">
        <f>M56</f>
        <v>1.2587999999999999</v>
      </c>
      <c r="K56" t="s">
        <v>38</v>
      </c>
      <c r="L56">
        <v>1.1465000000000001</v>
      </c>
      <c r="M56">
        <v>1.2587999999999999</v>
      </c>
    </row>
    <row r="57" spans="2:13" x14ac:dyDescent="0.25">
      <c r="B57" s="6" t="str">
        <f>K57</f>
        <v>MaxDD</v>
      </c>
      <c r="C57" s="9">
        <f>L57/100</f>
        <v>-0.31874600000000003</v>
      </c>
      <c r="D57" s="9">
        <f t="shared" ref="D57:D58" si="53">M57/100</f>
        <v>-0.19254399999999999</v>
      </c>
      <c r="K57" t="s">
        <v>9</v>
      </c>
      <c r="L57">
        <v>-31.874600000000001</v>
      </c>
      <c r="M57">
        <v>-19.2544</v>
      </c>
    </row>
    <row r="58" spans="2:13" ht="15.75" thickBot="1" x14ac:dyDescent="0.3">
      <c r="B58" s="7" t="str">
        <f>K58</f>
        <v>% Positive Months</v>
      </c>
      <c r="C58" s="3"/>
      <c r="D58" s="3"/>
      <c r="K58" t="s">
        <v>80</v>
      </c>
      <c r="L58">
        <v>0</v>
      </c>
      <c r="M58">
        <v>0</v>
      </c>
    </row>
  </sheetData>
  <mergeCells count="6">
    <mergeCell ref="B29:D29"/>
    <mergeCell ref="T5:Z5"/>
    <mergeCell ref="B52:D52"/>
    <mergeCell ref="B4:H4"/>
    <mergeCell ref="B13:D13"/>
    <mergeCell ref="B21:H21"/>
  </mergeCells>
  <pageMargins left="0.7" right="0.7" top="0.75" bottom="0.75" header="0.3" footer="0.3"/>
  <pageSetup paperSize="9" orientation="portrait" r:id="rId1"/>
  <ignoredErrors>
    <ignoredError sqref="C8:H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4"/>
  <sheetViews>
    <sheetView tabSelected="1" topLeftCell="A29" workbookViewId="0">
      <selection activeCell="L59" sqref="L59:N64"/>
    </sheetView>
  </sheetViews>
  <sheetFormatPr defaultRowHeight="15" x14ac:dyDescent="0.25"/>
  <cols>
    <col min="1" max="1" width="3.140625" customWidth="1"/>
    <col min="2" max="2" width="14.28515625" customWidth="1"/>
    <col min="3" max="3" width="21.140625" bestFit="1" customWidth="1"/>
    <col min="10" max="10" width="10.140625" bestFit="1" customWidth="1"/>
  </cols>
  <sheetData>
    <row r="2" spans="2:8" x14ac:dyDescent="0.25">
      <c r="B2" t="s">
        <v>11</v>
      </c>
    </row>
    <row r="4" spans="2:8" ht="15.75" thickBot="1" x14ac:dyDescent="0.3">
      <c r="B4" s="19" t="s">
        <v>16</v>
      </c>
      <c r="C4" s="19"/>
      <c r="D4" s="19"/>
      <c r="E4" s="19"/>
      <c r="F4" s="19"/>
      <c r="G4" s="19"/>
      <c r="H4" s="19"/>
    </row>
    <row r="5" spans="2:8" ht="15.75" thickBot="1" x14ac:dyDescent="0.3">
      <c r="B5" s="8"/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</row>
    <row r="6" spans="2:8" x14ac:dyDescent="0.25">
      <c r="B6" s="5" t="s">
        <v>6</v>
      </c>
      <c r="C6" s="1">
        <v>5.4199999999999998E-2</v>
      </c>
      <c r="D6" s="1">
        <v>9.7699999999999995E-2</v>
      </c>
      <c r="E6" s="1">
        <v>9.1899999999999996E-2</v>
      </c>
      <c r="F6" s="1">
        <v>8.1199999999999994E-2</v>
      </c>
      <c r="G6" s="1">
        <v>8.3400000000000002E-2</v>
      </c>
      <c r="H6" s="1">
        <v>9.64E-2</v>
      </c>
    </row>
    <row r="7" spans="2:8" x14ac:dyDescent="0.25">
      <c r="B7" s="6" t="s">
        <v>7</v>
      </c>
      <c r="C7" s="1">
        <v>9.4999999999999998E-3</v>
      </c>
      <c r="D7" s="1">
        <v>0.15709999999999999</v>
      </c>
      <c r="E7" s="1">
        <v>0.17599999999999999</v>
      </c>
      <c r="F7" s="1">
        <v>8.4699999999999998E-2</v>
      </c>
      <c r="G7" s="1">
        <v>0.20549999999999999</v>
      </c>
      <c r="H7" s="1">
        <v>0.18160000000000001</v>
      </c>
    </row>
    <row r="8" spans="2:8" x14ac:dyDescent="0.25">
      <c r="B8" s="6" t="s">
        <v>13</v>
      </c>
      <c r="C8" s="2">
        <v>0</v>
      </c>
      <c r="D8" s="2">
        <v>0.26290000000000002</v>
      </c>
      <c r="E8" s="2">
        <v>0.20280000000000001</v>
      </c>
      <c r="F8" s="2">
        <v>0.30230000000000001</v>
      </c>
      <c r="G8" s="2">
        <v>0.13469999999999999</v>
      </c>
      <c r="H8" s="2">
        <v>0.21990000000000001</v>
      </c>
    </row>
    <row r="9" spans="2:8" x14ac:dyDescent="0.25">
      <c r="B9" s="6" t="s">
        <v>9</v>
      </c>
      <c r="C9" s="9">
        <v>0</v>
      </c>
      <c r="D9" s="9">
        <v>-0.50949999999999995</v>
      </c>
      <c r="E9" s="9">
        <v>-0.56399999999999995</v>
      </c>
      <c r="F9" s="9">
        <v>-0.1575</v>
      </c>
      <c r="G9" s="9">
        <v>-0.67649999999999999</v>
      </c>
      <c r="H9" s="9">
        <v>-0.68179999999999996</v>
      </c>
    </row>
    <row r="10" spans="2:8" ht="15.75" thickBot="1" x14ac:dyDescent="0.3">
      <c r="B10" s="7" t="s">
        <v>10</v>
      </c>
      <c r="C10" s="3">
        <v>4.3299999999999998E-2</v>
      </c>
      <c r="D10" s="3">
        <v>4.3299999999999998E-2</v>
      </c>
      <c r="E10" s="3">
        <v>4.3299999999999998E-2</v>
      </c>
      <c r="F10" s="3">
        <v>4.3299999999999998E-2</v>
      </c>
      <c r="G10" s="3">
        <v>4.3299999999999998E-2</v>
      </c>
      <c r="H10" s="3">
        <v>4.3299999999999998E-2</v>
      </c>
    </row>
    <row r="12" spans="2:8" x14ac:dyDescent="0.25">
      <c r="B12" t="s">
        <v>12</v>
      </c>
    </row>
    <row r="13" spans="2:8" ht="15.75" thickBot="1" x14ac:dyDescent="0.3"/>
    <row r="14" spans="2:8" ht="15.75" thickBot="1" x14ac:dyDescent="0.3">
      <c r="B14" s="8"/>
      <c r="C14" s="4" t="s">
        <v>0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</row>
    <row r="15" spans="2:8" x14ac:dyDescent="0.25">
      <c r="B15" s="5" t="s">
        <v>6</v>
      </c>
      <c r="C15" s="1">
        <v>5.4100000000000002E-2</v>
      </c>
      <c r="D15" s="1">
        <v>9.7000000000000003E-2</v>
      </c>
      <c r="E15" s="1">
        <v>9.1700000000000004E-2</v>
      </c>
      <c r="F15" s="1">
        <v>8.1799999999999998E-2</v>
      </c>
      <c r="G15" s="1">
        <v>8.3199999999999996E-2</v>
      </c>
      <c r="H15" s="1">
        <v>9.6500000000000002E-2</v>
      </c>
    </row>
    <row r="16" spans="2:8" x14ac:dyDescent="0.25">
      <c r="B16" s="6" t="s">
        <v>7</v>
      </c>
      <c r="C16" s="1">
        <v>9.4999999999999998E-3</v>
      </c>
      <c r="D16" s="1">
        <v>0.15690000000000001</v>
      </c>
      <c r="E16" s="1">
        <v>0.17610000000000001</v>
      </c>
      <c r="F16" s="1">
        <v>8.4400000000000003E-2</v>
      </c>
      <c r="G16" s="1">
        <v>0.20549999999999999</v>
      </c>
      <c r="H16" s="1">
        <v>0.18129999999999999</v>
      </c>
    </row>
    <row r="17" spans="2:8" x14ac:dyDescent="0.25">
      <c r="B17" s="6" t="s">
        <v>8</v>
      </c>
      <c r="C17" s="2">
        <v>0</v>
      </c>
      <c r="D17" s="2">
        <v>0.27</v>
      </c>
      <c r="E17" s="2">
        <v>0.21</v>
      </c>
      <c r="F17" s="2">
        <v>0.33</v>
      </c>
      <c r="G17" s="2">
        <v>0.14000000000000001</v>
      </c>
      <c r="H17" s="2">
        <v>0.23</v>
      </c>
    </row>
    <row r="18" spans="2:8" x14ac:dyDescent="0.25">
      <c r="B18" s="6" t="s">
        <v>9</v>
      </c>
      <c r="C18" s="9">
        <v>0</v>
      </c>
      <c r="D18" s="9">
        <v>-0.50949999999999995</v>
      </c>
      <c r="E18" s="9">
        <v>-0.56399999999999995</v>
      </c>
      <c r="F18" s="9">
        <v>-0.15790000000000001</v>
      </c>
      <c r="G18" s="9">
        <v>-0.67649999999999999</v>
      </c>
      <c r="H18" s="9">
        <v>-0.67879999999999996</v>
      </c>
    </row>
    <row r="19" spans="2:8" ht="15.75" thickBot="1" x14ac:dyDescent="0.3">
      <c r="B19" s="7" t="s">
        <v>10</v>
      </c>
      <c r="C19" s="3">
        <v>4.2999999999999997E-2</v>
      </c>
      <c r="D19" s="3">
        <v>4.2999999999999997E-2</v>
      </c>
      <c r="E19" s="3">
        <v>4.2999999999999997E-2</v>
      </c>
      <c r="F19" s="3">
        <v>4.2999999999999997E-2</v>
      </c>
      <c r="G19" s="3">
        <v>4.2999999999999997E-2</v>
      </c>
      <c r="H19" s="3">
        <v>4.2999999999999997E-2</v>
      </c>
    </row>
    <row r="21" spans="2:8" x14ac:dyDescent="0.25">
      <c r="B21" t="s">
        <v>15</v>
      </c>
    </row>
    <row r="22" spans="2:8" ht="15.75" thickBot="1" x14ac:dyDescent="0.3">
      <c r="B22" s="19" t="s">
        <v>17</v>
      </c>
      <c r="C22" s="19"/>
      <c r="D22" s="19"/>
      <c r="E22" s="19"/>
      <c r="F22" s="19"/>
      <c r="G22" s="19"/>
      <c r="H22" s="19"/>
    </row>
    <row r="23" spans="2:8" ht="15.75" thickBot="1" x14ac:dyDescent="0.3">
      <c r="B23" s="8"/>
      <c r="C23" s="4" t="s">
        <v>0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2:8" x14ac:dyDescent="0.25">
      <c r="B24" s="5" t="s">
        <v>6</v>
      </c>
      <c r="C24" s="1">
        <f t="shared" ref="C24:H28" si="0">C6-C15</f>
        <v>9.9999999999995925E-5</v>
      </c>
      <c r="D24" s="1">
        <f t="shared" si="0"/>
        <v>6.999999999999923E-4</v>
      </c>
      <c r="E24" s="1">
        <f t="shared" si="0"/>
        <v>1.9999999999999185E-4</v>
      </c>
      <c r="F24" s="1">
        <f t="shared" si="0"/>
        <v>-6.0000000000000331E-4</v>
      </c>
      <c r="G24" s="1">
        <f t="shared" si="0"/>
        <v>2.0000000000000573E-4</v>
      </c>
      <c r="H24" s="1">
        <f t="shared" si="0"/>
        <v>-1.0000000000000286E-4</v>
      </c>
    </row>
    <row r="25" spans="2:8" x14ac:dyDescent="0.25">
      <c r="B25" s="6" t="s">
        <v>7</v>
      </c>
      <c r="C25" s="1">
        <f t="shared" si="0"/>
        <v>0</v>
      </c>
      <c r="D25" s="1">
        <f t="shared" si="0"/>
        <v>1.9999999999997797E-4</v>
      </c>
      <c r="E25" s="1">
        <f t="shared" si="0"/>
        <v>-1.0000000000001674E-4</v>
      </c>
      <c r="F25" s="1">
        <f t="shared" si="0"/>
        <v>2.9999999999999472E-4</v>
      </c>
      <c r="G25" s="1">
        <f t="shared" si="0"/>
        <v>0</v>
      </c>
      <c r="H25" s="1">
        <f t="shared" si="0"/>
        <v>3.0000000000002247E-4</v>
      </c>
    </row>
    <row r="26" spans="2:8" x14ac:dyDescent="0.25">
      <c r="B26" s="6" t="s">
        <v>14</v>
      </c>
      <c r="C26" s="2">
        <f t="shared" si="0"/>
        <v>0</v>
      </c>
      <c r="D26" s="2">
        <f t="shared" si="0"/>
        <v>-7.0999999999999952E-3</v>
      </c>
      <c r="E26" s="2">
        <f t="shared" si="0"/>
        <v>-7.1999999999999842E-3</v>
      </c>
      <c r="F26" s="2">
        <f t="shared" si="0"/>
        <v>-2.7700000000000002E-2</v>
      </c>
      <c r="G26" s="2">
        <f t="shared" si="0"/>
        <v>-5.3000000000000269E-3</v>
      </c>
      <c r="H26" s="2">
        <f t="shared" si="0"/>
        <v>-1.0099999999999998E-2</v>
      </c>
    </row>
    <row r="27" spans="2:8" x14ac:dyDescent="0.25">
      <c r="B27" s="6"/>
      <c r="C27" s="9">
        <f t="shared" si="0"/>
        <v>0</v>
      </c>
      <c r="D27" s="9">
        <f t="shared" si="0"/>
        <v>0</v>
      </c>
      <c r="E27" s="9">
        <f t="shared" si="0"/>
        <v>0</v>
      </c>
      <c r="F27" s="9">
        <f t="shared" si="0"/>
        <v>4.0000000000001146E-4</v>
      </c>
      <c r="G27" s="9">
        <f t="shared" si="0"/>
        <v>0</v>
      </c>
      <c r="H27" s="9">
        <f t="shared" si="0"/>
        <v>-3.0000000000000027E-3</v>
      </c>
    </row>
    <row r="28" spans="2:8" ht="15.75" thickBot="1" x14ac:dyDescent="0.3">
      <c r="B28" s="7" t="s">
        <v>10</v>
      </c>
      <c r="C28" s="3">
        <f t="shared" si="0"/>
        <v>3.0000000000000165E-4</v>
      </c>
      <c r="D28" s="3">
        <f t="shared" si="0"/>
        <v>3.0000000000000165E-4</v>
      </c>
      <c r="E28" s="3">
        <f t="shared" si="0"/>
        <v>3.0000000000000165E-4</v>
      </c>
      <c r="F28" s="3">
        <f t="shared" si="0"/>
        <v>3.0000000000000165E-4</v>
      </c>
      <c r="G28" s="3">
        <f t="shared" si="0"/>
        <v>3.0000000000000165E-4</v>
      </c>
      <c r="H28" s="3">
        <f t="shared" si="0"/>
        <v>3.0000000000000165E-4</v>
      </c>
    </row>
    <row r="30" spans="2:8" ht="15.75" thickBot="1" x14ac:dyDescent="0.3">
      <c r="B30" s="19" t="s">
        <v>18</v>
      </c>
      <c r="C30" s="19"/>
      <c r="D30" s="19"/>
      <c r="E30" s="19"/>
      <c r="F30" s="19"/>
      <c r="G30" s="19"/>
      <c r="H30" s="19"/>
    </row>
    <row r="31" spans="2:8" ht="15.75" thickBot="1" x14ac:dyDescent="0.3">
      <c r="B31" s="8"/>
      <c r="C31" s="4" t="s">
        <v>0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2:8" x14ac:dyDescent="0.25">
      <c r="B32" s="5" t="s">
        <v>6</v>
      </c>
      <c r="C32" s="1">
        <v>4.9299999999999997E-2</v>
      </c>
      <c r="D32" s="1">
        <v>0.1018</v>
      </c>
      <c r="E32" s="1">
        <v>8.7499999999999994E-2</v>
      </c>
      <c r="F32" s="1">
        <v>7.4099999999999999E-2</v>
      </c>
      <c r="G32" s="1">
        <v>5.8500000000000003E-2</v>
      </c>
      <c r="H32" s="1">
        <v>9.6500000000000002E-2</v>
      </c>
    </row>
    <row r="33" spans="2:8" x14ac:dyDescent="0.25">
      <c r="B33" s="6" t="s">
        <v>7</v>
      </c>
      <c r="C33" s="1">
        <v>0.01</v>
      </c>
      <c r="D33" s="1">
        <v>0.153</v>
      </c>
      <c r="E33" s="1">
        <v>0.1721</v>
      </c>
      <c r="F33" s="1">
        <v>8.3299999999999999E-2</v>
      </c>
      <c r="G33" s="1">
        <v>0.20519999999999999</v>
      </c>
      <c r="H33" s="1">
        <v>0.17810000000000001</v>
      </c>
    </row>
    <row r="34" spans="2:8" x14ac:dyDescent="0.25">
      <c r="B34" s="6" t="s">
        <v>8</v>
      </c>
      <c r="C34" s="2">
        <v>0</v>
      </c>
      <c r="D34" s="2">
        <v>0.32729999999999998</v>
      </c>
      <c r="E34" s="2">
        <v>0.21149999999999999</v>
      </c>
      <c r="F34" s="2">
        <v>0.28460000000000002</v>
      </c>
      <c r="G34" s="2">
        <v>4.2700000000000002E-2</v>
      </c>
      <c r="H34" s="2">
        <v>0.2525</v>
      </c>
    </row>
    <row r="35" spans="2:8" x14ac:dyDescent="0.25">
      <c r="B35" s="6" t="s">
        <v>9</v>
      </c>
      <c r="C35" s="9">
        <v>0</v>
      </c>
      <c r="D35" s="9">
        <v>-0.50949999999999995</v>
      </c>
      <c r="E35" s="9">
        <v>-0.56399999999999995</v>
      </c>
      <c r="F35" s="9">
        <v>-0.1575</v>
      </c>
      <c r="G35" s="9">
        <v>-0.80900000000000005</v>
      </c>
      <c r="H35" s="9">
        <v>-0.68179999999999996</v>
      </c>
    </row>
    <row r="36" spans="2:8" ht="15.75" thickBot="1" x14ac:dyDescent="0.3">
      <c r="B36" s="7" t="s">
        <v>10</v>
      </c>
      <c r="C36" s="3">
        <v>4.0399999999999998E-2</v>
      </c>
      <c r="D36" s="3">
        <v>4.0399999999999998E-2</v>
      </c>
      <c r="E36" s="3">
        <v>4.0399999999999998E-2</v>
      </c>
      <c r="F36" s="3">
        <v>4.0399999999999998E-2</v>
      </c>
      <c r="G36" s="3">
        <v>4.0399999999999998E-2</v>
      </c>
      <c r="H36" s="3">
        <v>4.0399999999999998E-2</v>
      </c>
    </row>
    <row r="38" spans="2:8" ht="15.75" thickBot="1" x14ac:dyDescent="0.3">
      <c r="B38" s="19" t="s">
        <v>19</v>
      </c>
      <c r="C38" s="19"/>
      <c r="D38" s="19"/>
      <c r="E38" s="19"/>
      <c r="F38" s="19"/>
      <c r="G38" s="19"/>
      <c r="H38" s="19"/>
    </row>
    <row r="39" spans="2:8" ht="15.75" thickBot="1" x14ac:dyDescent="0.3">
      <c r="B39" s="8"/>
      <c r="C39" s="4" t="s">
        <v>0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2:8" x14ac:dyDescent="0.25">
      <c r="B40" s="5" t="s">
        <v>6</v>
      </c>
      <c r="C40" s="11">
        <f>C32-C6</f>
        <v>-4.9000000000000016E-3</v>
      </c>
      <c r="D40" s="11">
        <f t="shared" ref="D40:H40" si="1">D32-D6</f>
        <v>4.1000000000000064E-3</v>
      </c>
      <c r="E40" s="1">
        <f t="shared" si="1"/>
        <v>-4.4000000000000011E-3</v>
      </c>
      <c r="F40" s="1">
        <f t="shared" si="1"/>
        <v>-7.0999999999999952E-3</v>
      </c>
      <c r="G40" s="11">
        <f t="shared" si="1"/>
        <v>-2.4899999999999999E-2</v>
      </c>
      <c r="H40" s="1">
        <f t="shared" si="1"/>
        <v>1.0000000000000286E-4</v>
      </c>
    </row>
    <row r="41" spans="2:8" x14ac:dyDescent="0.25">
      <c r="B41" s="6" t="s">
        <v>7</v>
      </c>
      <c r="C41" s="1">
        <f t="shared" ref="C41:H41" si="2">C33-C7</f>
        <v>5.0000000000000044E-4</v>
      </c>
      <c r="D41" s="11">
        <f t="shared" si="2"/>
        <v>-4.0999999999999925E-3</v>
      </c>
      <c r="E41" s="1">
        <f t="shared" si="2"/>
        <v>-3.8999999999999868E-3</v>
      </c>
      <c r="F41" s="1">
        <f t="shared" si="2"/>
        <v>-1.3999999999999985E-3</v>
      </c>
      <c r="G41" s="1">
        <f t="shared" si="2"/>
        <v>-2.9999999999999472E-4</v>
      </c>
      <c r="H41" s="1">
        <f t="shared" si="2"/>
        <v>-3.5000000000000031E-3</v>
      </c>
    </row>
    <row r="42" spans="2:8" x14ac:dyDescent="0.25">
      <c r="B42" s="6" t="s">
        <v>8</v>
      </c>
      <c r="C42" s="2">
        <f t="shared" ref="C42:H42" si="3">C34-C8</f>
        <v>0</v>
      </c>
      <c r="D42" s="2">
        <f t="shared" si="3"/>
        <v>6.4399999999999957E-2</v>
      </c>
      <c r="E42" s="2">
        <f t="shared" si="3"/>
        <v>8.6999999999999855E-3</v>
      </c>
      <c r="F42" s="2">
        <f t="shared" si="3"/>
        <v>-1.7699999999999994E-2</v>
      </c>
      <c r="G42" s="2">
        <f t="shared" si="3"/>
        <v>-9.1999999999999985E-2</v>
      </c>
      <c r="H42" s="2">
        <f t="shared" si="3"/>
        <v>3.259999999999999E-2</v>
      </c>
    </row>
    <row r="43" spans="2:8" x14ac:dyDescent="0.25">
      <c r="B43" s="6" t="s">
        <v>9</v>
      </c>
      <c r="C43" s="9">
        <f t="shared" ref="C43:H43" si="4">C35-C9</f>
        <v>0</v>
      </c>
      <c r="D43" s="9">
        <f t="shared" si="4"/>
        <v>0</v>
      </c>
      <c r="E43" s="9">
        <f t="shared" si="4"/>
        <v>0</v>
      </c>
      <c r="F43" s="9">
        <f t="shared" si="4"/>
        <v>0</v>
      </c>
      <c r="G43" s="12">
        <f t="shared" si="4"/>
        <v>-0.13250000000000006</v>
      </c>
      <c r="H43" s="9">
        <f t="shared" si="4"/>
        <v>0</v>
      </c>
    </row>
    <row r="44" spans="2:8" ht="15.75" thickBot="1" x14ac:dyDescent="0.3">
      <c r="B44" s="7" t="s">
        <v>10</v>
      </c>
      <c r="C44" s="3">
        <f t="shared" ref="C44:H44" si="5">C36-C10</f>
        <v>-2.8999999999999998E-3</v>
      </c>
      <c r="D44" s="3">
        <f t="shared" si="5"/>
        <v>-2.8999999999999998E-3</v>
      </c>
      <c r="E44" s="3">
        <f t="shared" si="5"/>
        <v>-2.8999999999999998E-3</v>
      </c>
      <c r="F44" s="3">
        <f t="shared" si="5"/>
        <v>-2.8999999999999998E-3</v>
      </c>
      <c r="G44" s="3">
        <f t="shared" si="5"/>
        <v>-2.8999999999999998E-3</v>
      </c>
      <c r="H44" s="3">
        <f t="shared" si="5"/>
        <v>-2.8999999999999998E-3</v>
      </c>
    </row>
    <row r="46" spans="2:8" ht="15.75" thickBot="1" x14ac:dyDescent="0.3">
      <c r="B46" s="19" t="s">
        <v>20</v>
      </c>
      <c r="C46" s="19"/>
      <c r="D46" s="19"/>
      <c r="E46" s="19"/>
      <c r="F46" s="19"/>
      <c r="G46" s="19"/>
      <c r="H46" s="19"/>
    </row>
    <row r="47" spans="2:8" ht="15.75" thickBot="1" x14ac:dyDescent="0.3">
      <c r="B47" s="8"/>
      <c r="C47" s="4" t="s">
        <v>0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2:8" x14ac:dyDescent="0.25">
      <c r="B48" s="5" t="s">
        <v>6</v>
      </c>
      <c r="C48" s="11">
        <f>C32/C15-1</f>
        <v>-8.8724584103512139E-2</v>
      </c>
      <c r="D48" s="1">
        <f t="shared" ref="D48:H48" si="6">D32/D15-1</f>
        <v>4.9484536082474273E-2</v>
      </c>
      <c r="E48" s="1">
        <f t="shared" si="6"/>
        <v>-4.5801526717557328E-2</v>
      </c>
      <c r="F48" s="1">
        <f t="shared" si="6"/>
        <v>-9.4132029339853318E-2</v>
      </c>
      <c r="G48" s="11">
        <f t="shared" si="6"/>
        <v>-0.29687499999999989</v>
      </c>
      <c r="H48" s="1">
        <f t="shared" si="6"/>
        <v>0</v>
      </c>
    </row>
    <row r="49" spans="2:14" x14ac:dyDescent="0.25">
      <c r="B49" s="6" t="s">
        <v>7</v>
      </c>
      <c r="C49" s="1">
        <f t="shared" ref="C49:H49" si="7">C33/C16-1</f>
        <v>5.2631578947368363E-2</v>
      </c>
      <c r="D49" s="1">
        <f t="shared" si="7"/>
        <v>-2.4856596558317512E-2</v>
      </c>
      <c r="E49" s="1">
        <f t="shared" si="7"/>
        <v>-2.2714366837024436E-2</v>
      </c>
      <c r="F49" s="1">
        <f t="shared" si="7"/>
        <v>-1.3033175355450233E-2</v>
      </c>
      <c r="G49" s="1">
        <f t="shared" si="7"/>
        <v>-1.4598540145984717E-3</v>
      </c>
      <c r="H49" s="1">
        <f t="shared" si="7"/>
        <v>-1.7650303364588948E-2</v>
      </c>
    </row>
    <row r="50" spans="2:14" x14ac:dyDescent="0.25">
      <c r="B50" s="6" t="s">
        <v>8</v>
      </c>
      <c r="C50" s="2">
        <v>0</v>
      </c>
      <c r="D50" s="2">
        <f t="shared" ref="D50:H50" si="8">D34/D17-1</f>
        <v>0.21222222222222209</v>
      </c>
      <c r="E50" s="2">
        <f t="shared" si="8"/>
        <v>7.1428571428571175E-3</v>
      </c>
      <c r="F50" s="2">
        <f t="shared" si="8"/>
        <v>-0.13757575757575757</v>
      </c>
      <c r="G50" s="2">
        <f t="shared" si="8"/>
        <v>-0.69500000000000006</v>
      </c>
      <c r="H50" s="2">
        <f t="shared" si="8"/>
        <v>9.7826086956521729E-2</v>
      </c>
    </row>
    <row r="51" spans="2:14" x14ac:dyDescent="0.25">
      <c r="B51" s="6" t="s">
        <v>9</v>
      </c>
      <c r="C51" s="9">
        <v>0</v>
      </c>
      <c r="D51" s="9">
        <f t="shared" ref="D51:H51" si="9">D35/D18-1</f>
        <v>0</v>
      </c>
      <c r="E51" s="9">
        <f t="shared" si="9"/>
        <v>0</v>
      </c>
      <c r="F51" s="9">
        <f t="shared" si="9"/>
        <v>-2.5332488917036988E-3</v>
      </c>
      <c r="G51" s="12">
        <f t="shared" si="9"/>
        <v>0.19586104951958627</v>
      </c>
      <c r="H51" s="9">
        <f t="shared" si="9"/>
        <v>4.4195639363582284E-3</v>
      </c>
    </row>
    <row r="52" spans="2:14" ht="15.75" thickBot="1" x14ac:dyDescent="0.3">
      <c r="B52" s="7" t="s">
        <v>10</v>
      </c>
      <c r="C52" s="3">
        <f t="shared" ref="C52:H52" si="10">C36/C19-1</f>
        <v>-6.0465116279069697E-2</v>
      </c>
      <c r="D52" s="3">
        <f t="shared" si="10"/>
        <v>-6.0465116279069697E-2</v>
      </c>
      <c r="E52" s="3">
        <f t="shared" si="10"/>
        <v>-6.0465116279069697E-2</v>
      </c>
      <c r="F52" s="3">
        <f t="shared" si="10"/>
        <v>-6.0465116279069697E-2</v>
      </c>
      <c r="G52" s="3">
        <f t="shared" si="10"/>
        <v>-6.0465116279069697E-2</v>
      </c>
      <c r="H52" s="3">
        <f t="shared" si="10"/>
        <v>-6.0465116279069697E-2</v>
      </c>
    </row>
    <row r="58" spans="2:14" ht="15.75" thickBot="1" x14ac:dyDescent="0.3"/>
    <row r="59" spans="2:14" ht="15.75" thickBot="1" x14ac:dyDescent="0.3">
      <c r="B59" s="8"/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L59" s="8"/>
      <c r="M59" s="4" t="s">
        <v>36</v>
      </c>
      <c r="N59" s="4" t="s">
        <v>37</v>
      </c>
    </row>
    <row r="60" spans="2:14" x14ac:dyDescent="0.25">
      <c r="B60" s="5" t="s">
        <v>6</v>
      </c>
      <c r="C60" s="1">
        <v>8.2699999999999996E-2</v>
      </c>
      <c r="D60" s="1">
        <v>4.5400000000000003E-2</v>
      </c>
      <c r="E60" s="1">
        <v>6.8199999999999997E-2</v>
      </c>
      <c r="F60" s="1">
        <v>2.2400000000000003E-2</v>
      </c>
      <c r="G60" s="1">
        <v>0.14499999999999999</v>
      </c>
      <c r="H60" s="1">
        <v>5.8700000000000002E-2</v>
      </c>
      <c r="J60" s="26">
        <v>100</v>
      </c>
      <c r="L60" s="5" t="s">
        <v>6</v>
      </c>
      <c r="M60" s="1">
        <v>8.0882000000000009E-2</v>
      </c>
      <c r="N60" s="1">
        <v>9.8569999999999991E-2</v>
      </c>
    </row>
    <row r="61" spans="2:14" x14ac:dyDescent="0.25">
      <c r="B61" s="6" t="s">
        <v>7</v>
      </c>
      <c r="C61" s="1">
        <v>8.6999999999999994E-3</v>
      </c>
      <c r="D61" s="1">
        <v>0.16639999999999999</v>
      </c>
      <c r="E61" s="1">
        <v>0.16829999999999998</v>
      </c>
      <c r="F61" s="1">
        <v>8.4199999999999997E-2</v>
      </c>
      <c r="G61" s="1">
        <v>0.23670000000000002</v>
      </c>
      <c r="H61" s="1">
        <v>0.22320000000000001</v>
      </c>
      <c r="L61" s="6" t="s">
        <v>7</v>
      </c>
      <c r="M61" s="1">
        <v>0.10707499999999999</v>
      </c>
      <c r="N61" s="1">
        <v>8.1927E-2</v>
      </c>
    </row>
    <row r="62" spans="2:14" x14ac:dyDescent="0.25">
      <c r="B62" s="6" t="s">
        <v>81</v>
      </c>
      <c r="C62" s="2">
        <v>0</v>
      </c>
      <c r="D62" s="2">
        <v>-0.21</v>
      </c>
      <c r="E62" s="2">
        <v>-0.08</v>
      </c>
      <c r="F62" s="2">
        <v>-0.67</v>
      </c>
      <c r="G62" s="2">
        <v>0.24</v>
      </c>
      <c r="H62" s="2">
        <v>-0.1</v>
      </c>
      <c r="L62" s="6" t="s">
        <v>38</v>
      </c>
      <c r="M62" s="2">
        <v>-1.3474999999999999</v>
      </c>
      <c r="N62" s="2">
        <v>-1.5455000000000001</v>
      </c>
    </row>
    <row r="63" spans="2:14" x14ac:dyDescent="0.25">
      <c r="B63" s="6" t="s">
        <v>9</v>
      </c>
      <c r="C63" s="9">
        <v>0</v>
      </c>
      <c r="D63" s="9">
        <v>-0.42649999999999999</v>
      </c>
      <c r="E63" s="9">
        <v>-0.4153</v>
      </c>
      <c r="F63" s="9">
        <v>-0.1575</v>
      </c>
      <c r="G63" s="9">
        <v>-0.37450000000000006</v>
      </c>
      <c r="H63" s="9">
        <v>-0.58099999999999996</v>
      </c>
      <c r="L63" s="6" t="s">
        <v>9</v>
      </c>
      <c r="M63" s="9">
        <v>-0.19611699999999999</v>
      </c>
      <c r="N63" s="9">
        <v>-9.5645000000000008E-2</v>
      </c>
    </row>
    <row r="64" spans="2:14" ht="15.75" thickBot="1" x14ac:dyDescent="0.3">
      <c r="B64" s="7" t="s">
        <v>10</v>
      </c>
      <c r="C64" s="3">
        <v>9.3800000000000008E-2</v>
      </c>
      <c r="D64" s="3">
        <v>9.3800000000000008E-2</v>
      </c>
      <c r="E64" s="3">
        <v>9.3800000000000008E-2</v>
      </c>
      <c r="F64" s="3">
        <v>9.3800000000000008E-2</v>
      </c>
      <c r="G64" s="3">
        <v>9.3800000000000008E-2</v>
      </c>
      <c r="H64" s="3">
        <v>9.3800000000000008E-2</v>
      </c>
      <c r="L64" s="7" t="s">
        <v>10</v>
      </c>
      <c r="M64" s="3">
        <v>9.3124999999999999E-2</v>
      </c>
      <c r="N64" s="3">
        <v>9.3124999999999999E-2</v>
      </c>
    </row>
  </sheetData>
  <mergeCells count="5">
    <mergeCell ref="B4:H4"/>
    <mergeCell ref="B22:H22"/>
    <mergeCell ref="B30:H30"/>
    <mergeCell ref="B38:H38"/>
    <mergeCell ref="B46:H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B3" workbookViewId="0">
      <selection activeCell="H25" sqref="H25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11.42578125" bestFit="1" customWidth="1"/>
    <col min="4" max="4" width="12" bestFit="1" customWidth="1"/>
    <col min="6" max="6" width="14" bestFit="1" customWidth="1"/>
    <col min="7" max="7" width="10.7109375" bestFit="1" customWidth="1"/>
    <col min="8" max="8" width="7.7109375" bestFit="1" customWidth="1"/>
  </cols>
  <sheetData>
    <row r="1" spans="1:8" x14ac:dyDescent="0.25">
      <c r="B1" t="s">
        <v>21</v>
      </c>
      <c r="C1" t="s">
        <v>22</v>
      </c>
      <c r="D1" t="s">
        <v>23</v>
      </c>
      <c r="G1" t="s">
        <v>36</v>
      </c>
      <c r="H1" t="s">
        <v>37</v>
      </c>
    </row>
    <row r="2" spans="1:8" x14ac:dyDescent="0.25">
      <c r="A2" t="s">
        <v>24</v>
      </c>
      <c r="B2">
        <v>0</v>
      </c>
      <c r="C2">
        <v>5</v>
      </c>
      <c r="D2">
        <v>1.04</v>
      </c>
      <c r="F2" t="s">
        <v>6</v>
      </c>
      <c r="G2">
        <v>9.9299999999999999E-2</v>
      </c>
      <c r="H2">
        <v>0.1057</v>
      </c>
    </row>
    <row r="3" spans="1:8" x14ac:dyDescent="0.25">
      <c r="A3" t="s">
        <v>25</v>
      </c>
      <c r="B3">
        <v>1</v>
      </c>
      <c r="C3">
        <v>30</v>
      </c>
      <c r="D3">
        <v>6.24</v>
      </c>
      <c r="F3" t="s">
        <v>7</v>
      </c>
      <c r="G3">
        <v>0.1028</v>
      </c>
      <c r="H3">
        <v>7.0099999999999996E-2</v>
      </c>
    </row>
    <row r="4" spans="1:8" x14ac:dyDescent="0.25">
      <c r="A4" t="s">
        <v>26</v>
      </c>
      <c r="B4">
        <v>2</v>
      </c>
      <c r="C4">
        <v>56</v>
      </c>
      <c r="D4">
        <v>11.64</v>
      </c>
      <c r="F4" t="s">
        <v>38</v>
      </c>
      <c r="G4">
        <v>0.40570000000000001</v>
      </c>
      <c r="H4">
        <v>0.68159999999999998</v>
      </c>
    </row>
    <row r="5" spans="1:8" x14ac:dyDescent="0.25">
      <c r="A5" t="s">
        <v>27</v>
      </c>
      <c r="B5">
        <v>3</v>
      </c>
      <c r="C5">
        <v>101</v>
      </c>
      <c r="D5">
        <v>21</v>
      </c>
      <c r="F5" t="s">
        <v>9</v>
      </c>
      <c r="G5">
        <v>-0.46100000000000002</v>
      </c>
      <c r="H5">
        <v>-9.5600000000000004E-2</v>
      </c>
    </row>
    <row r="6" spans="1:8" x14ac:dyDescent="0.25">
      <c r="A6" t="s">
        <v>28</v>
      </c>
      <c r="B6">
        <v>4</v>
      </c>
      <c r="C6">
        <v>177</v>
      </c>
      <c r="D6">
        <v>36.799999999999997</v>
      </c>
      <c r="F6" t="s">
        <v>10</v>
      </c>
      <c r="G6">
        <v>4.3299999999999998E-2</v>
      </c>
      <c r="H6">
        <v>4.3299999999999998E-2</v>
      </c>
    </row>
    <row r="7" spans="1:8" x14ac:dyDescent="0.25">
      <c r="A7" t="s">
        <v>29</v>
      </c>
      <c r="B7">
        <v>5</v>
      </c>
      <c r="C7">
        <v>112</v>
      </c>
      <c r="D7">
        <v>23.28</v>
      </c>
    </row>
    <row r="8" spans="1:8" ht="15.75" thickBot="1" x14ac:dyDescent="0.3">
      <c r="F8" s="19" t="s">
        <v>39</v>
      </c>
      <c r="G8" s="19"/>
      <c r="H8" s="19"/>
    </row>
    <row r="9" spans="1:8" ht="15.75" thickBot="1" x14ac:dyDescent="0.3">
      <c r="A9" s="19" t="s">
        <v>35</v>
      </c>
      <c r="B9" s="19"/>
      <c r="C9" s="19"/>
      <c r="D9" s="19"/>
      <c r="F9" s="8"/>
      <c r="G9" s="4" t="str">
        <f t="shared" ref="G9:H14" si="0">G1</f>
        <v>Buy &amp; Hold</v>
      </c>
      <c r="H9" s="4" t="str">
        <f t="shared" si="0"/>
        <v>GTAA</v>
      </c>
    </row>
    <row r="10" spans="1:8" x14ac:dyDescent="0.25">
      <c r="A10" s="14" t="s">
        <v>21</v>
      </c>
      <c r="B10" s="13" t="s">
        <v>30</v>
      </c>
      <c r="C10" s="13" t="s">
        <v>22</v>
      </c>
      <c r="D10" s="13" t="s">
        <v>23</v>
      </c>
      <c r="F10" s="5" t="str">
        <f>F2</f>
        <v>Return</v>
      </c>
      <c r="G10" s="1">
        <f t="shared" si="0"/>
        <v>9.9299999999999999E-2</v>
      </c>
      <c r="H10" s="1">
        <f t="shared" si="0"/>
        <v>0.1057</v>
      </c>
    </row>
    <row r="11" spans="1:8" x14ac:dyDescent="0.25">
      <c r="A11" s="15" t="s">
        <v>31</v>
      </c>
      <c r="B11" s="16">
        <v>0</v>
      </c>
      <c r="C11" s="10">
        <f t="shared" ref="C11:C16" si="1">C2</f>
        <v>5</v>
      </c>
      <c r="D11" s="17">
        <f>D2/100</f>
        <v>1.04E-2</v>
      </c>
      <c r="F11" s="6" t="str">
        <f>F3</f>
        <v>Volatility</v>
      </c>
      <c r="G11" s="1">
        <f t="shared" si="0"/>
        <v>0.1028</v>
      </c>
      <c r="H11" s="1">
        <f t="shared" si="0"/>
        <v>7.0099999999999996E-2</v>
      </c>
    </row>
    <row r="12" spans="1:8" x14ac:dyDescent="0.25">
      <c r="A12" s="15">
        <v>1</v>
      </c>
      <c r="B12" s="16">
        <v>0.2</v>
      </c>
      <c r="C12" s="10">
        <f t="shared" si="1"/>
        <v>30</v>
      </c>
      <c r="D12" s="17">
        <f t="shared" ref="D12:D16" si="2">D3/100</f>
        <v>6.2400000000000004E-2</v>
      </c>
      <c r="F12" s="6" t="str">
        <f>F4</f>
        <v>Sharpe</v>
      </c>
      <c r="G12" s="2">
        <f t="shared" si="0"/>
        <v>0.40570000000000001</v>
      </c>
      <c r="H12" s="2">
        <f t="shared" si="0"/>
        <v>0.68159999999999998</v>
      </c>
    </row>
    <row r="13" spans="1:8" x14ac:dyDescent="0.25">
      <c r="A13" s="15">
        <v>2</v>
      </c>
      <c r="B13" s="16">
        <v>0.4</v>
      </c>
      <c r="C13" s="10">
        <f t="shared" si="1"/>
        <v>56</v>
      </c>
      <c r="D13" s="17">
        <f t="shared" si="2"/>
        <v>0.1164</v>
      </c>
      <c r="F13" s="6" t="str">
        <f>F5</f>
        <v>MaxDD</v>
      </c>
      <c r="G13" s="9">
        <f t="shared" si="0"/>
        <v>-0.46100000000000002</v>
      </c>
      <c r="H13" s="9">
        <f t="shared" si="0"/>
        <v>-9.5600000000000004E-2</v>
      </c>
    </row>
    <row r="14" spans="1:8" ht="15.75" thickBot="1" x14ac:dyDescent="0.3">
      <c r="A14" s="15">
        <v>3</v>
      </c>
      <c r="B14" s="16">
        <v>0.6</v>
      </c>
      <c r="C14" s="10">
        <f t="shared" si="1"/>
        <v>101</v>
      </c>
      <c r="D14" s="17">
        <f t="shared" si="2"/>
        <v>0.21</v>
      </c>
      <c r="F14" s="7" t="str">
        <f>F6</f>
        <v>Inflation CAGR</v>
      </c>
      <c r="G14" s="3">
        <f t="shared" si="0"/>
        <v>4.3299999999999998E-2</v>
      </c>
      <c r="H14" s="3">
        <f t="shared" si="0"/>
        <v>4.3299999999999998E-2</v>
      </c>
    </row>
    <row r="15" spans="1:8" x14ac:dyDescent="0.25">
      <c r="A15" s="15">
        <v>4</v>
      </c>
      <c r="B15" s="16">
        <v>0.8</v>
      </c>
      <c r="C15" s="10">
        <f t="shared" si="1"/>
        <v>177</v>
      </c>
      <c r="D15" s="17">
        <f t="shared" si="2"/>
        <v>0.36799999999999999</v>
      </c>
    </row>
    <row r="16" spans="1:8" x14ac:dyDescent="0.25">
      <c r="A16" s="15">
        <v>5</v>
      </c>
      <c r="B16" s="16">
        <v>1</v>
      </c>
      <c r="C16" s="10">
        <f t="shared" si="1"/>
        <v>112</v>
      </c>
      <c r="D16" s="17">
        <f t="shared" si="2"/>
        <v>0.23280000000000001</v>
      </c>
      <c r="G16" t="s">
        <v>36</v>
      </c>
      <c r="H16" t="s">
        <v>37</v>
      </c>
    </row>
    <row r="17" spans="1:8" x14ac:dyDescent="0.25">
      <c r="A17" s="14" t="s">
        <v>32</v>
      </c>
      <c r="B17" s="13"/>
      <c r="C17" s="13">
        <f>SUM(C11:C16)</f>
        <v>481</v>
      </c>
      <c r="D17" s="18">
        <f>SUM(D11:D16)</f>
        <v>1</v>
      </c>
      <c r="F17" t="s">
        <v>6</v>
      </c>
      <c r="G17">
        <v>9.2499999999999999E-2</v>
      </c>
      <c r="H17">
        <v>9.8000000000000004E-2</v>
      </c>
    </row>
    <row r="18" spans="1:8" x14ac:dyDescent="0.25">
      <c r="F18" t="s">
        <v>7</v>
      </c>
      <c r="G18">
        <v>0.1009</v>
      </c>
      <c r="H18">
        <v>6.8699999999999997E-2</v>
      </c>
    </row>
    <row r="19" spans="1:8" x14ac:dyDescent="0.25">
      <c r="B19" t="s">
        <v>21</v>
      </c>
      <c r="C19" t="s">
        <v>22</v>
      </c>
      <c r="D19" t="s">
        <v>23</v>
      </c>
      <c r="F19" t="s">
        <v>38</v>
      </c>
      <c r="G19">
        <v>0.34920000000000001</v>
      </c>
      <c r="H19">
        <v>0.58930000000000005</v>
      </c>
    </row>
    <row r="20" spans="1:8" x14ac:dyDescent="0.25">
      <c r="A20" t="s">
        <v>24</v>
      </c>
      <c r="B20">
        <v>0</v>
      </c>
      <c r="C20">
        <v>6</v>
      </c>
      <c r="D20">
        <v>1.1299999999999999</v>
      </c>
      <c r="F20" t="s">
        <v>9</v>
      </c>
      <c r="G20">
        <v>-0.46100000000000002</v>
      </c>
      <c r="H20">
        <v>-9.5600000000000004E-2</v>
      </c>
    </row>
    <row r="21" spans="1:8" x14ac:dyDescent="0.25">
      <c r="A21" t="s">
        <v>25</v>
      </c>
      <c r="B21">
        <v>1</v>
      </c>
      <c r="C21">
        <v>32</v>
      </c>
      <c r="D21">
        <v>6.05</v>
      </c>
      <c r="F21" t="s">
        <v>10</v>
      </c>
      <c r="G21">
        <v>4.0399999999999998E-2</v>
      </c>
      <c r="H21">
        <v>4.0399999999999998E-2</v>
      </c>
    </row>
    <row r="22" spans="1:8" x14ac:dyDescent="0.25">
      <c r="A22" t="s">
        <v>26</v>
      </c>
      <c r="B22">
        <v>2</v>
      </c>
      <c r="C22">
        <v>62</v>
      </c>
      <c r="D22">
        <v>11.72</v>
      </c>
    </row>
    <row r="23" spans="1:8" ht="15.75" thickBot="1" x14ac:dyDescent="0.3">
      <c r="A23" t="s">
        <v>27</v>
      </c>
      <c r="B23">
        <v>3</v>
      </c>
      <c r="C23">
        <v>118</v>
      </c>
      <c r="D23">
        <v>22.31</v>
      </c>
      <c r="F23" s="19" t="s">
        <v>40</v>
      </c>
      <c r="G23" s="19"/>
      <c r="H23" s="19"/>
    </row>
    <row r="24" spans="1:8" ht="15.75" thickBot="1" x14ac:dyDescent="0.3">
      <c r="A24" t="s">
        <v>28</v>
      </c>
      <c r="B24">
        <v>4</v>
      </c>
      <c r="C24">
        <v>192</v>
      </c>
      <c r="D24">
        <v>36.29</v>
      </c>
      <c r="F24" s="8"/>
      <c r="G24" s="4" t="str">
        <f t="shared" ref="G24:H29" si="3">G16</f>
        <v>Buy &amp; Hold</v>
      </c>
      <c r="H24" s="4" t="str">
        <f t="shared" si="3"/>
        <v>GTAA</v>
      </c>
    </row>
    <row r="25" spans="1:8" x14ac:dyDescent="0.25">
      <c r="A25" t="s">
        <v>29</v>
      </c>
      <c r="B25">
        <v>5</v>
      </c>
      <c r="C25">
        <v>119</v>
      </c>
      <c r="D25">
        <v>22.5</v>
      </c>
      <c r="F25" s="5" t="str">
        <f>F17</f>
        <v>Return</v>
      </c>
      <c r="G25" s="1">
        <f t="shared" si="3"/>
        <v>9.2499999999999999E-2</v>
      </c>
      <c r="H25" s="1">
        <f t="shared" si="3"/>
        <v>9.8000000000000004E-2</v>
      </c>
    </row>
    <row r="26" spans="1:8" x14ac:dyDescent="0.25">
      <c r="F26" s="6" t="str">
        <f>F18</f>
        <v>Volatility</v>
      </c>
      <c r="G26" s="1">
        <f t="shared" si="3"/>
        <v>0.1009</v>
      </c>
      <c r="H26" s="1">
        <f t="shared" si="3"/>
        <v>6.8699999999999997E-2</v>
      </c>
    </row>
    <row r="27" spans="1:8" x14ac:dyDescent="0.25">
      <c r="A27" s="19" t="s">
        <v>33</v>
      </c>
      <c r="B27" s="19"/>
      <c r="C27" s="19"/>
      <c r="D27" s="19"/>
      <c r="F27" s="6" t="str">
        <f>F19</f>
        <v>Sharpe</v>
      </c>
      <c r="G27" s="2">
        <f t="shared" si="3"/>
        <v>0.34920000000000001</v>
      </c>
      <c r="H27" s="2">
        <f t="shared" si="3"/>
        <v>0.58930000000000005</v>
      </c>
    </row>
    <row r="28" spans="1:8" x14ac:dyDescent="0.25">
      <c r="A28" s="14" t="s">
        <v>21</v>
      </c>
      <c r="B28" s="13" t="s">
        <v>30</v>
      </c>
      <c r="C28" s="13" t="s">
        <v>22</v>
      </c>
      <c r="D28" s="13" t="s">
        <v>23</v>
      </c>
      <c r="F28" s="6" t="str">
        <f>F20</f>
        <v>MaxDD</v>
      </c>
      <c r="G28" s="9">
        <f t="shared" si="3"/>
        <v>-0.46100000000000002</v>
      </c>
      <c r="H28" s="9">
        <f t="shared" si="3"/>
        <v>-9.5600000000000004E-2</v>
      </c>
    </row>
    <row r="29" spans="1:8" ht="15.75" thickBot="1" x14ac:dyDescent="0.3">
      <c r="A29" s="15" t="s">
        <v>31</v>
      </c>
      <c r="B29" s="16">
        <v>0</v>
      </c>
      <c r="C29" s="10">
        <f t="shared" ref="C29:C34" si="4">C20</f>
        <v>6</v>
      </c>
      <c r="D29" s="17">
        <f>D20/100</f>
        <v>1.1299999999999999E-2</v>
      </c>
      <c r="F29" s="7" t="str">
        <f>F21</f>
        <v>Inflation CAGR</v>
      </c>
      <c r="G29" s="3">
        <f t="shared" si="3"/>
        <v>4.0399999999999998E-2</v>
      </c>
      <c r="H29" s="3">
        <f t="shared" si="3"/>
        <v>4.0399999999999998E-2</v>
      </c>
    </row>
    <row r="30" spans="1:8" x14ac:dyDescent="0.25">
      <c r="A30" s="15">
        <v>1</v>
      </c>
      <c r="B30" s="16">
        <v>0.2</v>
      </c>
      <c r="C30" s="10">
        <f t="shared" si="4"/>
        <v>32</v>
      </c>
      <c r="D30" s="17">
        <f t="shared" ref="D30:D34" si="5">D21/100</f>
        <v>6.0499999999999998E-2</v>
      </c>
    </row>
    <row r="31" spans="1:8" x14ac:dyDescent="0.25">
      <c r="A31" s="15">
        <v>2</v>
      </c>
      <c r="B31" s="16">
        <v>0.4</v>
      </c>
      <c r="C31" s="10">
        <f t="shared" si="4"/>
        <v>62</v>
      </c>
      <c r="D31" s="17">
        <f t="shared" si="5"/>
        <v>0.11720000000000001</v>
      </c>
      <c r="G31" t="s">
        <v>36</v>
      </c>
      <c r="H31" t="s">
        <v>37</v>
      </c>
    </row>
    <row r="32" spans="1:8" x14ac:dyDescent="0.25">
      <c r="A32" s="15">
        <v>3</v>
      </c>
      <c r="B32" s="16">
        <v>0.6</v>
      </c>
      <c r="C32" s="10">
        <f t="shared" si="4"/>
        <v>118</v>
      </c>
      <c r="D32" s="17">
        <f t="shared" si="5"/>
        <v>0.22309999999999999</v>
      </c>
      <c r="F32" t="s">
        <v>6</v>
      </c>
      <c r="G32">
        <v>2.6700000000000002E-2</v>
      </c>
      <c r="H32">
        <v>2.4400000000000002E-2</v>
      </c>
    </row>
    <row r="33" spans="1:8" x14ac:dyDescent="0.25">
      <c r="A33" s="15">
        <v>4</v>
      </c>
      <c r="B33" s="16">
        <v>0.8</v>
      </c>
      <c r="C33" s="10">
        <f t="shared" si="4"/>
        <v>192</v>
      </c>
      <c r="D33" s="17">
        <f t="shared" si="5"/>
        <v>0.3629</v>
      </c>
      <c r="F33" t="s">
        <v>7</v>
      </c>
      <c r="G33">
        <v>7.7799999999999994E-2</v>
      </c>
      <c r="H33">
        <v>4.9200000000000001E-2</v>
      </c>
    </row>
    <row r="34" spans="1:8" x14ac:dyDescent="0.25">
      <c r="A34" s="15">
        <v>5</v>
      </c>
      <c r="B34" s="16">
        <v>1</v>
      </c>
      <c r="C34" s="10">
        <f t="shared" si="4"/>
        <v>119</v>
      </c>
      <c r="D34" s="17">
        <f t="shared" si="5"/>
        <v>0.22500000000000001</v>
      </c>
      <c r="F34" t="s">
        <v>38</v>
      </c>
      <c r="G34">
        <v>-0.3523</v>
      </c>
      <c r="H34">
        <v>-0.60060000000000002</v>
      </c>
    </row>
    <row r="35" spans="1:8" x14ac:dyDescent="0.25">
      <c r="A35" s="14" t="s">
        <v>32</v>
      </c>
      <c r="B35" s="13"/>
      <c r="C35" s="13">
        <f>SUM(C29:C34)</f>
        <v>529</v>
      </c>
      <c r="D35" s="18">
        <f>SUM(D29:D34)</f>
        <v>1</v>
      </c>
      <c r="F35" t="s">
        <v>9</v>
      </c>
      <c r="G35">
        <v>-0.15620000000000001</v>
      </c>
      <c r="H35">
        <v>-6.7400000000000002E-2</v>
      </c>
    </row>
    <row r="36" spans="1:8" x14ac:dyDescent="0.25">
      <c r="F36" t="s">
        <v>10</v>
      </c>
      <c r="G36">
        <v>1.2500000000000001E-2</v>
      </c>
      <c r="H36">
        <v>1.2500000000000001E-2</v>
      </c>
    </row>
    <row r="37" spans="1:8" x14ac:dyDescent="0.25">
      <c r="B37" t="s">
        <v>21</v>
      </c>
      <c r="C37" t="s">
        <v>22</v>
      </c>
      <c r="D37" t="s">
        <v>23</v>
      </c>
    </row>
    <row r="38" spans="1:8" ht="15.75" thickBot="1" x14ac:dyDescent="0.3">
      <c r="A38" t="s">
        <v>24</v>
      </c>
      <c r="B38">
        <v>0</v>
      </c>
      <c r="C38">
        <v>1</v>
      </c>
      <c r="D38">
        <v>2.04</v>
      </c>
      <c r="F38" s="19" t="s">
        <v>41</v>
      </c>
      <c r="G38" s="19"/>
      <c r="H38" s="19"/>
    </row>
    <row r="39" spans="1:8" ht="15.75" thickBot="1" x14ac:dyDescent="0.3">
      <c r="A39" t="s">
        <v>25</v>
      </c>
      <c r="B39">
        <v>1</v>
      </c>
      <c r="C39">
        <v>2</v>
      </c>
      <c r="D39">
        <v>4.08</v>
      </c>
      <c r="F39" s="8"/>
      <c r="G39" s="4" t="str">
        <f t="shared" ref="G39:H44" si="6">G31</f>
        <v>Buy &amp; Hold</v>
      </c>
      <c r="H39" s="4" t="str">
        <f t="shared" si="6"/>
        <v>GTAA</v>
      </c>
    </row>
    <row r="40" spans="1:8" x14ac:dyDescent="0.25">
      <c r="A40" t="s">
        <v>26</v>
      </c>
      <c r="B40">
        <v>2</v>
      </c>
      <c r="C40">
        <v>6</v>
      </c>
      <c r="D40">
        <v>12.24</v>
      </c>
      <c r="F40" s="5" t="str">
        <f>F32</f>
        <v>Return</v>
      </c>
      <c r="G40" s="1">
        <f t="shared" si="6"/>
        <v>2.6700000000000002E-2</v>
      </c>
      <c r="H40" s="1">
        <f t="shared" si="6"/>
        <v>2.4400000000000002E-2</v>
      </c>
    </row>
    <row r="41" spans="1:8" x14ac:dyDescent="0.25">
      <c r="A41" t="s">
        <v>27</v>
      </c>
      <c r="B41">
        <v>3</v>
      </c>
      <c r="C41">
        <v>17</v>
      </c>
      <c r="D41">
        <v>34.69</v>
      </c>
      <c r="F41" s="6" t="str">
        <f>F33</f>
        <v>Volatility</v>
      </c>
      <c r="G41" s="1">
        <f t="shared" si="6"/>
        <v>7.7799999999999994E-2</v>
      </c>
      <c r="H41" s="1">
        <f t="shared" si="6"/>
        <v>4.9200000000000001E-2</v>
      </c>
    </row>
    <row r="42" spans="1:8" x14ac:dyDescent="0.25">
      <c r="A42" t="s">
        <v>28</v>
      </c>
      <c r="B42">
        <v>4</v>
      </c>
      <c r="C42">
        <v>16</v>
      </c>
      <c r="D42">
        <v>32.65</v>
      </c>
      <c r="F42" s="6" t="str">
        <f>F34</f>
        <v>Sharpe</v>
      </c>
      <c r="G42" s="2">
        <f t="shared" si="6"/>
        <v>-0.3523</v>
      </c>
      <c r="H42" s="2">
        <f t="shared" si="6"/>
        <v>-0.60060000000000002</v>
      </c>
    </row>
    <row r="43" spans="1:8" x14ac:dyDescent="0.25">
      <c r="A43" t="s">
        <v>29</v>
      </c>
      <c r="B43">
        <v>5</v>
      </c>
      <c r="C43">
        <v>7</v>
      </c>
      <c r="D43">
        <v>14.29</v>
      </c>
      <c r="F43" s="6" t="str">
        <f>F35</f>
        <v>MaxDD</v>
      </c>
      <c r="G43" s="9">
        <f t="shared" si="6"/>
        <v>-0.15620000000000001</v>
      </c>
      <c r="H43" s="9">
        <f t="shared" si="6"/>
        <v>-6.7400000000000002E-2</v>
      </c>
    </row>
    <row r="44" spans="1:8" ht="15.75" thickBot="1" x14ac:dyDescent="0.3">
      <c r="F44" s="7" t="str">
        <f>F36</f>
        <v>Inflation CAGR</v>
      </c>
      <c r="G44" s="3">
        <f t="shared" si="6"/>
        <v>1.2500000000000001E-2</v>
      </c>
      <c r="H44" s="3">
        <f t="shared" si="6"/>
        <v>1.2500000000000001E-2</v>
      </c>
    </row>
    <row r="45" spans="1:8" x14ac:dyDescent="0.25">
      <c r="A45" s="19" t="s">
        <v>34</v>
      </c>
      <c r="B45" s="19"/>
      <c r="C45" s="19"/>
      <c r="D45" s="19"/>
    </row>
    <row r="46" spans="1:8" x14ac:dyDescent="0.25">
      <c r="A46" s="14" t="s">
        <v>21</v>
      </c>
      <c r="B46" s="13" t="s">
        <v>30</v>
      </c>
      <c r="C46" s="13" t="s">
        <v>22</v>
      </c>
      <c r="D46" s="13" t="s">
        <v>23</v>
      </c>
      <c r="G46" t="s">
        <v>36</v>
      </c>
      <c r="H46" t="s">
        <v>37</v>
      </c>
    </row>
    <row r="47" spans="1:8" x14ac:dyDescent="0.25">
      <c r="A47" s="15" t="s">
        <v>31</v>
      </c>
      <c r="B47" s="16">
        <v>0</v>
      </c>
      <c r="C47" s="10">
        <f t="shared" ref="C47:C52" si="7">C38</f>
        <v>1</v>
      </c>
      <c r="D47" s="17">
        <f>D38/100</f>
        <v>2.0400000000000001E-2</v>
      </c>
      <c r="F47" t="s">
        <v>6</v>
      </c>
      <c r="G47">
        <v>2.6700000000000002E-2</v>
      </c>
      <c r="H47">
        <v>3.8899999999999997E-2</v>
      </c>
    </row>
    <row r="48" spans="1:8" x14ac:dyDescent="0.25">
      <c r="A48" s="15">
        <v>1</v>
      </c>
      <c r="B48" s="16">
        <v>0.2</v>
      </c>
      <c r="C48" s="10">
        <f t="shared" si="7"/>
        <v>2</v>
      </c>
      <c r="D48" s="17">
        <f t="shared" ref="D48:D52" si="8">D39/100</f>
        <v>4.0800000000000003E-2</v>
      </c>
      <c r="F48" t="s">
        <v>7</v>
      </c>
      <c r="G48">
        <v>0.1323</v>
      </c>
      <c r="H48">
        <v>6.5500000000000003E-2</v>
      </c>
    </row>
    <row r="49" spans="1:8" x14ac:dyDescent="0.25">
      <c r="A49" s="15">
        <v>2</v>
      </c>
      <c r="B49" s="16">
        <v>0.4</v>
      </c>
      <c r="C49" s="10">
        <f t="shared" si="7"/>
        <v>6</v>
      </c>
      <c r="D49" s="17">
        <f t="shared" si="8"/>
        <v>0.12240000000000001</v>
      </c>
      <c r="F49" t="s">
        <v>38</v>
      </c>
      <c r="G49">
        <v>-0.20730000000000001</v>
      </c>
      <c r="H49">
        <v>-0.24049999999999999</v>
      </c>
    </row>
    <row r="50" spans="1:8" x14ac:dyDescent="0.25">
      <c r="A50" s="15">
        <v>3</v>
      </c>
      <c r="B50" s="16">
        <v>0.6</v>
      </c>
      <c r="C50" s="10">
        <f t="shared" si="7"/>
        <v>17</v>
      </c>
      <c r="D50" s="17">
        <f t="shared" si="8"/>
        <v>0.34689999999999999</v>
      </c>
      <c r="F50" t="s">
        <v>9</v>
      </c>
      <c r="G50">
        <v>-0.46100000000000002</v>
      </c>
      <c r="H50">
        <v>-9.2200000000000004E-2</v>
      </c>
    </row>
    <row r="51" spans="1:8" x14ac:dyDescent="0.25">
      <c r="A51" s="15">
        <v>4</v>
      </c>
      <c r="B51" s="16">
        <v>0.8</v>
      </c>
      <c r="C51" s="10">
        <f t="shared" si="7"/>
        <v>16</v>
      </c>
      <c r="D51" s="17">
        <f t="shared" si="8"/>
        <v>0.32650000000000001</v>
      </c>
      <c r="F51" t="s">
        <v>10</v>
      </c>
      <c r="G51">
        <v>1.8100000000000002E-2</v>
      </c>
      <c r="H51">
        <v>1.8100000000000002E-2</v>
      </c>
    </row>
    <row r="52" spans="1:8" x14ac:dyDescent="0.25">
      <c r="A52" s="15">
        <v>5</v>
      </c>
      <c r="B52" s="16">
        <v>1</v>
      </c>
      <c r="C52" s="10">
        <f t="shared" si="7"/>
        <v>7</v>
      </c>
      <c r="D52" s="17">
        <f t="shared" si="8"/>
        <v>0.1429</v>
      </c>
    </row>
    <row r="53" spans="1:8" ht="15.75" thickBot="1" x14ac:dyDescent="0.3">
      <c r="A53" s="14" t="s">
        <v>32</v>
      </c>
      <c r="B53" s="13"/>
      <c r="C53" s="13">
        <f>SUM(C47:C52)</f>
        <v>49</v>
      </c>
      <c r="D53" s="18">
        <v>1</v>
      </c>
      <c r="F53" s="19" t="s">
        <v>42</v>
      </c>
      <c r="G53" s="19"/>
      <c r="H53" s="19"/>
    </row>
    <row r="54" spans="1:8" ht="15.75" thickBot="1" x14ac:dyDescent="0.3">
      <c r="F54" s="8"/>
      <c r="G54" s="4" t="str">
        <f t="shared" ref="G54:H59" si="9">G46</f>
        <v>Buy &amp; Hold</v>
      </c>
      <c r="H54" s="4" t="str">
        <f t="shared" si="9"/>
        <v>GTAA</v>
      </c>
    </row>
    <row r="55" spans="1:8" x14ac:dyDescent="0.25">
      <c r="F55" s="5" t="str">
        <f>F47</f>
        <v>Return</v>
      </c>
      <c r="G55" s="1">
        <f t="shared" si="9"/>
        <v>2.6700000000000002E-2</v>
      </c>
      <c r="H55" s="1">
        <f t="shared" si="9"/>
        <v>3.8899999999999997E-2</v>
      </c>
    </row>
    <row r="56" spans="1:8" x14ac:dyDescent="0.25">
      <c r="F56" s="6" t="str">
        <f>F48</f>
        <v>Volatility</v>
      </c>
      <c r="G56" s="1">
        <f t="shared" si="9"/>
        <v>0.1323</v>
      </c>
      <c r="H56" s="1">
        <f t="shared" si="9"/>
        <v>6.5500000000000003E-2</v>
      </c>
    </row>
    <row r="57" spans="1:8" x14ac:dyDescent="0.25">
      <c r="F57" s="6" t="str">
        <f>F49</f>
        <v>Sharpe</v>
      </c>
      <c r="G57" s="2">
        <f t="shared" si="9"/>
        <v>-0.20730000000000001</v>
      </c>
      <c r="H57" s="2">
        <f t="shared" si="9"/>
        <v>-0.24049999999999999</v>
      </c>
    </row>
    <row r="58" spans="1:8" x14ac:dyDescent="0.25">
      <c r="F58" s="6" t="str">
        <f>F50</f>
        <v>MaxDD</v>
      </c>
      <c r="G58" s="9">
        <f t="shared" si="9"/>
        <v>-0.46100000000000002</v>
      </c>
      <c r="H58" s="9">
        <f t="shared" si="9"/>
        <v>-9.2200000000000004E-2</v>
      </c>
    </row>
    <row r="59" spans="1:8" ht="15.75" thickBot="1" x14ac:dyDescent="0.3">
      <c r="F59" s="7" t="str">
        <f>F51</f>
        <v>Inflation CAGR</v>
      </c>
      <c r="G59" s="3">
        <f t="shared" si="9"/>
        <v>1.8100000000000002E-2</v>
      </c>
      <c r="H59" s="3">
        <f t="shared" si="9"/>
        <v>1.8100000000000002E-2</v>
      </c>
    </row>
  </sheetData>
  <mergeCells count="7">
    <mergeCell ref="F53:H53"/>
    <mergeCell ref="A9:D9"/>
    <mergeCell ref="A27:D27"/>
    <mergeCell ref="A45:D45"/>
    <mergeCell ref="F8:H8"/>
    <mergeCell ref="F23:H23"/>
    <mergeCell ref="F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</vt:lpstr>
      <vt:lpstr>Asset Returns</vt:lpstr>
      <vt:lpstr>GTAA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2017-02-22T19:25:28Z</dcterms:created>
  <dcterms:modified xsi:type="dcterms:W3CDTF">2017-03-06T16:14:29Z</dcterms:modified>
</cp:coreProperties>
</file>