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6281279c3fa48a/ドキュメント/"/>
    </mc:Choice>
  </mc:AlternateContent>
  <xr:revisionPtr revIDLastSave="107" documentId="8_{C5AB64FE-159A-4FBD-861B-0FB69D814E40}" xr6:coauthVersionLast="47" xr6:coauthVersionMax="47" xr10:uidLastSave="{C9D2A303-3A13-431D-89D7-E880734306C3}"/>
  <bookViews>
    <workbookView minimized="1" xWindow="2268" yWindow="2268" windowWidth="17280" windowHeight="8880" xr2:uid="{3566DBF1-0008-4159-BAFD-A79680729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9" i="1"/>
  <c r="I8" i="1"/>
  <c r="G9" i="1"/>
  <c r="G8" i="1"/>
  <c r="E9" i="1"/>
  <c r="E8" i="1"/>
  <c r="C11" i="1"/>
  <c r="C10" i="1"/>
  <c r="C9" i="1"/>
  <c r="C8" i="1"/>
  <c r="E5" i="1"/>
  <c r="C5" i="1"/>
  <c r="G3" i="1" l="1"/>
  <c r="I3" i="1"/>
  <c r="K3" i="1" s="1"/>
  <c r="I4" i="1"/>
  <c r="K4" i="1" s="1"/>
</calcChain>
</file>

<file path=xl/sharedStrings.xml><?xml version="1.0" encoding="utf-8"?>
<sst xmlns="http://schemas.openxmlformats.org/spreadsheetml/2006/main" count="21" uniqueCount="20">
  <si>
    <t>固有振動数</t>
    <rPh sb="0" eb="5">
      <t>コユウシンドウスウ</t>
    </rPh>
    <phoneticPr fontId="2"/>
  </si>
  <si>
    <t>質量 m1</t>
    <rPh sb="0" eb="2">
      <t>シツリョウ</t>
    </rPh>
    <phoneticPr fontId="2"/>
  </si>
  <si>
    <t>質量 m2</t>
    <rPh sb="0" eb="2">
      <t>シツリョウ</t>
    </rPh>
    <phoneticPr fontId="2"/>
  </si>
  <si>
    <t>μ</t>
    <phoneticPr fontId="2"/>
  </si>
  <si>
    <t>ω1</t>
    <phoneticPr fontId="2"/>
  </si>
  <si>
    <t>ω2</t>
    <phoneticPr fontId="2"/>
  </si>
  <si>
    <t>ν</t>
    <phoneticPr fontId="2"/>
  </si>
  <si>
    <t>Ω1</t>
    <phoneticPr fontId="2"/>
  </si>
  <si>
    <t>Ω2</t>
    <phoneticPr fontId="2"/>
  </si>
  <si>
    <t>γ</t>
    <phoneticPr fontId="2"/>
  </si>
  <si>
    <t>α1</t>
    <phoneticPr fontId="2"/>
  </si>
  <si>
    <t>α2</t>
    <phoneticPr fontId="2"/>
  </si>
  <si>
    <t>固有振動モード</t>
    <rPh sb="0" eb="4">
      <t>コユウシンドウ</t>
    </rPh>
    <phoneticPr fontId="2"/>
  </si>
  <si>
    <t>z1</t>
    <phoneticPr fontId="2"/>
  </si>
  <si>
    <t>z2</t>
    <phoneticPr fontId="2"/>
  </si>
  <si>
    <t>z1^TMz1</t>
    <phoneticPr fontId="2"/>
  </si>
  <si>
    <t>z2^TMz2</t>
    <phoneticPr fontId="2"/>
  </si>
  <si>
    <t>⇒√に変換</t>
    <rPh sb="3" eb="5">
      <t>ヘンカン</t>
    </rPh>
    <phoneticPr fontId="2"/>
  </si>
  <si>
    <t>φ1</t>
    <phoneticPr fontId="2"/>
  </si>
  <si>
    <t>φ2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</si>
</sst>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9" xfId="0" applyBorder="1">
      <alignment vertical="center"/>
    </xf>
    <xf numFmtId="0" fontId="0" fillId="3" borderId="4" xfId="0" applyFill="1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3" borderId="6" xfId="0" applyFill="1" applyBorder="1">
      <alignment vertical="center"/>
    </xf>
    <xf numFmtId="0" fontId="0" fillId="2" borderId="0" xfId="0" applyFill="1">
      <alignment vertical="center"/>
    </xf>
    <xf numFmtId="0" fontId="1" fillId="0" borderId="7" xfId="0" applyFont="1" applyBorder="1">
      <alignment vertical="center"/>
    </xf>
    <xf numFmtId="0" fontId="3" fillId="0" borderId="7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AF82-B576-4E4D-8D9C-90FF2A07A1D5}">
  <dimension ref="B2:K11"/>
  <sheetViews>
    <sheetView tabSelected="1" workbookViewId="0">
      <selection activeCell="O12" sqref="O12"/>
    </sheetView>
  </sheetViews>
  <sheetFormatPr defaultRowHeight="18" x14ac:dyDescent="0.45"/>
  <cols>
    <col min="2" max="2" width="14.3984375" bestFit="1" customWidth="1"/>
    <col min="6" max="6" width="10.3984375" bestFit="1" customWidth="1"/>
  </cols>
  <sheetData>
    <row r="2" spans="2:11" ht="18.600000000000001" thickBot="1" x14ac:dyDescent="0.5">
      <c r="B2" s="1" t="s">
        <v>0</v>
      </c>
    </row>
    <row r="3" spans="2:11" ht="18.600000000000001" thickBot="1" x14ac:dyDescent="0.5">
      <c r="B3" t="s">
        <v>1</v>
      </c>
      <c r="C3" s="16">
        <v>100</v>
      </c>
      <c r="D3" t="s">
        <v>4</v>
      </c>
      <c r="E3" s="16">
        <v>60</v>
      </c>
      <c r="F3" s="7" t="s">
        <v>9</v>
      </c>
      <c r="G3" s="8">
        <f>1+(1+C5)*E5^2</f>
        <v>10.540000000000001</v>
      </c>
      <c r="H3" s="7" t="s">
        <v>10</v>
      </c>
      <c r="I3" s="8">
        <f>SQRT((G3-SQRT(G3^2-4*E5^2))/2)</f>
        <v>0.96810615313314952</v>
      </c>
      <c r="J3" s="15" t="s">
        <v>7</v>
      </c>
      <c r="K3" s="8">
        <f>I3*E3</f>
        <v>58.086369187988971</v>
      </c>
    </row>
    <row r="4" spans="2:11" ht="18.600000000000001" thickBot="1" x14ac:dyDescent="0.5">
      <c r="B4" t="s">
        <v>2</v>
      </c>
      <c r="C4" s="16">
        <v>6</v>
      </c>
      <c r="D4" t="s">
        <v>5</v>
      </c>
      <c r="E4" s="16">
        <v>180</v>
      </c>
      <c r="H4" s="7" t="s">
        <v>11</v>
      </c>
      <c r="I4" s="8">
        <f>SQRT((G3+SQRT(G3^2-4*E5^2))/2)</f>
        <v>3.0988337283994016</v>
      </c>
      <c r="J4" s="12" t="s">
        <v>8</v>
      </c>
      <c r="K4" s="6">
        <f>I4*E3</f>
        <v>185.93002370396411</v>
      </c>
    </row>
    <row r="5" spans="2:11" ht="18.600000000000001" thickBot="1" x14ac:dyDescent="0.5">
      <c r="B5" s="7" t="s">
        <v>3</v>
      </c>
      <c r="C5" s="8">
        <f>C4/C3</f>
        <v>0.06</v>
      </c>
      <c r="D5" s="7" t="s">
        <v>6</v>
      </c>
      <c r="E5" s="8">
        <f>E4/E3</f>
        <v>3</v>
      </c>
    </row>
    <row r="7" spans="2:11" ht="18.600000000000001" thickBot="1" x14ac:dyDescent="0.5">
      <c r="B7" s="2" t="s">
        <v>12</v>
      </c>
    </row>
    <row r="8" spans="2:11" ht="18.600000000000001" thickBot="1" x14ac:dyDescent="0.5">
      <c r="B8" s="3" t="s">
        <v>13</v>
      </c>
      <c r="C8" s="4">
        <f>E5^2-I3^2</f>
        <v>8.0627704762657348</v>
      </c>
      <c r="D8" s="7" t="s">
        <v>15</v>
      </c>
      <c r="E8" s="8">
        <f>C3*C8^2+C4*C9^2</f>
        <v>6986.8267752942384</v>
      </c>
      <c r="F8" s="17" t="s">
        <v>17</v>
      </c>
      <c r="G8" s="14">
        <f>SQRT(E8)</f>
        <v>83.587240505320182</v>
      </c>
      <c r="H8" s="9" t="s">
        <v>18</v>
      </c>
      <c r="I8" s="4">
        <f>1/G8*C8</f>
        <v>9.6459345080934372E-2</v>
      </c>
    </row>
    <row r="9" spans="2:11" ht="18.600000000000001" thickBot="1" x14ac:dyDescent="0.5">
      <c r="B9" s="5"/>
      <c r="C9" s="6">
        <f>E5^2</f>
        <v>9</v>
      </c>
      <c r="D9" s="7" t="s">
        <v>16</v>
      </c>
      <c r="E9" s="8">
        <f>C3*C10^2+C4*C11^2</f>
        <v>522.33322470576218</v>
      </c>
      <c r="F9" s="18" t="s">
        <v>17</v>
      </c>
      <c r="G9" s="13">
        <f>SQRT(E9)</f>
        <v>22.854610578737983</v>
      </c>
      <c r="H9" s="12"/>
      <c r="I9" s="6">
        <f>1/G9*C9</f>
        <v>0.39379362728555289</v>
      </c>
    </row>
    <row r="10" spans="2:11" x14ac:dyDescent="0.45">
      <c r="B10" s="3" t="s">
        <v>14</v>
      </c>
      <c r="C10" s="4">
        <f>E5^2-I4^2</f>
        <v>-0.60277047626573577</v>
      </c>
      <c r="H10" s="10" t="s">
        <v>19</v>
      </c>
      <c r="I10" s="11">
        <f>1/G9*C10</f>
        <v>-2.6374130252147153E-2</v>
      </c>
    </row>
    <row r="11" spans="2:11" ht="18.600000000000001" thickBot="1" x14ac:dyDescent="0.5">
      <c r="B11" s="5"/>
      <c r="C11" s="6">
        <f>E5^2</f>
        <v>9</v>
      </c>
      <c r="H11" s="12"/>
      <c r="I11" s="6">
        <f>1/E9*C11</f>
        <v>1.7230380098968105E-2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オオムラソウマ</dc:creator>
  <cp:lastModifiedBy>蒼摩 大村</cp:lastModifiedBy>
  <dcterms:created xsi:type="dcterms:W3CDTF">2024-05-20T02:20:32Z</dcterms:created>
  <dcterms:modified xsi:type="dcterms:W3CDTF">2024-05-20T06:52:12Z</dcterms:modified>
</cp:coreProperties>
</file>