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405" yWindow="1845" windowWidth="22380" windowHeight="10590"/>
  </bookViews>
  <sheets>
    <sheet name="Sheet2" sheetId="2" r:id="rId1"/>
  </sheets>
  <definedNames>
    <definedName name="_xlnm._FilterDatabase" localSheetId="0" hidden="1">Sheet2!$A$2:$N$1309</definedName>
  </definedNames>
  <calcPr calcId="124519"/>
</workbook>
</file>

<file path=xl/calcChain.xml><?xml version="1.0" encoding="utf-8"?>
<calcChain xmlns="http://schemas.openxmlformats.org/spreadsheetml/2006/main">
  <c r="O5" i="2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100"/>
  <c r="P100"/>
  <c r="O101"/>
  <c r="P101"/>
  <c r="O102"/>
  <c r="P102"/>
  <c r="O103"/>
  <c r="P103"/>
  <c r="O104"/>
  <c r="P104"/>
  <c r="O105"/>
  <c r="P105"/>
  <c r="O106"/>
  <c r="P106"/>
  <c r="O107"/>
  <c r="P107"/>
  <c r="O108"/>
  <c r="P108"/>
  <c r="O109"/>
  <c r="P109"/>
  <c r="O110"/>
  <c r="P110"/>
  <c r="O111"/>
  <c r="P111"/>
  <c r="O112"/>
  <c r="P112"/>
  <c r="O113"/>
  <c r="P113"/>
  <c r="O114"/>
  <c r="P114"/>
  <c r="O115"/>
  <c r="P115"/>
  <c r="O116"/>
  <c r="P116"/>
  <c r="O117"/>
  <c r="P117"/>
  <c r="O118"/>
  <c r="P118"/>
  <c r="O119"/>
  <c r="P119"/>
  <c r="O120"/>
  <c r="P120"/>
  <c r="O121"/>
  <c r="P121"/>
  <c r="O122"/>
  <c r="P122"/>
  <c r="O123"/>
  <c r="P123"/>
  <c r="O124"/>
  <c r="P124"/>
  <c r="O125"/>
  <c r="P125"/>
  <c r="O126"/>
  <c r="P126"/>
  <c r="O127"/>
  <c r="P127"/>
  <c r="O128"/>
  <c r="P128"/>
  <c r="O129"/>
  <c r="P129"/>
  <c r="O130"/>
  <c r="P130"/>
  <c r="O131"/>
  <c r="P131"/>
  <c r="O132"/>
  <c r="P132"/>
  <c r="O133"/>
  <c r="P133"/>
  <c r="O134"/>
  <c r="P134"/>
  <c r="O135"/>
  <c r="P135"/>
  <c r="O136"/>
  <c r="P136"/>
  <c r="O137"/>
  <c r="P137"/>
  <c r="O138"/>
  <c r="P138"/>
  <c r="O139"/>
  <c r="P139"/>
  <c r="O140"/>
  <c r="P140"/>
  <c r="O141"/>
  <c r="P141"/>
  <c r="O142"/>
  <c r="P142"/>
  <c r="O143"/>
  <c r="P143"/>
  <c r="O144"/>
  <c r="P144"/>
  <c r="O145"/>
  <c r="P145"/>
  <c r="O146"/>
  <c r="P146"/>
  <c r="O147"/>
  <c r="P147"/>
  <c r="O148"/>
  <c r="P148"/>
  <c r="O149"/>
  <c r="P149"/>
  <c r="O150"/>
  <c r="P150"/>
  <c r="O151"/>
  <c r="P151"/>
  <c r="O152"/>
  <c r="P152"/>
  <c r="O153"/>
  <c r="P153"/>
  <c r="O154"/>
  <c r="P154"/>
  <c r="O155"/>
  <c r="P155"/>
  <c r="O156"/>
  <c r="P156"/>
  <c r="O157"/>
  <c r="P157"/>
  <c r="O158"/>
  <c r="P158"/>
  <c r="O159"/>
  <c r="P159"/>
  <c r="O160"/>
  <c r="P160"/>
  <c r="O161"/>
  <c r="P161"/>
  <c r="O162"/>
  <c r="P162"/>
  <c r="O163"/>
  <c r="P163"/>
  <c r="O164"/>
  <c r="P164"/>
  <c r="O165"/>
  <c r="P165"/>
  <c r="O166"/>
  <c r="P166"/>
  <c r="O167"/>
  <c r="P167"/>
  <c r="O168"/>
  <c r="P168"/>
  <c r="O169"/>
  <c r="P169"/>
  <c r="O170"/>
  <c r="P170"/>
  <c r="O171"/>
  <c r="P171"/>
  <c r="O172"/>
  <c r="P172"/>
  <c r="O173"/>
  <c r="P173"/>
  <c r="O174"/>
  <c r="P174"/>
  <c r="O175"/>
  <c r="P175"/>
  <c r="O176"/>
  <c r="P176"/>
  <c r="O177"/>
  <c r="P177"/>
  <c r="O178"/>
  <c r="P178"/>
  <c r="O179"/>
  <c r="P179"/>
  <c r="O180"/>
  <c r="P180"/>
  <c r="O181"/>
  <c r="P181"/>
  <c r="O182"/>
  <c r="P182"/>
  <c r="O183"/>
  <c r="P183"/>
  <c r="O184"/>
  <c r="P184"/>
  <c r="O185"/>
  <c r="P185"/>
  <c r="O186"/>
  <c r="P186"/>
  <c r="O187"/>
  <c r="P187"/>
  <c r="O188"/>
  <c r="P188"/>
  <c r="O189"/>
  <c r="P189"/>
  <c r="O190"/>
  <c r="P190"/>
  <c r="O191"/>
  <c r="P191"/>
  <c r="O192"/>
  <c r="P192"/>
  <c r="O193"/>
  <c r="P193"/>
  <c r="O194"/>
  <c r="P194"/>
  <c r="O195"/>
  <c r="P195"/>
  <c r="O196"/>
  <c r="P196"/>
  <c r="O197"/>
  <c r="P197"/>
  <c r="O198"/>
  <c r="P198"/>
  <c r="O199"/>
  <c r="P199"/>
  <c r="O200"/>
  <c r="P200"/>
  <c r="O201"/>
  <c r="P201"/>
  <c r="O202"/>
  <c r="P202"/>
  <c r="O203"/>
  <c r="P203"/>
  <c r="O204"/>
  <c r="P204"/>
  <c r="O205"/>
  <c r="P205"/>
  <c r="O206"/>
  <c r="P206"/>
  <c r="O207"/>
  <c r="P207"/>
  <c r="O208"/>
  <c r="P208"/>
  <c r="O209"/>
  <c r="P209"/>
  <c r="O210"/>
  <c r="P210"/>
  <c r="O211"/>
  <c r="P211"/>
  <c r="O212"/>
  <c r="P212"/>
  <c r="O213"/>
  <c r="P213"/>
  <c r="O214"/>
  <c r="P214"/>
  <c r="O215"/>
  <c r="P215"/>
  <c r="O216"/>
  <c r="P216"/>
  <c r="O217"/>
  <c r="P217"/>
  <c r="O218"/>
  <c r="P218"/>
  <c r="O219"/>
  <c r="P219"/>
  <c r="O220"/>
  <c r="P220"/>
  <c r="O221"/>
  <c r="P221"/>
  <c r="O222"/>
  <c r="P222"/>
  <c r="O223"/>
  <c r="P223"/>
  <c r="O224"/>
  <c r="P224"/>
  <c r="O225"/>
  <c r="P225"/>
  <c r="O226"/>
  <c r="P226"/>
  <c r="O227"/>
  <c r="P227"/>
  <c r="O228"/>
  <c r="P228"/>
  <c r="O229"/>
  <c r="P229"/>
  <c r="O230"/>
  <c r="P230"/>
  <c r="O231"/>
  <c r="P231"/>
  <c r="O232"/>
  <c r="P232"/>
  <c r="O233"/>
  <c r="P233"/>
  <c r="O234"/>
  <c r="P234"/>
  <c r="O235"/>
  <c r="P235"/>
  <c r="O236"/>
  <c r="P236"/>
  <c r="O237"/>
  <c r="P237"/>
  <c r="O238"/>
  <c r="P238"/>
  <c r="O239"/>
  <c r="P239"/>
  <c r="O240"/>
  <c r="P240"/>
  <c r="O241"/>
  <c r="P241"/>
  <c r="O242"/>
  <c r="P242"/>
  <c r="O243"/>
  <c r="P243"/>
  <c r="O244"/>
  <c r="P244"/>
  <c r="O245"/>
  <c r="P245"/>
  <c r="O246"/>
  <c r="P246"/>
  <c r="O247"/>
  <c r="P247"/>
  <c r="O248"/>
  <c r="P248"/>
  <c r="O249"/>
  <c r="P249"/>
  <c r="O250"/>
  <c r="P250"/>
  <c r="O251"/>
  <c r="P251"/>
  <c r="O252"/>
  <c r="P252"/>
  <c r="O253"/>
  <c r="P253"/>
  <c r="O254"/>
  <c r="P254"/>
  <c r="O255"/>
  <c r="P255"/>
  <c r="O256"/>
  <c r="P256"/>
  <c r="O257"/>
  <c r="P257"/>
  <c r="O258"/>
  <c r="P258"/>
  <c r="O259"/>
  <c r="P259"/>
  <c r="O260"/>
  <c r="P260"/>
  <c r="O261"/>
  <c r="P261"/>
  <c r="O262"/>
  <c r="P262"/>
  <c r="O263"/>
  <c r="P263"/>
  <c r="O264"/>
  <c r="P264"/>
  <c r="O265"/>
  <c r="P265"/>
  <c r="O266"/>
  <c r="P266"/>
  <c r="O267"/>
  <c r="P267"/>
  <c r="O268"/>
  <c r="P268"/>
  <c r="O269"/>
  <c r="P269"/>
  <c r="O270"/>
  <c r="P270"/>
  <c r="O271"/>
  <c r="P271"/>
  <c r="O272"/>
  <c r="P272"/>
  <c r="O273"/>
  <c r="P273"/>
  <c r="O274"/>
  <c r="P274"/>
  <c r="O275"/>
  <c r="P275"/>
  <c r="O276"/>
  <c r="P276"/>
  <c r="O277"/>
  <c r="P277"/>
  <c r="O278"/>
  <c r="P278"/>
  <c r="O279"/>
  <c r="P279"/>
  <c r="O280"/>
  <c r="P280"/>
  <c r="O281"/>
  <c r="P281"/>
  <c r="O282"/>
  <c r="P282"/>
  <c r="O283"/>
  <c r="P283"/>
  <c r="O284"/>
  <c r="P284"/>
  <c r="O285"/>
  <c r="P285"/>
  <c r="O286"/>
  <c r="P286"/>
  <c r="O287"/>
  <c r="P287"/>
  <c r="O288"/>
  <c r="P288"/>
  <c r="O289"/>
  <c r="P289"/>
  <c r="O290"/>
  <c r="P290"/>
  <c r="O291"/>
  <c r="P291"/>
  <c r="O292"/>
  <c r="P292"/>
  <c r="O293"/>
  <c r="P293"/>
  <c r="O294"/>
  <c r="P294"/>
  <c r="O295"/>
  <c r="P295"/>
  <c r="O296"/>
  <c r="P296"/>
  <c r="O297"/>
  <c r="P297"/>
  <c r="O298"/>
  <c r="P298"/>
  <c r="O299"/>
  <c r="P299"/>
  <c r="O300"/>
  <c r="P300"/>
  <c r="O301"/>
  <c r="P301"/>
  <c r="O302"/>
  <c r="P302"/>
  <c r="O303"/>
  <c r="P303"/>
  <c r="O304"/>
  <c r="P304"/>
  <c r="O305"/>
  <c r="P305"/>
  <c r="O306"/>
  <c r="P306"/>
  <c r="O307"/>
  <c r="P307"/>
  <c r="O308"/>
  <c r="P308"/>
  <c r="O309"/>
  <c r="P309"/>
  <c r="O310"/>
  <c r="P310"/>
  <c r="O311"/>
  <c r="P311"/>
  <c r="O312"/>
  <c r="P312"/>
  <c r="O313"/>
  <c r="P313"/>
  <c r="O314"/>
  <c r="P314"/>
  <c r="O315"/>
  <c r="P315"/>
  <c r="O316"/>
  <c r="P316"/>
  <c r="O317"/>
  <c r="P317"/>
  <c r="O318"/>
  <c r="P318"/>
  <c r="O319"/>
  <c r="P319"/>
  <c r="O320"/>
  <c r="P320"/>
  <c r="O321"/>
  <c r="P321"/>
  <c r="O322"/>
  <c r="P322"/>
  <c r="O323"/>
  <c r="P323"/>
  <c r="O324"/>
  <c r="P324"/>
  <c r="O325"/>
  <c r="P325"/>
  <c r="O326"/>
  <c r="P326"/>
  <c r="O327"/>
  <c r="P327"/>
  <c r="O328"/>
  <c r="P328"/>
  <c r="O329"/>
  <c r="P329"/>
  <c r="O330"/>
  <c r="P330"/>
  <c r="O331"/>
  <c r="P331"/>
  <c r="O332"/>
  <c r="P332"/>
  <c r="O333"/>
  <c r="P333"/>
  <c r="O334"/>
  <c r="P334"/>
  <c r="O335"/>
  <c r="P335"/>
  <c r="O336"/>
  <c r="P336"/>
  <c r="O337"/>
  <c r="P337"/>
  <c r="O338"/>
  <c r="P338"/>
  <c r="O339"/>
  <c r="P339"/>
  <c r="O340"/>
  <c r="P340"/>
  <c r="O341"/>
  <c r="P341"/>
  <c r="O342"/>
  <c r="P342"/>
  <c r="O343"/>
  <c r="P343"/>
  <c r="O344"/>
  <c r="P344"/>
  <c r="O345"/>
  <c r="P345"/>
  <c r="O346"/>
  <c r="P346"/>
  <c r="O347"/>
  <c r="P347"/>
  <c r="O348"/>
  <c r="P348"/>
  <c r="O349"/>
  <c r="P349"/>
  <c r="O350"/>
  <c r="P350"/>
  <c r="O351"/>
  <c r="P351"/>
  <c r="O352"/>
  <c r="P352"/>
  <c r="O353"/>
  <c r="P353"/>
  <c r="O354"/>
  <c r="P354"/>
  <c r="O355"/>
  <c r="P355"/>
  <c r="O356"/>
  <c r="P356"/>
  <c r="O357"/>
  <c r="P357"/>
  <c r="O358"/>
  <c r="P358"/>
  <c r="O359"/>
  <c r="P359"/>
  <c r="O360"/>
  <c r="P360"/>
  <c r="O361"/>
  <c r="P361"/>
  <c r="O362"/>
  <c r="P362"/>
  <c r="O363"/>
  <c r="P363"/>
  <c r="O364"/>
  <c r="P364"/>
  <c r="O365"/>
  <c r="P365"/>
  <c r="O366"/>
  <c r="P366"/>
  <c r="O367"/>
  <c r="P367"/>
  <c r="O368"/>
  <c r="P368"/>
  <c r="O369"/>
  <c r="P369"/>
  <c r="O370"/>
  <c r="P370"/>
  <c r="O371"/>
  <c r="P371"/>
  <c r="O372"/>
  <c r="P372"/>
  <c r="O373"/>
  <c r="P373"/>
  <c r="O374"/>
  <c r="P374"/>
  <c r="O375"/>
  <c r="P375"/>
  <c r="O376"/>
  <c r="P376"/>
  <c r="O377"/>
  <c r="P377"/>
  <c r="O378"/>
  <c r="P378"/>
  <c r="O379"/>
  <c r="P379"/>
  <c r="O380"/>
  <c r="P380"/>
  <c r="O381"/>
  <c r="P381"/>
  <c r="O382"/>
  <c r="P382"/>
  <c r="O383"/>
  <c r="P383"/>
  <c r="O384"/>
  <c r="P384"/>
  <c r="O385"/>
  <c r="P385"/>
  <c r="O386"/>
  <c r="P386"/>
  <c r="O387"/>
  <c r="P387"/>
  <c r="O388"/>
  <c r="P388"/>
  <c r="O389"/>
  <c r="P389"/>
  <c r="O390"/>
  <c r="P390"/>
  <c r="O391"/>
  <c r="P391"/>
  <c r="O392"/>
  <c r="P392"/>
  <c r="O393"/>
  <c r="P393"/>
  <c r="O394"/>
  <c r="P394"/>
  <c r="O395"/>
  <c r="P395"/>
  <c r="O396"/>
  <c r="P396"/>
  <c r="O397"/>
  <c r="P397"/>
  <c r="O398"/>
  <c r="P398"/>
  <c r="O399"/>
  <c r="P399"/>
  <c r="O400"/>
  <c r="P400"/>
  <c r="O401"/>
  <c r="P401"/>
  <c r="O402"/>
  <c r="P402"/>
  <c r="O403"/>
  <c r="P403"/>
  <c r="O404"/>
  <c r="P404"/>
  <c r="O405"/>
  <c r="P405"/>
  <c r="O406"/>
  <c r="P406"/>
  <c r="O407"/>
  <c r="P407"/>
  <c r="O408"/>
  <c r="P408"/>
  <c r="O409"/>
  <c r="P409"/>
  <c r="O410"/>
  <c r="P410"/>
  <c r="O411"/>
  <c r="P411"/>
  <c r="O412"/>
  <c r="P412"/>
  <c r="O413"/>
  <c r="P413"/>
  <c r="O414"/>
  <c r="P414"/>
  <c r="O415"/>
  <c r="P415"/>
  <c r="O416"/>
  <c r="P416"/>
  <c r="O417"/>
  <c r="P417"/>
  <c r="O418"/>
  <c r="P418"/>
  <c r="O419"/>
  <c r="P419"/>
  <c r="O420"/>
  <c r="P420"/>
  <c r="O421"/>
  <c r="P421"/>
  <c r="O422"/>
  <c r="P422"/>
  <c r="O423"/>
  <c r="P423"/>
  <c r="O424"/>
  <c r="P424"/>
  <c r="O425"/>
  <c r="P425"/>
  <c r="O426"/>
  <c r="P426"/>
  <c r="O427"/>
  <c r="P427"/>
  <c r="O428"/>
  <c r="P428"/>
  <c r="O429"/>
  <c r="P429"/>
  <c r="O430"/>
  <c r="P430"/>
  <c r="O431"/>
  <c r="P431"/>
  <c r="O432"/>
  <c r="P432"/>
  <c r="O433"/>
  <c r="P433"/>
  <c r="O434"/>
  <c r="P434"/>
  <c r="O435"/>
  <c r="P435"/>
  <c r="O436"/>
  <c r="P436"/>
  <c r="O437"/>
  <c r="P437"/>
  <c r="O438"/>
  <c r="P438"/>
  <c r="O439"/>
  <c r="P439"/>
  <c r="O440"/>
  <c r="P440"/>
  <c r="O441"/>
  <c r="P441"/>
  <c r="O442"/>
  <c r="P442"/>
  <c r="O443"/>
  <c r="P443"/>
  <c r="O444"/>
  <c r="P444"/>
  <c r="O445"/>
  <c r="P445"/>
  <c r="O446"/>
  <c r="P446"/>
  <c r="O447"/>
  <c r="P447"/>
  <c r="O448"/>
  <c r="P448"/>
  <c r="O449"/>
  <c r="P449"/>
  <c r="O450"/>
  <c r="P450"/>
  <c r="O451"/>
  <c r="P451"/>
  <c r="O452"/>
  <c r="P452"/>
  <c r="O453"/>
  <c r="P453"/>
  <c r="O454"/>
  <c r="P454"/>
  <c r="O455"/>
  <c r="P455"/>
  <c r="O456"/>
  <c r="P456"/>
  <c r="O457"/>
  <c r="P457"/>
  <c r="O458"/>
  <c r="P458"/>
  <c r="O459"/>
  <c r="P459"/>
  <c r="O460"/>
  <c r="P460"/>
  <c r="O461"/>
  <c r="P461"/>
  <c r="O462"/>
  <c r="P462"/>
  <c r="O463"/>
  <c r="P463"/>
  <c r="O464"/>
  <c r="P464"/>
  <c r="O465"/>
  <c r="P465"/>
  <c r="O466"/>
  <c r="P466"/>
  <c r="O467"/>
  <c r="P467"/>
  <c r="O468"/>
  <c r="P468"/>
  <c r="O469"/>
  <c r="P469"/>
  <c r="O470"/>
  <c r="P470"/>
  <c r="O471"/>
  <c r="P471"/>
  <c r="O472"/>
  <c r="P472"/>
  <c r="O473"/>
  <c r="P473"/>
  <c r="O474"/>
  <c r="P474"/>
  <c r="O475"/>
  <c r="P475"/>
  <c r="O476"/>
  <c r="P476"/>
  <c r="O477"/>
  <c r="P477"/>
  <c r="O478"/>
  <c r="P478"/>
  <c r="O479"/>
  <c r="P479"/>
  <c r="O480"/>
  <c r="P480"/>
  <c r="O481"/>
  <c r="P481"/>
  <c r="O482"/>
  <c r="P482"/>
  <c r="O483"/>
  <c r="P483"/>
  <c r="O484"/>
  <c r="P484"/>
  <c r="O485"/>
  <c r="P485"/>
  <c r="O486"/>
  <c r="P486"/>
  <c r="O487"/>
  <c r="P487"/>
  <c r="O488"/>
  <c r="P488"/>
  <c r="O489"/>
  <c r="P489"/>
  <c r="O490"/>
  <c r="P490"/>
  <c r="O491"/>
  <c r="P491"/>
  <c r="O492"/>
  <c r="P492"/>
  <c r="O493"/>
  <c r="P493"/>
  <c r="O494"/>
  <c r="P494"/>
  <c r="O495"/>
  <c r="P495"/>
  <c r="O496"/>
  <c r="P496"/>
  <c r="O497"/>
  <c r="P497"/>
  <c r="O498"/>
  <c r="P498"/>
  <c r="O499"/>
  <c r="P499"/>
  <c r="O500"/>
  <c r="P500"/>
  <c r="O501"/>
  <c r="P501"/>
  <c r="O502"/>
  <c r="P502"/>
  <c r="O503"/>
  <c r="P503"/>
  <c r="O504"/>
  <c r="P504"/>
  <c r="O505"/>
  <c r="P505"/>
  <c r="O506"/>
  <c r="P506"/>
  <c r="O507"/>
  <c r="P507"/>
  <c r="O508"/>
  <c r="P508"/>
  <c r="O509"/>
  <c r="P509"/>
  <c r="O510"/>
  <c r="P510"/>
  <c r="O511"/>
  <c r="P511"/>
  <c r="O512"/>
  <c r="P512"/>
  <c r="O513"/>
  <c r="P513"/>
  <c r="O514"/>
  <c r="P514"/>
  <c r="O515"/>
  <c r="P515"/>
  <c r="O516"/>
  <c r="P516"/>
  <c r="O517"/>
  <c r="P517"/>
  <c r="O518"/>
  <c r="P518"/>
  <c r="O519"/>
  <c r="P519"/>
  <c r="O520"/>
  <c r="P520"/>
  <c r="O521"/>
  <c r="P521"/>
  <c r="O522"/>
  <c r="P522"/>
  <c r="O523"/>
  <c r="P523"/>
  <c r="O524"/>
  <c r="P524"/>
  <c r="O525"/>
  <c r="P525"/>
  <c r="O526"/>
  <c r="P526"/>
  <c r="O527"/>
  <c r="P527"/>
  <c r="O528"/>
  <c r="P528"/>
  <c r="O529"/>
  <c r="P529"/>
  <c r="O530"/>
  <c r="P530"/>
  <c r="O531"/>
  <c r="P531"/>
  <c r="O532"/>
  <c r="P532"/>
  <c r="O533"/>
  <c r="P533"/>
  <c r="O534"/>
  <c r="P534"/>
  <c r="O535"/>
  <c r="P535"/>
  <c r="O536"/>
  <c r="P536"/>
  <c r="O537"/>
  <c r="P537"/>
  <c r="O538"/>
  <c r="P538"/>
  <c r="O539"/>
  <c r="P539"/>
  <c r="O540"/>
  <c r="P540"/>
  <c r="O541"/>
  <c r="P541"/>
  <c r="O542"/>
  <c r="P542"/>
  <c r="O543"/>
  <c r="P543"/>
  <c r="O544"/>
  <c r="P544"/>
  <c r="O545"/>
  <c r="P545"/>
  <c r="O546"/>
  <c r="P546"/>
  <c r="O547"/>
  <c r="P547"/>
  <c r="O548"/>
  <c r="P548"/>
  <c r="O549"/>
  <c r="P549"/>
  <c r="O550"/>
  <c r="P550"/>
  <c r="O551"/>
  <c r="P551"/>
  <c r="O552"/>
  <c r="P552"/>
  <c r="O553"/>
  <c r="P553"/>
  <c r="O554"/>
  <c r="P554"/>
  <c r="O555"/>
  <c r="P555"/>
  <c r="O556"/>
  <c r="P556"/>
  <c r="O557"/>
  <c r="P557"/>
  <c r="O558"/>
  <c r="P558"/>
  <c r="O559"/>
  <c r="P559"/>
  <c r="O560"/>
  <c r="P560"/>
  <c r="O561"/>
  <c r="P561"/>
  <c r="O562"/>
  <c r="P562"/>
  <c r="O563"/>
  <c r="P563"/>
  <c r="O564"/>
  <c r="P564"/>
  <c r="O565"/>
  <c r="P565"/>
  <c r="O566"/>
  <c r="P566"/>
  <c r="O567"/>
  <c r="P567"/>
  <c r="O568"/>
  <c r="P568"/>
  <c r="O569"/>
  <c r="P569"/>
  <c r="O570"/>
  <c r="P570"/>
  <c r="O571"/>
  <c r="P571"/>
  <c r="O572"/>
  <c r="P572"/>
  <c r="O573"/>
  <c r="P573"/>
  <c r="O574"/>
  <c r="P574"/>
  <c r="O575"/>
  <c r="P575"/>
  <c r="O576"/>
  <c r="P576"/>
  <c r="O577"/>
  <c r="P577"/>
  <c r="O578"/>
  <c r="P578"/>
  <c r="O579"/>
  <c r="P579"/>
  <c r="O580"/>
  <c r="P580"/>
  <c r="O581"/>
  <c r="P581"/>
  <c r="O582"/>
  <c r="P582"/>
  <c r="O583"/>
  <c r="P583"/>
  <c r="O584"/>
  <c r="P584"/>
  <c r="O585"/>
  <c r="P585"/>
  <c r="O586"/>
  <c r="P586"/>
  <c r="O587"/>
  <c r="P587"/>
  <c r="O588"/>
  <c r="P588"/>
  <c r="O589"/>
  <c r="P589"/>
  <c r="O590"/>
  <c r="P590"/>
  <c r="O591"/>
  <c r="P591"/>
  <c r="O592"/>
  <c r="P592"/>
  <c r="O593"/>
  <c r="P593"/>
  <c r="O594"/>
  <c r="P594"/>
  <c r="O595"/>
  <c r="P595"/>
  <c r="O596"/>
  <c r="P596"/>
  <c r="O597"/>
  <c r="P597"/>
  <c r="O598"/>
  <c r="P598"/>
  <c r="O599"/>
  <c r="P599"/>
  <c r="O600"/>
  <c r="P600"/>
  <c r="O601"/>
  <c r="P601"/>
  <c r="O602"/>
  <c r="P602"/>
  <c r="O603"/>
  <c r="P603"/>
  <c r="O604"/>
  <c r="P604"/>
  <c r="O605"/>
  <c r="P605"/>
  <c r="O606"/>
  <c r="P606"/>
  <c r="O607"/>
  <c r="P607"/>
  <c r="O608"/>
  <c r="P608"/>
  <c r="O609"/>
  <c r="P609"/>
  <c r="O610"/>
  <c r="P610"/>
  <c r="O611"/>
  <c r="P611"/>
  <c r="O612"/>
  <c r="P612"/>
  <c r="O613"/>
  <c r="P613"/>
  <c r="O614"/>
  <c r="P614"/>
  <c r="O615"/>
  <c r="P615"/>
  <c r="O616"/>
  <c r="P616"/>
  <c r="O617"/>
  <c r="P617"/>
  <c r="O618"/>
  <c r="P618"/>
  <c r="O619"/>
  <c r="P619"/>
  <c r="O620"/>
  <c r="P620"/>
  <c r="O621"/>
  <c r="P621"/>
  <c r="O622"/>
  <c r="P622"/>
  <c r="O623"/>
  <c r="P623"/>
  <c r="O624"/>
  <c r="P624"/>
  <c r="O625"/>
  <c r="P625"/>
  <c r="O626"/>
  <c r="P626"/>
  <c r="O627"/>
  <c r="P627"/>
  <c r="O628"/>
  <c r="P628"/>
  <c r="O629"/>
  <c r="P629"/>
  <c r="O630"/>
  <c r="P630"/>
  <c r="O631"/>
  <c r="P631"/>
  <c r="O632"/>
  <c r="P632"/>
  <c r="O633"/>
  <c r="P633"/>
  <c r="O634"/>
  <c r="P634"/>
  <c r="O635"/>
  <c r="P635"/>
  <c r="O636"/>
  <c r="P636"/>
  <c r="O637"/>
  <c r="P637"/>
  <c r="O638"/>
  <c r="P638"/>
  <c r="O639"/>
  <c r="P639"/>
  <c r="O640"/>
  <c r="P640"/>
  <c r="O641"/>
  <c r="P641"/>
  <c r="O642"/>
  <c r="P642"/>
  <c r="O643"/>
  <c r="P643"/>
  <c r="O644"/>
  <c r="P644"/>
  <c r="O645"/>
  <c r="P645"/>
  <c r="O646"/>
  <c r="P646"/>
  <c r="O647"/>
  <c r="P647"/>
  <c r="O648"/>
  <c r="P648"/>
  <c r="O649"/>
  <c r="P649"/>
  <c r="O650"/>
  <c r="P650"/>
  <c r="O651"/>
  <c r="P651"/>
  <c r="O652"/>
  <c r="P652"/>
  <c r="O653"/>
  <c r="P653"/>
  <c r="O654"/>
  <c r="P654"/>
  <c r="O655"/>
  <c r="P655"/>
  <c r="O656"/>
  <c r="P656"/>
  <c r="O657"/>
  <c r="P657"/>
  <c r="O658"/>
  <c r="P658"/>
  <c r="O659"/>
  <c r="P659"/>
  <c r="O660"/>
  <c r="P660"/>
  <c r="O661"/>
  <c r="P661"/>
  <c r="O662"/>
  <c r="P662"/>
  <c r="O663"/>
  <c r="P663"/>
  <c r="O664"/>
  <c r="P664"/>
  <c r="O665"/>
  <c r="P665"/>
  <c r="O666"/>
  <c r="P666"/>
  <c r="O667"/>
  <c r="P667"/>
  <c r="O668"/>
  <c r="P668"/>
  <c r="O669"/>
  <c r="P669"/>
  <c r="O670"/>
  <c r="P670"/>
  <c r="O671"/>
  <c r="P671"/>
  <c r="O672"/>
  <c r="P672"/>
  <c r="O673"/>
  <c r="P673"/>
  <c r="O675"/>
  <c r="P675"/>
  <c r="O676"/>
  <c r="P676"/>
  <c r="O677"/>
  <c r="P677"/>
  <c r="O678"/>
  <c r="P678"/>
  <c r="O679"/>
  <c r="P679"/>
  <c r="O680"/>
  <c r="P680"/>
  <c r="O681"/>
  <c r="P681"/>
  <c r="O682"/>
  <c r="P682"/>
  <c r="O683"/>
  <c r="P683"/>
  <c r="O684"/>
  <c r="P684"/>
  <c r="O685"/>
  <c r="P685"/>
  <c r="O686"/>
  <c r="P686"/>
  <c r="O687"/>
  <c r="P687"/>
  <c r="O688"/>
  <c r="P688"/>
  <c r="O689"/>
  <c r="P689"/>
  <c r="O690"/>
  <c r="P690"/>
  <c r="O691"/>
  <c r="P691"/>
  <c r="O692"/>
  <c r="P692"/>
  <c r="O693"/>
  <c r="P693"/>
  <c r="O694"/>
  <c r="P694"/>
  <c r="O695"/>
  <c r="P695"/>
  <c r="O696"/>
  <c r="P696"/>
  <c r="O697"/>
  <c r="P697"/>
  <c r="O698"/>
  <c r="P698"/>
  <c r="O699"/>
  <c r="P699"/>
  <c r="O700"/>
  <c r="P700"/>
  <c r="O701"/>
  <c r="P701"/>
  <c r="O702"/>
  <c r="P702"/>
  <c r="O703"/>
  <c r="P703"/>
  <c r="O704"/>
  <c r="P704"/>
  <c r="O705"/>
  <c r="P705"/>
  <c r="O706"/>
  <c r="P706"/>
  <c r="O707"/>
  <c r="P707"/>
  <c r="O708"/>
  <c r="P708"/>
  <c r="O709"/>
  <c r="P709"/>
  <c r="O710"/>
  <c r="P710"/>
  <c r="O711"/>
  <c r="P711"/>
  <c r="O712"/>
  <c r="P712"/>
  <c r="O713"/>
  <c r="P713"/>
  <c r="O714"/>
  <c r="P714"/>
  <c r="O715"/>
  <c r="P715"/>
  <c r="O716"/>
  <c r="P716"/>
  <c r="O717"/>
  <c r="P717"/>
  <c r="O718"/>
  <c r="P718"/>
  <c r="O719"/>
  <c r="P719"/>
  <c r="O720"/>
  <c r="P720"/>
  <c r="O721"/>
  <c r="P721"/>
  <c r="O722"/>
  <c r="P722"/>
  <c r="O723"/>
  <c r="P723"/>
  <c r="O724"/>
  <c r="P724"/>
  <c r="O725"/>
  <c r="P725"/>
  <c r="O726"/>
  <c r="P726"/>
  <c r="O727"/>
  <c r="P727"/>
  <c r="O728"/>
  <c r="P728"/>
  <c r="O729"/>
  <c r="P729"/>
  <c r="O730"/>
  <c r="P730"/>
  <c r="O731"/>
  <c r="P731"/>
  <c r="O732"/>
  <c r="P732"/>
  <c r="O733"/>
  <c r="P733"/>
  <c r="O734"/>
  <c r="P734"/>
  <c r="O735"/>
  <c r="P735"/>
  <c r="O736"/>
  <c r="P736"/>
  <c r="O737"/>
  <c r="P737"/>
  <c r="O738"/>
  <c r="P738"/>
  <c r="O739"/>
  <c r="P739"/>
  <c r="O740"/>
  <c r="P740"/>
  <c r="O741"/>
  <c r="P741"/>
  <c r="O742"/>
  <c r="P742"/>
  <c r="O743"/>
  <c r="P743"/>
  <c r="O744"/>
  <c r="P744"/>
  <c r="O745"/>
  <c r="P745"/>
  <c r="O746"/>
  <c r="P746"/>
  <c r="O747"/>
  <c r="P747"/>
  <c r="O748"/>
  <c r="P748"/>
  <c r="O749"/>
  <c r="P749"/>
  <c r="O750"/>
  <c r="P750"/>
  <c r="O751"/>
  <c r="P751"/>
  <c r="O752"/>
  <c r="P752"/>
  <c r="O753"/>
  <c r="P753"/>
  <c r="O754"/>
  <c r="P754"/>
  <c r="O755"/>
  <c r="P755"/>
  <c r="O756"/>
  <c r="P756"/>
  <c r="O757"/>
  <c r="P757"/>
  <c r="O758"/>
  <c r="P758"/>
  <c r="O759"/>
  <c r="P759"/>
  <c r="O760"/>
  <c r="P760"/>
  <c r="O761"/>
  <c r="P761"/>
  <c r="O762"/>
  <c r="P762"/>
  <c r="O763"/>
  <c r="P763"/>
  <c r="O764"/>
  <c r="P764"/>
  <c r="O765"/>
  <c r="P765"/>
  <c r="O766"/>
  <c r="P766"/>
  <c r="O767"/>
  <c r="P767"/>
  <c r="O768"/>
  <c r="P768"/>
  <c r="O769"/>
  <c r="P769"/>
  <c r="O770"/>
  <c r="P770"/>
  <c r="O771"/>
  <c r="P771"/>
  <c r="O772"/>
  <c r="P772"/>
  <c r="O773"/>
  <c r="P773"/>
  <c r="O774"/>
  <c r="P774"/>
  <c r="O775"/>
  <c r="P775"/>
  <c r="O776"/>
  <c r="P776"/>
  <c r="O777"/>
  <c r="P777"/>
  <c r="O778"/>
  <c r="P778"/>
  <c r="O779"/>
  <c r="P779"/>
  <c r="O780"/>
  <c r="P780"/>
  <c r="O781"/>
  <c r="P781"/>
  <c r="O782"/>
  <c r="P782"/>
  <c r="O783"/>
  <c r="P783"/>
  <c r="O784"/>
  <c r="P784"/>
  <c r="O785"/>
  <c r="P785"/>
  <c r="O786"/>
  <c r="P786"/>
  <c r="O787"/>
  <c r="P787"/>
  <c r="O788"/>
  <c r="P788"/>
  <c r="O789"/>
  <c r="P789"/>
  <c r="O790"/>
  <c r="P790"/>
  <c r="O791"/>
  <c r="P791"/>
  <c r="O792"/>
  <c r="P792"/>
  <c r="O793"/>
  <c r="P793"/>
  <c r="O794"/>
  <c r="P794"/>
  <c r="O795"/>
  <c r="P795"/>
  <c r="O796"/>
  <c r="P796"/>
  <c r="O797"/>
  <c r="P797"/>
  <c r="O798"/>
  <c r="P798"/>
  <c r="O799"/>
  <c r="P799"/>
  <c r="O800"/>
  <c r="P800"/>
  <c r="O801"/>
  <c r="P801"/>
  <c r="O802"/>
  <c r="P802"/>
  <c r="O803"/>
  <c r="P803"/>
  <c r="O804"/>
  <c r="P804"/>
  <c r="O805"/>
  <c r="P805"/>
  <c r="O806"/>
  <c r="P806"/>
  <c r="O807"/>
  <c r="P807"/>
  <c r="O808"/>
  <c r="P808"/>
  <c r="O809"/>
  <c r="P809"/>
  <c r="O810"/>
  <c r="P810"/>
  <c r="O811"/>
  <c r="P811"/>
  <c r="O812"/>
  <c r="P812"/>
  <c r="O813"/>
  <c r="P813"/>
  <c r="O814"/>
  <c r="P814"/>
  <c r="O815"/>
  <c r="P815"/>
  <c r="O816"/>
  <c r="P816"/>
  <c r="O817"/>
  <c r="P817"/>
  <c r="O818"/>
  <c r="P818"/>
  <c r="O819"/>
  <c r="P819"/>
  <c r="O820"/>
  <c r="P820"/>
  <c r="O821"/>
  <c r="P821"/>
  <c r="O822"/>
  <c r="P822"/>
  <c r="O823"/>
  <c r="P823"/>
  <c r="O824"/>
  <c r="P824"/>
  <c r="O825"/>
  <c r="P825"/>
  <c r="O826"/>
  <c r="P826"/>
  <c r="O827"/>
  <c r="P827"/>
  <c r="O828"/>
  <c r="P828"/>
  <c r="O829"/>
  <c r="P829"/>
  <c r="O830"/>
  <c r="P830"/>
  <c r="O831"/>
  <c r="P831"/>
  <c r="O832"/>
  <c r="P832"/>
  <c r="O833"/>
  <c r="P833"/>
  <c r="O834"/>
  <c r="P834"/>
  <c r="O835"/>
  <c r="P835"/>
  <c r="O836"/>
  <c r="P836"/>
  <c r="O837"/>
  <c r="P837"/>
  <c r="O838"/>
  <c r="P838"/>
  <c r="O839"/>
  <c r="P839"/>
  <c r="O840"/>
  <c r="P840"/>
  <c r="O841"/>
  <c r="P841"/>
  <c r="O842"/>
  <c r="P842"/>
  <c r="O843"/>
  <c r="P843"/>
  <c r="O844"/>
  <c r="P844"/>
  <c r="O845"/>
  <c r="P845"/>
  <c r="O846"/>
  <c r="P846"/>
  <c r="O847"/>
  <c r="P847"/>
  <c r="O848"/>
  <c r="P848"/>
  <c r="O849"/>
  <c r="P849"/>
  <c r="O850"/>
  <c r="P850"/>
  <c r="O851"/>
  <c r="P851"/>
  <c r="O852"/>
  <c r="P852"/>
  <c r="O853"/>
  <c r="P853"/>
  <c r="O854"/>
  <c r="P854"/>
  <c r="O855"/>
  <c r="P855"/>
  <c r="O856"/>
  <c r="P856"/>
  <c r="O857"/>
  <c r="P857"/>
  <c r="O858"/>
  <c r="P858"/>
  <c r="O859"/>
  <c r="P859"/>
  <c r="O860"/>
  <c r="P860"/>
  <c r="O861"/>
  <c r="P861"/>
  <c r="O862"/>
  <c r="P862"/>
  <c r="O863"/>
  <c r="P863"/>
  <c r="O864"/>
  <c r="P864"/>
  <c r="O865"/>
  <c r="P865"/>
  <c r="O866"/>
  <c r="P866"/>
  <c r="O867"/>
  <c r="P867"/>
  <c r="O868"/>
  <c r="P868"/>
  <c r="O869"/>
  <c r="P869"/>
  <c r="O870"/>
  <c r="P870"/>
  <c r="O871"/>
  <c r="P871"/>
  <c r="O872"/>
  <c r="P872"/>
  <c r="O873"/>
  <c r="P873"/>
  <c r="O874"/>
  <c r="P874"/>
  <c r="O875"/>
  <c r="P875"/>
  <c r="O876"/>
  <c r="P876"/>
  <c r="O877"/>
  <c r="P877"/>
  <c r="O878"/>
  <c r="P878"/>
  <c r="O879"/>
  <c r="P879"/>
  <c r="O880"/>
  <c r="P880"/>
  <c r="O881"/>
  <c r="P881"/>
  <c r="O882"/>
  <c r="P882"/>
  <c r="O883"/>
  <c r="P883"/>
  <c r="O884"/>
  <c r="P884"/>
  <c r="O885"/>
  <c r="P885"/>
  <c r="O886"/>
  <c r="P886"/>
  <c r="O887"/>
  <c r="P887"/>
  <c r="O888"/>
  <c r="P888"/>
  <c r="O889"/>
  <c r="P889"/>
  <c r="O890"/>
  <c r="P890"/>
  <c r="O891"/>
  <c r="P891"/>
  <c r="O892"/>
  <c r="P892"/>
  <c r="O893"/>
  <c r="P893"/>
  <c r="O894"/>
  <c r="P894"/>
  <c r="O895"/>
  <c r="P895"/>
  <c r="O896"/>
  <c r="P896"/>
  <c r="O897"/>
  <c r="P897"/>
  <c r="O898"/>
  <c r="P898"/>
  <c r="O899"/>
  <c r="P899"/>
  <c r="O900"/>
  <c r="P900"/>
  <c r="O901"/>
  <c r="P901"/>
  <c r="O902"/>
  <c r="P902"/>
  <c r="O903"/>
  <c r="P903"/>
  <c r="O904"/>
  <c r="P904"/>
  <c r="O905"/>
  <c r="P905"/>
  <c r="O906"/>
  <c r="P906"/>
  <c r="O907"/>
  <c r="P907"/>
  <c r="O908"/>
  <c r="P908"/>
  <c r="O909"/>
  <c r="P909"/>
  <c r="O910"/>
  <c r="P910"/>
  <c r="O911"/>
  <c r="P911"/>
  <c r="O912"/>
  <c r="P912"/>
  <c r="O913"/>
  <c r="P913"/>
  <c r="O914"/>
  <c r="P914"/>
  <c r="O915"/>
  <c r="P915"/>
  <c r="O916"/>
  <c r="P916"/>
  <c r="O917"/>
  <c r="P917"/>
  <c r="O918"/>
  <c r="P918"/>
  <c r="O919"/>
  <c r="P919"/>
  <c r="O920"/>
  <c r="P920"/>
  <c r="O921"/>
  <c r="P921"/>
  <c r="O922"/>
  <c r="P922"/>
  <c r="O923"/>
  <c r="P923"/>
  <c r="O924"/>
  <c r="P924"/>
  <c r="O925"/>
  <c r="P925"/>
  <c r="O926"/>
  <c r="P926"/>
  <c r="O927"/>
  <c r="P927"/>
  <c r="O928"/>
  <c r="P928"/>
  <c r="O929"/>
  <c r="P929"/>
  <c r="O930"/>
  <c r="P930"/>
  <c r="O931"/>
  <c r="P931"/>
  <c r="O932"/>
  <c r="P932"/>
  <c r="O933"/>
  <c r="P933"/>
  <c r="O934"/>
  <c r="P934"/>
  <c r="O935"/>
  <c r="P935"/>
  <c r="O936"/>
  <c r="P936"/>
  <c r="O937"/>
  <c r="P937"/>
  <c r="O938"/>
  <c r="P938"/>
  <c r="O939"/>
  <c r="P939"/>
  <c r="O940"/>
  <c r="P940"/>
  <c r="O941"/>
  <c r="P941"/>
  <c r="O942"/>
  <c r="P942"/>
  <c r="O943"/>
  <c r="P943"/>
  <c r="O944"/>
  <c r="P944"/>
  <c r="O945"/>
  <c r="P945"/>
  <c r="O946"/>
  <c r="P946"/>
  <c r="O947"/>
  <c r="P947"/>
  <c r="O948"/>
  <c r="P948"/>
  <c r="O949"/>
  <c r="P949"/>
  <c r="O950"/>
  <c r="P950"/>
  <c r="O951"/>
  <c r="P951"/>
  <c r="O952"/>
  <c r="P952"/>
  <c r="O953"/>
  <c r="P953"/>
  <c r="O954"/>
  <c r="P954"/>
  <c r="O955"/>
  <c r="P955"/>
  <c r="O956"/>
  <c r="P956"/>
  <c r="O957"/>
  <c r="P957"/>
  <c r="O958"/>
  <c r="P958"/>
  <c r="O959"/>
  <c r="P959"/>
  <c r="O960"/>
  <c r="P960"/>
  <c r="O961"/>
  <c r="P961"/>
  <c r="O962"/>
  <c r="P962"/>
  <c r="O963"/>
  <c r="P963"/>
  <c r="O964"/>
  <c r="P964"/>
  <c r="O965"/>
  <c r="P965"/>
  <c r="O966"/>
  <c r="P966"/>
  <c r="O967"/>
  <c r="P967"/>
  <c r="O968"/>
  <c r="P968"/>
  <c r="O969"/>
  <c r="P969"/>
  <c r="O970"/>
  <c r="P970"/>
  <c r="O971"/>
  <c r="P971"/>
  <c r="O972"/>
  <c r="P972"/>
  <c r="O973"/>
  <c r="P973"/>
  <c r="O974"/>
  <c r="P974"/>
  <c r="O975"/>
  <c r="P975"/>
  <c r="O976"/>
  <c r="P976"/>
  <c r="O977"/>
  <c r="P977"/>
  <c r="O978"/>
  <c r="P978"/>
  <c r="O979"/>
  <c r="P979"/>
  <c r="O980"/>
  <c r="P980"/>
  <c r="O981"/>
  <c r="P981"/>
  <c r="O982"/>
  <c r="P982"/>
  <c r="O983"/>
  <c r="P983"/>
  <c r="O984"/>
  <c r="P984"/>
  <c r="O985"/>
  <c r="P985"/>
  <c r="O986"/>
  <c r="P986"/>
  <c r="O987"/>
  <c r="P987"/>
  <c r="O988"/>
  <c r="P988"/>
  <c r="O989"/>
  <c r="P989"/>
  <c r="O990"/>
  <c r="P990"/>
  <c r="O991"/>
  <c r="P991"/>
  <c r="O992"/>
  <c r="P992"/>
  <c r="O993"/>
  <c r="P993"/>
  <c r="O994"/>
  <c r="P994"/>
  <c r="O995"/>
  <c r="P995"/>
  <c r="O996"/>
  <c r="P996"/>
  <c r="O997"/>
  <c r="P997"/>
  <c r="O998"/>
  <c r="P998"/>
  <c r="O999"/>
  <c r="P999"/>
  <c r="O1000"/>
  <c r="P1000"/>
  <c r="O1001"/>
  <c r="P1001"/>
  <c r="O1002"/>
  <c r="P1002"/>
  <c r="O1003"/>
  <c r="P1003"/>
  <c r="O1004"/>
  <c r="P1004"/>
  <c r="O1005"/>
  <c r="P1005"/>
  <c r="O1006"/>
  <c r="P1006"/>
  <c r="O1007"/>
  <c r="P1007"/>
  <c r="O1008"/>
  <c r="P1008"/>
  <c r="O1009"/>
  <c r="P1009"/>
  <c r="O1010"/>
  <c r="P1010"/>
  <c r="O1011"/>
  <c r="P1011"/>
  <c r="O1012"/>
  <c r="P1012"/>
  <c r="O1013"/>
  <c r="P1013"/>
  <c r="O1014"/>
  <c r="P1014"/>
  <c r="O1015"/>
  <c r="P1015"/>
  <c r="O1016"/>
  <c r="P1016"/>
  <c r="O1017"/>
  <c r="P1017"/>
  <c r="O1018"/>
  <c r="P1018"/>
  <c r="O1019"/>
  <c r="P1019"/>
  <c r="O1020"/>
  <c r="P1020"/>
  <c r="O1021"/>
  <c r="P1021"/>
  <c r="O1022"/>
  <c r="P1022"/>
  <c r="O1023"/>
  <c r="P1023"/>
  <c r="O1024"/>
  <c r="P1024"/>
  <c r="O1025"/>
  <c r="P1025"/>
  <c r="O1026"/>
  <c r="P1026"/>
  <c r="O1027"/>
  <c r="P1027"/>
  <c r="O1028"/>
  <c r="P1028"/>
  <c r="O1029"/>
  <c r="P1029"/>
  <c r="O1030"/>
  <c r="P1030"/>
  <c r="O1031"/>
  <c r="P1031"/>
  <c r="O1032"/>
  <c r="P1032"/>
  <c r="O1033"/>
  <c r="P1033"/>
  <c r="O1034"/>
  <c r="P1034"/>
  <c r="O1035"/>
  <c r="P1035"/>
  <c r="O1036"/>
  <c r="P1036"/>
  <c r="O1037"/>
  <c r="P1037"/>
  <c r="O1038"/>
  <c r="P1038"/>
  <c r="O1039"/>
  <c r="P1039"/>
  <c r="O1040"/>
  <c r="P1040"/>
  <c r="O1041"/>
  <c r="P1041"/>
  <c r="O1042"/>
  <c r="P1042"/>
  <c r="O1043"/>
  <c r="P1043"/>
  <c r="O1044"/>
  <c r="P1044"/>
  <c r="O1045"/>
  <c r="P1045"/>
  <c r="O1046"/>
  <c r="P1046"/>
  <c r="O1047"/>
  <c r="P1047"/>
  <c r="O1048"/>
  <c r="P1048"/>
  <c r="O1049"/>
  <c r="P1049"/>
  <c r="O1050"/>
  <c r="P1050"/>
  <c r="O1051"/>
  <c r="P1051"/>
  <c r="O1052"/>
  <c r="P1052"/>
  <c r="O1053"/>
  <c r="P1053"/>
  <c r="O1054"/>
  <c r="P1054"/>
  <c r="O1055"/>
  <c r="P1055"/>
  <c r="O1056"/>
  <c r="P1056"/>
  <c r="O1057"/>
  <c r="P1057"/>
  <c r="O1058"/>
  <c r="P1058"/>
  <c r="O1059"/>
  <c r="P1059"/>
  <c r="O1060"/>
  <c r="P1060"/>
  <c r="O1061"/>
  <c r="P1061"/>
  <c r="O1062"/>
  <c r="P1062"/>
  <c r="O1063"/>
  <c r="P1063"/>
  <c r="O1064"/>
  <c r="P1064"/>
  <c r="O1065"/>
  <c r="P1065"/>
  <c r="O1066"/>
  <c r="P1066"/>
  <c r="O1067"/>
  <c r="P1067"/>
  <c r="O1068"/>
  <c r="P1068"/>
  <c r="O1069"/>
  <c r="P1069"/>
  <c r="O1070"/>
  <c r="P1070"/>
  <c r="O1071"/>
  <c r="P1071"/>
  <c r="O1072"/>
  <c r="P1072"/>
  <c r="O1073"/>
  <c r="P1073"/>
  <c r="O1074"/>
  <c r="P1074"/>
  <c r="O1075"/>
  <c r="P1075"/>
  <c r="O1076"/>
  <c r="P1076"/>
  <c r="O1077"/>
  <c r="P1077"/>
  <c r="O1078"/>
  <c r="P1078"/>
  <c r="O1079"/>
  <c r="P1079"/>
  <c r="O1080"/>
  <c r="P1080"/>
  <c r="O1081"/>
  <c r="P1081"/>
  <c r="O1082"/>
  <c r="P1082"/>
  <c r="O1083"/>
  <c r="P1083"/>
  <c r="O1084"/>
  <c r="P1084"/>
  <c r="O1085"/>
  <c r="P1085"/>
  <c r="O1086"/>
  <c r="P1086"/>
  <c r="O1087"/>
  <c r="P1087"/>
  <c r="O1088"/>
  <c r="P1088"/>
  <c r="O1089"/>
  <c r="P1089"/>
  <c r="O1090"/>
  <c r="P1090"/>
  <c r="O1091"/>
  <c r="P1091"/>
  <c r="O1092"/>
  <c r="P1092"/>
  <c r="O1093"/>
  <c r="P1093"/>
  <c r="O1094"/>
  <c r="P1094"/>
  <c r="O1095"/>
  <c r="P1095"/>
  <c r="O1096"/>
  <c r="P1096"/>
  <c r="O1097"/>
  <c r="P1097"/>
  <c r="O1098"/>
  <c r="P1098"/>
  <c r="O1099"/>
  <c r="P1099"/>
  <c r="O1100"/>
  <c r="P1100"/>
  <c r="O1101"/>
  <c r="P1101"/>
  <c r="O1102"/>
  <c r="P1102"/>
  <c r="O1103"/>
  <c r="P1103"/>
  <c r="O1104"/>
  <c r="P1104"/>
  <c r="O1105"/>
  <c r="P1105"/>
  <c r="O1106"/>
  <c r="P1106"/>
  <c r="O1107"/>
  <c r="P1107"/>
  <c r="O1108"/>
  <c r="P1108"/>
  <c r="O1109"/>
  <c r="P1109"/>
  <c r="O1110"/>
  <c r="P1110"/>
  <c r="O1111"/>
  <c r="P1111"/>
  <c r="O1112"/>
  <c r="P1112"/>
  <c r="O1113"/>
  <c r="P1113"/>
  <c r="O1114"/>
  <c r="P1114"/>
  <c r="O1115"/>
  <c r="P1115"/>
  <c r="O1116"/>
  <c r="P1116"/>
  <c r="O1117"/>
  <c r="P1117"/>
  <c r="O1118"/>
  <c r="P1118"/>
  <c r="O1119"/>
  <c r="P1119"/>
  <c r="O1120"/>
  <c r="P1120"/>
  <c r="O1121"/>
  <c r="P1121"/>
  <c r="O1122"/>
  <c r="P1122"/>
  <c r="O1123"/>
  <c r="P1123"/>
  <c r="O1124"/>
  <c r="P1124"/>
  <c r="O1125"/>
  <c r="P1125"/>
  <c r="O1126"/>
  <c r="P1126"/>
  <c r="O1127"/>
  <c r="P1127"/>
  <c r="O1128"/>
  <c r="P1128"/>
  <c r="O1129"/>
  <c r="P1129"/>
  <c r="O1130"/>
  <c r="P1130"/>
  <c r="O1131"/>
  <c r="P1131"/>
  <c r="O1132"/>
  <c r="P1132"/>
  <c r="O1133"/>
  <c r="P1133"/>
  <c r="O1134"/>
  <c r="P1134"/>
  <c r="O1135"/>
  <c r="P1135"/>
  <c r="O1136"/>
  <c r="P1136"/>
  <c r="O1137"/>
  <c r="P1137"/>
  <c r="O1138"/>
  <c r="P1138"/>
  <c r="O1139"/>
  <c r="P1139"/>
  <c r="O1140"/>
  <c r="P1140"/>
  <c r="O1141"/>
  <c r="P1141"/>
  <c r="O1142"/>
  <c r="P1142"/>
  <c r="O1143"/>
  <c r="P1143"/>
  <c r="O1144"/>
  <c r="P1144"/>
  <c r="O1145"/>
  <c r="P1145"/>
  <c r="O1146"/>
  <c r="P1146"/>
  <c r="O1147"/>
  <c r="P1147"/>
  <c r="O1148"/>
  <c r="P1148"/>
  <c r="O1149"/>
  <c r="P1149"/>
  <c r="O1150"/>
  <c r="P1150"/>
  <c r="O1151"/>
  <c r="P1151"/>
  <c r="O1152"/>
  <c r="P1152"/>
  <c r="O1153"/>
  <c r="P1153"/>
  <c r="O1154"/>
  <c r="P1154"/>
  <c r="O1155"/>
  <c r="P1155"/>
  <c r="O1156"/>
  <c r="P1156"/>
  <c r="O1157"/>
  <c r="P1157"/>
  <c r="O1158"/>
  <c r="P1158"/>
  <c r="O1159"/>
  <c r="P1159"/>
  <c r="O1160"/>
  <c r="P1160"/>
  <c r="O1161"/>
  <c r="P1161"/>
  <c r="O1162"/>
  <c r="P1162"/>
  <c r="O1163"/>
  <c r="P1163"/>
  <c r="O1164"/>
  <c r="P1164"/>
  <c r="O1165"/>
  <c r="P1165"/>
  <c r="O1166"/>
  <c r="P1166"/>
  <c r="O1167"/>
  <c r="P1167"/>
  <c r="O1168"/>
  <c r="P1168"/>
  <c r="O1169"/>
  <c r="P1169"/>
  <c r="O1170"/>
  <c r="P1170"/>
  <c r="O1171"/>
  <c r="P1171"/>
  <c r="O1172"/>
  <c r="P1172"/>
  <c r="O1173"/>
  <c r="P1173"/>
  <c r="O1174"/>
  <c r="P1174"/>
  <c r="O1175"/>
  <c r="P1175"/>
  <c r="O1176"/>
  <c r="P1176"/>
  <c r="O1177"/>
  <c r="P1177"/>
  <c r="O1178"/>
  <c r="P1178"/>
  <c r="O1179"/>
  <c r="P1179"/>
  <c r="O1180"/>
  <c r="P1180"/>
  <c r="O1181"/>
  <c r="P1181"/>
  <c r="O1182"/>
  <c r="P1182"/>
  <c r="O1183"/>
  <c r="P1183"/>
  <c r="O1184"/>
  <c r="P1184"/>
  <c r="O1185"/>
  <c r="P1185"/>
  <c r="O1186"/>
  <c r="P1186"/>
  <c r="O1187"/>
  <c r="P1187"/>
  <c r="O1188"/>
  <c r="P1188"/>
  <c r="O1189"/>
  <c r="P1189"/>
  <c r="O1190"/>
  <c r="P1190"/>
  <c r="O1191"/>
  <c r="P1191"/>
  <c r="O1192"/>
  <c r="P1192"/>
  <c r="O1193"/>
  <c r="P1193"/>
  <c r="O1194"/>
  <c r="P1194"/>
  <c r="O1195"/>
  <c r="P1195"/>
  <c r="O1196"/>
  <c r="P1196"/>
  <c r="O1197"/>
  <c r="P1197"/>
  <c r="O1198"/>
  <c r="P1198"/>
  <c r="O1199"/>
  <c r="P1199"/>
  <c r="O1200"/>
  <c r="P1200"/>
  <c r="O1201"/>
  <c r="P1201"/>
  <c r="O1202"/>
  <c r="P1202"/>
  <c r="O1203"/>
  <c r="P1203"/>
  <c r="O1204"/>
  <c r="P1204"/>
  <c r="O1205"/>
  <c r="P1205"/>
  <c r="O1206"/>
  <c r="P1206"/>
  <c r="O1207"/>
  <c r="P1207"/>
  <c r="O1208"/>
  <c r="P1208"/>
  <c r="O1209"/>
  <c r="P1209"/>
  <c r="O1210"/>
  <c r="P1210"/>
  <c r="O1211"/>
  <c r="P1211"/>
  <c r="O1212"/>
  <c r="P1212"/>
  <c r="O1213"/>
  <c r="P1213"/>
  <c r="O1214"/>
  <c r="P1214"/>
  <c r="O1215"/>
  <c r="P1215"/>
  <c r="O1216"/>
  <c r="P1216"/>
  <c r="O1217"/>
  <c r="P1217"/>
  <c r="O1218"/>
  <c r="P1218"/>
  <c r="O1219"/>
  <c r="P1219"/>
  <c r="O1220"/>
  <c r="P1220"/>
  <c r="O1221"/>
  <c r="P1221"/>
  <c r="O1222"/>
  <c r="P1222"/>
  <c r="O1223"/>
  <c r="P1223"/>
  <c r="O1224"/>
  <c r="P1224"/>
  <c r="O1225"/>
  <c r="P1225"/>
  <c r="O1226"/>
  <c r="P1226"/>
  <c r="O1227"/>
  <c r="P1227"/>
  <c r="O1228"/>
  <c r="P1228"/>
  <c r="O1229"/>
  <c r="P1229"/>
  <c r="O1230"/>
  <c r="P1230"/>
  <c r="O1231"/>
  <c r="P1231"/>
  <c r="O1232"/>
  <c r="P1232"/>
  <c r="O1233"/>
  <c r="P1233"/>
  <c r="O1234"/>
  <c r="P1234"/>
  <c r="O1235"/>
  <c r="P1235"/>
  <c r="O1236"/>
  <c r="P1236"/>
  <c r="O1237"/>
  <c r="P1237"/>
  <c r="O1238"/>
  <c r="P1238"/>
  <c r="O1239"/>
  <c r="P1239"/>
  <c r="O1240"/>
  <c r="P1240"/>
  <c r="O1241"/>
  <c r="P1241"/>
  <c r="O1242"/>
  <c r="P1242"/>
  <c r="O1243"/>
  <c r="P1243"/>
  <c r="O1244"/>
  <c r="P1244"/>
  <c r="O1245"/>
  <c r="P1245"/>
  <c r="O1246"/>
  <c r="P1246"/>
  <c r="O1247"/>
  <c r="P1247"/>
  <c r="O1248"/>
  <c r="P1248"/>
  <c r="O1249"/>
  <c r="P1249"/>
  <c r="O1250"/>
  <c r="P1250"/>
  <c r="O1251"/>
  <c r="P1251"/>
  <c r="O1252"/>
  <c r="P1252"/>
  <c r="O1253"/>
  <c r="P1253"/>
  <c r="O1254"/>
  <c r="P1254"/>
  <c r="O1255"/>
  <c r="P1255"/>
  <c r="O1256"/>
  <c r="P1256"/>
  <c r="O1257"/>
  <c r="P1257"/>
  <c r="O1258"/>
  <c r="P1258"/>
  <c r="O1259"/>
  <c r="P1259"/>
  <c r="O1260"/>
  <c r="P1260"/>
  <c r="O1261"/>
  <c r="P1261"/>
  <c r="O1262"/>
  <c r="P1262"/>
  <c r="O1263"/>
  <c r="P1263"/>
  <c r="O1264"/>
  <c r="P1264"/>
  <c r="O1265"/>
  <c r="P1265"/>
  <c r="O1266"/>
  <c r="P1266"/>
  <c r="O1267"/>
  <c r="P1267"/>
  <c r="O1268"/>
  <c r="P1268"/>
  <c r="O1269"/>
  <c r="P1269"/>
  <c r="O1270"/>
  <c r="P1270"/>
  <c r="O1271"/>
  <c r="P1271"/>
  <c r="O1272"/>
  <c r="P1272"/>
  <c r="O1273"/>
  <c r="P1273"/>
  <c r="O1274"/>
  <c r="P1274"/>
  <c r="O1275"/>
  <c r="P1275"/>
  <c r="O1276"/>
  <c r="P1276"/>
  <c r="O1277"/>
  <c r="P1277"/>
  <c r="O1278"/>
  <c r="P1278"/>
  <c r="O1279"/>
  <c r="P1279"/>
  <c r="O1280"/>
  <c r="P1280"/>
  <c r="O1281"/>
  <c r="P1281"/>
  <c r="O1282"/>
  <c r="P1282"/>
  <c r="O1283"/>
  <c r="P1283"/>
  <c r="O1284"/>
  <c r="P1284"/>
  <c r="O1285"/>
  <c r="P1285"/>
  <c r="O1286"/>
  <c r="P1286"/>
  <c r="O1287"/>
  <c r="P1287"/>
  <c r="O1288"/>
  <c r="P1288"/>
  <c r="O1289"/>
  <c r="P1289"/>
  <c r="O1290"/>
  <c r="P1290"/>
  <c r="O1291"/>
  <c r="P1291"/>
  <c r="O1292"/>
  <c r="P1292"/>
  <c r="O1293"/>
  <c r="P1293"/>
  <c r="O1294"/>
  <c r="P1294"/>
  <c r="O1295"/>
  <c r="P1295"/>
  <c r="O1296"/>
  <c r="P1296"/>
  <c r="O1297"/>
  <c r="P1297"/>
  <c r="O1298"/>
  <c r="P1298"/>
  <c r="O1299"/>
  <c r="P1299"/>
  <c r="O1300"/>
  <c r="P1300"/>
  <c r="O1301"/>
  <c r="P1301"/>
  <c r="O1302"/>
  <c r="P1302"/>
  <c r="O1303"/>
  <c r="P1303"/>
  <c r="O1304"/>
  <c r="P1304"/>
  <c r="O1305"/>
  <c r="P1305"/>
  <c r="O1306"/>
  <c r="P1306"/>
  <c r="O1307"/>
  <c r="P1307"/>
  <c r="O1308"/>
  <c r="P1308"/>
  <c r="O1309"/>
  <c r="P1309"/>
  <c r="B4"/>
  <c r="E4"/>
  <c r="I4"/>
  <c r="C4"/>
  <c r="D4"/>
  <c r="G4"/>
  <c r="F4"/>
  <c r="H4"/>
  <c r="O4"/>
  <c r="B5"/>
  <c r="E5"/>
  <c r="I5"/>
  <c r="C5"/>
  <c r="D5"/>
  <c r="G5"/>
  <c r="F5"/>
  <c r="H5"/>
  <c r="B6"/>
  <c r="E6"/>
  <c r="I6"/>
  <c r="D6"/>
  <c r="C6"/>
  <c r="G6"/>
  <c r="F6"/>
  <c r="H6"/>
  <c r="B7"/>
  <c r="E7"/>
  <c r="I7"/>
  <c r="D7"/>
  <c r="C7"/>
  <c r="G7"/>
  <c r="F7"/>
  <c r="H7"/>
  <c r="B8"/>
  <c r="E8"/>
  <c r="I8"/>
  <c r="D8"/>
  <c r="C8"/>
  <c r="G8"/>
  <c r="F8"/>
  <c r="H8"/>
  <c r="B9"/>
  <c r="E9"/>
  <c r="I9"/>
  <c r="D9"/>
  <c r="C9"/>
  <c r="G9"/>
  <c r="F9"/>
  <c r="H9"/>
  <c r="B10"/>
  <c r="E10"/>
  <c r="I10"/>
  <c r="C10"/>
  <c r="D10"/>
  <c r="G10"/>
  <c r="F10"/>
  <c r="H10"/>
  <c r="B11"/>
  <c r="E11"/>
  <c r="I11"/>
  <c r="D11"/>
  <c r="C11"/>
  <c r="G11"/>
  <c r="F11"/>
  <c r="H11"/>
  <c r="B12"/>
  <c r="E12"/>
  <c r="I12"/>
  <c r="D12"/>
  <c r="C12"/>
  <c r="G12"/>
  <c r="F12"/>
  <c r="H12"/>
  <c r="B13"/>
  <c r="E13"/>
  <c r="I13"/>
  <c r="D13"/>
  <c r="C13"/>
  <c r="G13"/>
  <c r="F13"/>
  <c r="H13"/>
  <c r="B14"/>
  <c r="E14"/>
  <c r="I14"/>
  <c r="D14"/>
  <c r="C14"/>
  <c r="G14"/>
  <c r="F14"/>
  <c r="H14"/>
  <c r="B15"/>
  <c r="E15"/>
  <c r="I15"/>
  <c r="D15"/>
  <c r="C15"/>
  <c r="G15"/>
  <c r="F15"/>
  <c r="H15"/>
  <c r="B16"/>
  <c r="E16"/>
  <c r="I16"/>
  <c r="D16"/>
  <c r="C16"/>
  <c r="G16"/>
  <c r="F16"/>
  <c r="H16"/>
  <c r="B17"/>
  <c r="E17"/>
  <c r="I17"/>
  <c r="D17"/>
  <c r="C17"/>
  <c r="G17"/>
  <c r="F17"/>
  <c r="H17"/>
  <c r="B18"/>
  <c r="E18"/>
  <c r="I18"/>
  <c r="D18"/>
  <c r="C18"/>
  <c r="G18"/>
  <c r="F18"/>
  <c r="H18"/>
  <c r="B19"/>
  <c r="E19"/>
  <c r="I19"/>
  <c r="D19"/>
  <c r="C19"/>
  <c r="G19"/>
  <c r="F19"/>
  <c r="H19"/>
  <c r="B20"/>
  <c r="E20"/>
  <c r="I20"/>
  <c r="D20"/>
  <c r="C20"/>
  <c r="G20"/>
  <c r="F20"/>
  <c r="H20"/>
  <c r="B21"/>
  <c r="E21"/>
  <c r="I21"/>
  <c r="D21"/>
  <c r="C21"/>
  <c r="G21"/>
  <c r="F21"/>
  <c r="H21"/>
  <c r="B22"/>
  <c r="E22"/>
  <c r="I22"/>
  <c r="D22"/>
  <c r="C22"/>
  <c r="G22"/>
  <c r="F22"/>
  <c r="H22"/>
  <c r="B23"/>
  <c r="E23"/>
  <c r="I23"/>
  <c r="D23"/>
  <c r="C23"/>
  <c r="G23"/>
  <c r="F23"/>
  <c r="H23"/>
  <c r="B24"/>
  <c r="E24"/>
  <c r="I24"/>
  <c r="D24"/>
  <c r="C24"/>
  <c r="G24"/>
  <c r="F24"/>
  <c r="H24"/>
  <c r="B25"/>
  <c r="E25"/>
  <c r="I25"/>
  <c r="D25"/>
  <c r="C25"/>
  <c r="G25"/>
  <c r="F25"/>
  <c r="H25"/>
  <c r="B26"/>
  <c r="E26"/>
  <c r="I26"/>
  <c r="D26"/>
  <c r="C26"/>
  <c r="G26"/>
  <c r="F26"/>
  <c r="H26"/>
  <c r="B27"/>
  <c r="E27"/>
  <c r="I27"/>
  <c r="D27"/>
  <c r="C27"/>
  <c r="G27"/>
  <c r="F27"/>
  <c r="H27"/>
  <c r="B28"/>
  <c r="E28"/>
  <c r="I28"/>
  <c r="D28"/>
  <c r="C28"/>
  <c r="G28"/>
  <c r="F28"/>
  <c r="H28"/>
  <c r="B29"/>
  <c r="E29"/>
  <c r="I29"/>
  <c r="D29"/>
  <c r="C29"/>
  <c r="G29"/>
  <c r="F29"/>
  <c r="H29"/>
  <c r="B30"/>
  <c r="E30"/>
  <c r="I30"/>
  <c r="D30"/>
  <c r="C30"/>
  <c r="G30"/>
  <c r="F30"/>
  <c r="H30"/>
  <c r="B31"/>
  <c r="E31"/>
  <c r="I31"/>
  <c r="D31"/>
  <c r="C31"/>
  <c r="G31"/>
  <c r="F31"/>
  <c r="H31"/>
  <c r="B32"/>
  <c r="E32"/>
  <c r="I32"/>
  <c r="D32"/>
  <c r="C32"/>
  <c r="G32"/>
  <c r="F32"/>
  <c r="H32"/>
  <c r="B33"/>
  <c r="E33"/>
  <c r="I33"/>
  <c r="D33"/>
  <c r="C33"/>
  <c r="G33"/>
  <c r="F33"/>
  <c r="H33"/>
  <c r="B34"/>
  <c r="E34"/>
  <c r="I34"/>
  <c r="D34"/>
  <c r="C34"/>
  <c r="G34"/>
  <c r="F34"/>
  <c r="H34"/>
  <c r="B35"/>
  <c r="E35"/>
  <c r="I35"/>
  <c r="D35"/>
  <c r="C35"/>
  <c r="G35"/>
  <c r="F35"/>
  <c r="H35"/>
  <c r="B36"/>
  <c r="E36"/>
  <c r="I36"/>
  <c r="D36"/>
  <c r="C36"/>
  <c r="G36"/>
  <c r="F36"/>
  <c r="H36"/>
  <c r="B37"/>
  <c r="E37"/>
  <c r="I37"/>
  <c r="D37"/>
  <c r="C37"/>
  <c r="G37"/>
  <c r="F37"/>
  <c r="H37"/>
  <c r="B38"/>
  <c r="E38"/>
  <c r="I38"/>
  <c r="D38"/>
  <c r="C38"/>
  <c r="G38"/>
  <c r="F38"/>
  <c r="H38"/>
  <c r="B39"/>
  <c r="E39"/>
  <c r="I39"/>
  <c r="D39"/>
  <c r="C39"/>
  <c r="G39"/>
  <c r="F39"/>
  <c r="H39"/>
  <c r="B40"/>
  <c r="E40"/>
  <c r="I40"/>
  <c r="D40"/>
  <c r="C40"/>
  <c r="G40"/>
  <c r="F40"/>
  <c r="H40"/>
  <c r="B41"/>
  <c r="E41"/>
  <c r="I41"/>
  <c r="D41"/>
  <c r="C41"/>
  <c r="G41"/>
  <c r="F41"/>
  <c r="H41"/>
  <c r="B42"/>
  <c r="E42"/>
  <c r="I42"/>
  <c r="D42"/>
  <c r="C42"/>
  <c r="G42"/>
  <c r="F42"/>
  <c r="H42"/>
  <c r="B43"/>
  <c r="E43"/>
  <c r="I43"/>
  <c r="D43"/>
  <c r="C43"/>
  <c r="G43"/>
  <c r="F43"/>
  <c r="H43"/>
  <c r="B44"/>
  <c r="E44"/>
  <c r="I44"/>
  <c r="D44"/>
  <c r="C44"/>
  <c r="G44"/>
  <c r="F44"/>
  <c r="H44"/>
  <c r="B45"/>
  <c r="E45"/>
  <c r="I45"/>
  <c r="D45"/>
  <c r="C45"/>
  <c r="G45"/>
  <c r="F45"/>
  <c r="H45"/>
  <c r="B46"/>
  <c r="E46"/>
  <c r="I46"/>
  <c r="D46"/>
  <c r="C46"/>
  <c r="G46"/>
  <c r="F46"/>
  <c r="H46"/>
  <c r="B47"/>
  <c r="E47"/>
  <c r="I47"/>
  <c r="D47"/>
  <c r="C47"/>
  <c r="G47"/>
  <c r="F47"/>
  <c r="H47"/>
  <c r="B48"/>
  <c r="E48"/>
  <c r="I48"/>
  <c r="D48"/>
  <c r="C48"/>
  <c r="G48"/>
  <c r="F48"/>
  <c r="H48"/>
  <c r="B49"/>
  <c r="E49"/>
  <c r="I49"/>
  <c r="D49"/>
  <c r="C49"/>
  <c r="G49"/>
  <c r="F49"/>
  <c r="H49"/>
  <c r="B50"/>
  <c r="E50"/>
  <c r="I50"/>
  <c r="D50"/>
  <c r="C50"/>
  <c r="G50"/>
  <c r="F50"/>
  <c r="H50"/>
  <c r="B51"/>
  <c r="E51"/>
  <c r="I51"/>
  <c r="D51"/>
  <c r="C51"/>
  <c r="G51"/>
  <c r="F51"/>
  <c r="H51"/>
  <c r="B52"/>
  <c r="E52"/>
  <c r="I52"/>
  <c r="D52"/>
  <c r="C52"/>
  <c r="G52"/>
  <c r="F52"/>
  <c r="H52"/>
  <c r="B53"/>
  <c r="E53"/>
  <c r="I53"/>
  <c r="D53"/>
  <c r="C53"/>
  <c r="G53"/>
  <c r="F53"/>
  <c r="H53"/>
  <c r="B54"/>
  <c r="E54"/>
  <c r="I54"/>
  <c r="D54"/>
  <c r="C54"/>
  <c r="G54"/>
  <c r="F54"/>
  <c r="H54"/>
  <c r="B55"/>
  <c r="E55"/>
  <c r="I55"/>
  <c r="D55"/>
  <c r="C55"/>
  <c r="G55"/>
  <c r="F55"/>
  <c r="H55"/>
  <c r="B56"/>
  <c r="E56"/>
  <c r="I56"/>
  <c r="D56"/>
  <c r="C56"/>
  <c r="G56"/>
  <c r="F56"/>
  <c r="H56"/>
  <c r="B57"/>
  <c r="E57"/>
  <c r="I57"/>
  <c r="D57"/>
  <c r="C57"/>
  <c r="G57"/>
  <c r="F57"/>
  <c r="H57"/>
  <c r="B58"/>
  <c r="E58"/>
  <c r="I58"/>
  <c r="D58"/>
  <c r="C58"/>
  <c r="G58"/>
  <c r="F58"/>
  <c r="H58"/>
  <c r="B59"/>
  <c r="E59"/>
  <c r="I59"/>
  <c r="D59"/>
  <c r="C59"/>
  <c r="G59"/>
  <c r="F59"/>
  <c r="H59"/>
  <c r="B60"/>
  <c r="E60"/>
  <c r="I60"/>
  <c r="D60"/>
  <c r="C60"/>
  <c r="G60"/>
  <c r="F60"/>
  <c r="H60"/>
  <c r="B61"/>
  <c r="E61"/>
  <c r="I61"/>
  <c r="D61"/>
  <c r="C61"/>
  <c r="G61"/>
  <c r="F61"/>
  <c r="H61"/>
  <c r="B62"/>
  <c r="E62"/>
  <c r="I62"/>
  <c r="D62"/>
  <c r="C62"/>
  <c r="G62"/>
  <c r="F62"/>
  <c r="H62"/>
  <c r="B63"/>
  <c r="E63"/>
  <c r="I63"/>
  <c r="D63"/>
  <c r="C63"/>
  <c r="G63"/>
  <c r="F63"/>
  <c r="H63"/>
  <c r="B64"/>
  <c r="E64"/>
  <c r="I64"/>
  <c r="D64"/>
  <c r="C64"/>
  <c r="G64"/>
  <c r="F64"/>
  <c r="H64"/>
  <c r="B65"/>
  <c r="E65"/>
  <c r="I65"/>
  <c r="D65"/>
  <c r="C65"/>
  <c r="G65"/>
  <c r="F65"/>
  <c r="H65"/>
  <c r="B66"/>
  <c r="E66"/>
  <c r="I66"/>
  <c r="D66"/>
  <c r="C66"/>
  <c r="G66"/>
  <c r="F66"/>
  <c r="H66"/>
  <c r="B67"/>
  <c r="E67"/>
  <c r="I67"/>
  <c r="D67"/>
  <c r="C67"/>
  <c r="G67"/>
  <c r="F67"/>
  <c r="H67"/>
  <c r="B68"/>
  <c r="E68"/>
  <c r="I68"/>
  <c r="D68"/>
  <c r="C68"/>
  <c r="G68"/>
  <c r="F68"/>
  <c r="H68"/>
  <c r="B69"/>
  <c r="E69"/>
  <c r="I69"/>
  <c r="D69"/>
  <c r="C69"/>
  <c r="G69"/>
  <c r="F69"/>
  <c r="H69"/>
  <c r="B70"/>
  <c r="E70"/>
  <c r="I70"/>
  <c r="D70"/>
  <c r="C70"/>
  <c r="G70"/>
  <c r="F70"/>
  <c r="H70"/>
  <c r="B71"/>
  <c r="E71"/>
  <c r="I71"/>
  <c r="D71"/>
  <c r="C71"/>
  <c r="G71"/>
  <c r="F71"/>
  <c r="H71"/>
  <c r="B72"/>
  <c r="E72"/>
  <c r="I72"/>
  <c r="D72"/>
  <c r="C72"/>
  <c r="G72"/>
  <c r="F72"/>
  <c r="H72"/>
  <c r="B73"/>
  <c r="E73"/>
  <c r="I73"/>
  <c r="D73"/>
  <c r="C73"/>
  <c r="G73"/>
  <c r="F73"/>
  <c r="H73"/>
  <c r="B74"/>
  <c r="E74"/>
  <c r="I74"/>
  <c r="D74"/>
  <c r="C74"/>
  <c r="G74"/>
  <c r="F74"/>
  <c r="H74"/>
  <c r="B75"/>
  <c r="E75"/>
  <c r="I75"/>
  <c r="D75"/>
  <c r="C75"/>
  <c r="G75"/>
  <c r="F75"/>
  <c r="H75"/>
  <c r="B76"/>
  <c r="E76"/>
  <c r="I76"/>
  <c r="D76"/>
  <c r="C76"/>
  <c r="G76"/>
  <c r="F76"/>
  <c r="H76"/>
  <c r="B77"/>
  <c r="E77"/>
  <c r="I77"/>
  <c r="D77"/>
  <c r="C77"/>
  <c r="G77"/>
  <c r="F77"/>
  <c r="H77"/>
  <c r="B78"/>
  <c r="E78"/>
  <c r="I78"/>
  <c r="D78"/>
  <c r="C78"/>
  <c r="G78"/>
  <c r="F78"/>
  <c r="H78"/>
  <c r="B79"/>
  <c r="E79"/>
  <c r="I79"/>
  <c r="D79"/>
  <c r="C79"/>
  <c r="G79"/>
  <c r="F79"/>
  <c r="H79"/>
  <c r="B80"/>
  <c r="E80"/>
  <c r="I80"/>
  <c r="D80"/>
  <c r="C80"/>
  <c r="G80"/>
  <c r="F80"/>
  <c r="H80"/>
  <c r="B81"/>
  <c r="E81"/>
  <c r="I81"/>
  <c r="D81"/>
  <c r="C81"/>
  <c r="G81"/>
  <c r="F81"/>
  <c r="H81"/>
  <c r="B82"/>
  <c r="E82"/>
  <c r="I82"/>
  <c r="D82"/>
  <c r="C82"/>
  <c r="G82"/>
  <c r="F82"/>
  <c r="H82"/>
  <c r="B83"/>
  <c r="E83"/>
  <c r="I83"/>
  <c r="D83"/>
  <c r="C83"/>
  <c r="G83"/>
  <c r="F83"/>
  <c r="H83"/>
  <c r="B84"/>
  <c r="E84"/>
  <c r="I84"/>
  <c r="D84"/>
  <c r="C84"/>
  <c r="G84"/>
  <c r="F84"/>
  <c r="H84"/>
  <c r="B85"/>
  <c r="E85"/>
  <c r="I85"/>
  <c r="D85"/>
  <c r="C85"/>
  <c r="G85"/>
  <c r="F85"/>
  <c r="H85"/>
  <c r="B86"/>
  <c r="E86"/>
  <c r="I86"/>
  <c r="D86"/>
  <c r="C86"/>
  <c r="G86"/>
  <c r="F86"/>
  <c r="H86"/>
  <c r="B87"/>
  <c r="E87"/>
  <c r="I87"/>
  <c r="D87"/>
  <c r="C87"/>
  <c r="G87"/>
  <c r="F87"/>
  <c r="H87"/>
  <c r="B88"/>
  <c r="E88"/>
  <c r="I88"/>
  <c r="D88"/>
  <c r="C88"/>
  <c r="G88"/>
  <c r="F88"/>
  <c r="H88"/>
  <c r="B89"/>
  <c r="E89"/>
  <c r="I89"/>
  <c r="D89"/>
  <c r="C89"/>
  <c r="G89"/>
  <c r="F89"/>
  <c r="H89"/>
  <c r="B90"/>
  <c r="E90"/>
  <c r="I90"/>
  <c r="D90"/>
  <c r="C90"/>
  <c r="G90"/>
  <c r="F90"/>
  <c r="H90"/>
  <c r="B91"/>
  <c r="E91"/>
  <c r="I91"/>
  <c r="D91"/>
  <c r="C91"/>
  <c r="G91"/>
  <c r="F91"/>
  <c r="H91"/>
  <c r="B92"/>
  <c r="E92"/>
  <c r="I92"/>
  <c r="D92"/>
  <c r="C92"/>
  <c r="G92"/>
  <c r="F92"/>
  <c r="H92"/>
  <c r="B93"/>
  <c r="E93"/>
  <c r="I93"/>
  <c r="D93"/>
  <c r="C93"/>
  <c r="G93"/>
  <c r="F93"/>
  <c r="H93"/>
  <c r="B94"/>
  <c r="E94"/>
  <c r="I94"/>
  <c r="D94"/>
  <c r="C94"/>
  <c r="G94"/>
  <c r="F94"/>
  <c r="H94"/>
  <c r="B95"/>
  <c r="E95"/>
  <c r="I95"/>
  <c r="D95"/>
  <c r="C95"/>
  <c r="G95"/>
  <c r="F95"/>
  <c r="H95"/>
  <c r="B96"/>
  <c r="E96"/>
  <c r="I96"/>
  <c r="D96"/>
  <c r="C96"/>
  <c r="G96"/>
  <c r="F96"/>
  <c r="H96"/>
  <c r="B97"/>
  <c r="E97"/>
  <c r="I97"/>
  <c r="D97"/>
  <c r="C97"/>
  <c r="G97"/>
  <c r="F97"/>
  <c r="H97"/>
  <c r="B98"/>
  <c r="E98"/>
  <c r="I98"/>
  <c r="D98"/>
  <c r="C98"/>
  <c r="G98"/>
  <c r="F98"/>
  <c r="H98"/>
  <c r="B99"/>
  <c r="E99"/>
  <c r="I99"/>
  <c r="D99"/>
  <c r="C99"/>
  <c r="G99"/>
  <c r="F99"/>
  <c r="H99"/>
  <c r="B100"/>
  <c r="E100"/>
  <c r="I100"/>
  <c r="D100"/>
  <c r="C100"/>
  <c r="G100"/>
  <c r="F100"/>
  <c r="H100"/>
  <c r="B101"/>
  <c r="E101"/>
  <c r="I101"/>
  <c r="D101"/>
  <c r="C101"/>
  <c r="G101"/>
  <c r="F101"/>
  <c r="H101"/>
  <c r="B102"/>
  <c r="E102"/>
  <c r="I102"/>
  <c r="D102"/>
  <c r="C102"/>
  <c r="G102"/>
  <c r="F102"/>
  <c r="H102"/>
  <c r="B103"/>
  <c r="E103"/>
  <c r="I103"/>
  <c r="D103"/>
  <c r="C103"/>
  <c r="G103"/>
  <c r="F103"/>
  <c r="H103"/>
  <c r="B104"/>
  <c r="E104"/>
  <c r="I104"/>
  <c r="D104"/>
  <c r="C104"/>
  <c r="G104"/>
  <c r="F104"/>
  <c r="H104"/>
  <c r="B105"/>
  <c r="E105"/>
  <c r="I105"/>
  <c r="D105"/>
  <c r="C105"/>
  <c r="G105"/>
  <c r="F105"/>
  <c r="H105"/>
  <c r="B106"/>
  <c r="E106"/>
  <c r="I106"/>
  <c r="D106"/>
  <c r="C106"/>
  <c r="G106"/>
  <c r="F106"/>
  <c r="H106"/>
  <c r="B107"/>
  <c r="E107"/>
  <c r="I107"/>
  <c r="D107"/>
  <c r="C107"/>
  <c r="G107"/>
  <c r="F107"/>
  <c r="H107"/>
  <c r="B108"/>
  <c r="E108"/>
  <c r="I108"/>
  <c r="D108"/>
  <c r="C108"/>
  <c r="G108"/>
  <c r="F108"/>
  <c r="H108"/>
  <c r="B109"/>
  <c r="E109"/>
  <c r="I109"/>
  <c r="D109"/>
  <c r="C109"/>
  <c r="G109"/>
  <c r="F109"/>
  <c r="H109"/>
  <c r="B110"/>
  <c r="E110"/>
  <c r="I110"/>
  <c r="D110"/>
  <c r="C110"/>
  <c r="G110"/>
  <c r="F110"/>
  <c r="H110"/>
  <c r="B111"/>
  <c r="E111"/>
  <c r="I111"/>
  <c r="D111"/>
  <c r="C111"/>
  <c r="G111"/>
  <c r="F111"/>
  <c r="H111"/>
  <c r="B112"/>
  <c r="E112"/>
  <c r="I112"/>
  <c r="D112"/>
  <c r="C112"/>
  <c r="G112"/>
  <c r="F112"/>
  <c r="H112"/>
  <c r="B113"/>
  <c r="E113"/>
  <c r="I113"/>
  <c r="D113"/>
  <c r="C113"/>
  <c r="G113"/>
  <c r="F113"/>
  <c r="H113"/>
  <c r="B114"/>
  <c r="E114"/>
  <c r="I114"/>
  <c r="D114"/>
  <c r="C114"/>
  <c r="G114"/>
  <c r="F114"/>
  <c r="H114"/>
  <c r="B115"/>
  <c r="E115"/>
  <c r="I115"/>
  <c r="D115"/>
  <c r="C115"/>
  <c r="G115"/>
  <c r="F115"/>
  <c r="H115"/>
  <c r="B116"/>
  <c r="E116"/>
  <c r="I116"/>
  <c r="D116"/>
  <c r="C116"/>
  <c r="G116"/>
  <c r="F116"/>
  <c r="H116"/>
  <c r="B117"/>
  <c r="E117"/>
  <c r="I117"/>
  <c r="D117"/>
  <c r="C117"/>
  <c r="G117"/>
  <c r="F117"/>
  <c r="H117"/>
  <c r="B118"/>
  <c r="E118"/>
  <c r="I118"/>
  <c r="D118"/>
  <c r="C118"/>
  <c r="G118"/>
  <c r="F118"/>
  <c r="H118"/>
  <c r="B119"/>
  <c r="E119"/>
  <c r="I119"/>
  <c r="D119"/>
  <c r="C119"/>
  <c r="G119"/>
  <c r="F119"/>
  <c r="H119"/>
  <c r="B120"/>
  <c r="E120"/>
  <c r="I120"/>
  <c r="D120"/>
  <c r="C120"/>
  <c r="G120"/>
  <c r="F120"/>
  <c r="H120"/>
  <c r="B121"/>
  <c r="E121"/>
  <c r="I121"/>
  <c r="D121"/>
  <c r="C121"/>
  <c r="G121"/>
  <c r="F121"/>
  <c r="H121"/>
  <c r="B122"/>
  <c r="E122"/>
  <c r="I122"/>
  <c r="D122"/>
  <c r="C122"/>
  <c r="G122"/>
  <c r="F122"/>
  <c r="H122"/>
  <c r="B123"/>
  <c r="E123"/>
  <c r="I123"/>
  <c r="D123"/>
  <c r="C123"/>
  <c r="G123"/>
  <c r="F123"/>
  <c r="H123"/>
  <c r="B124"/>
  <c r="E124"/>
  <c r="I124"/>
  <c r="D124"/>
  <c r="C124"/>
  <c r="G124"/>
  <c r="F124"/>
  <c r="H124"/>
  <c r="B125"/>
  <c r="E125"/>
  <c r="I125"/>
  <c r="D125"/>
  <c r="C125"/>
  <c r="G125"/>
  <c r="F125"/>
  <c r="H125"/>
  <c r="B126"/>
  <c r="E126"/>
  <c r="I126"/>
  <c r="D126"/>
  <c r="C126"/>
  <c r="G126"/>
  <c r="F126"/>
  <c r="H126"/>
  <c r="B127"/>
  <c r="E127"/>
  <c r="I127"/>
  <c r="D127"/>
  <c r="C127"/>
  <c r="G127"/>
  <c r="F127"/>
  <c r="H127"/>
  <c r="B128"/>
  <c r="E128"/>
  <c r="I128"/>
  <c r="D128"/>
  <c r="C128"/>
  <c r="G128"/>
  <c r="F128"/>
  <c r="H128"/>
  <c r="B129"/>
  <c r="E129"/>
  <c r="I129"/>
  <c r="D129"/>
  <c r="C129"/>
  <c r="G129"/>
  <c r="F129"/>
  <c r="H129"/>
  <c r="B130"/>
  <c r="E130"/>
  <c r="I130"/>
  <c r="D130"/>
  <c r="C130"/>
  <c r="G130"/>
  <c r="F130"/>
  <c r="H130"/>
  <c r="B131"/>
  <c r="E131"/>
  <c r="I131"/>
  <c r="D131"/>
  <c r="C131"/>
  <c r="G131"/>
  <c r="F131"/>
  <c r="H131"/>
  <c r="B132"/>
  <c r="E132"/>
  <c r="I132"/>
  <c r="D132"/>
  <c r="C132"/>
  <c r="G132"/>
  <c r="F132"/>
  <c r="H132"/>
  <c r="B133"/>
  <c r="E133"/>
  <c r="I133"/>
  <c r="D133"/>
  <c r="C133"/>
  <c r="G133"/>
  <c r="F133"/>
  <c r="H133"/>
  <c r="B134"/>
  <c r="E134"/>
  <c r="I134"/>
  <c r="D134"/>
  <c r="C134"/>
  <c r="G134"/>
  <c r="F134"/>
  <c r="H134"/>
  <c r="B135"/>
  <c r="E135"/>
  <c r="I135"/>
  <c r="D135"/>
  <c r="C135"/>
  <c r="G135"/>
  <c r="F135"/>
  <c r="H135"/>
  <c r="B136"/>
  <c r="E136"/>
  <c r="I136"/>
  <c r="D136"/>
  <c r="C136"/>
  <c r="G136"/>
  <c r="F136"/>
  <c r="H136"/>
  <c r="B137"/>
  <c r="E137"/>
  <c r="I137"/>
  <c r="D137"/>
  <c r="C137"/>
  <c r="G137"/>
  <c r="F137"/>
  <c r="H137"/>
  <c r="B138"/>
  <c r="E138"/>
  <c r="I138"/>
  <c r="D138"/>
  <c r="C138"/>
  <c r="G138"/>
  <c r="F138"/>
  <c r="H138"/>
  <c r="B139"/>
  <c r="E139"/>
  <c r="I139"/>
  <c r="D139"/>
  <c r="C139"/>
  <c r="G139"/>
  <c r="F139"/>
  <c r="H139"/>
  <c r="B140"/>
  <c r="E140"/>
  <c r="I140"/>
  <c r="D140"/>
  <c r="C140"/>
  <c r="G140"/>
  <c r="F140"/>
  <c r="H140"/>
  <c r="B141"/>
  <c r="E141"/>
  <c r="I141"/>
  <c r="D141"/>
  <c r="C141"/>
  <c r="G141"/>
  <c r="F141"/>
  <c r="H141"/>
  <c r="B142"/>
  <c r="E142"/>
  <c r="I142"/>
  <c r="D142"/>
  <c r="C142"/>
  <c r="G142"/>
  <c r="F142"/>
  <c r="H142"/>
  <c r="B143"/>
  <c r="E143"/>
  <c r="I143"/>
  <c r="D143"/>
  <c r="C143"/>
  <c r="G143"/>
  <c r="F143"/>
  <c r="H143"/>
  <c r="B144"/>
  <c r="E144"/>
  <c r="I144"/>
  <c r="D144"/>
  <c r="C144"/>
  <c r="G144"/>
  <c r="F144"/>
  <c r="H144"/>
  <c r="B145"/>
  <c r="E145"/>
  <c r="I145"/>
  <c r="D145"/>
  <c r="C145"/>
  <c r="G145"/>
  <c r="F145"/>
  <c r="H145"/>
  <c r="B146"/>
  <c r="E146"/>
  <c r="I146"/>
  <c r="D146"/>
  <c r="C146"/>
  <c r="G146"/>
  <c r="F146"/>
  <c r="H146"/>
  <c r="B147"/>
  <c r="E147"/>
  <c r="I147"/>
  <c r="D147"/>
  <c r="C147"/>
  <c r="G147"/>
  <c r="F147"/>
  <c r="H147"/>
  <c r="B148"/>
  <c r="E148"/>
  <c r="I148"/>
  <c r="D148"/>
  <c r="C148"/>
  <c r="G148"/>
  <c r="F148"/>
  <c r="H148"/>
  <c r="B149"/>
  <c r="E149"/>
  <c r="I149"/>
  <c r="D149"/>
  <c r="C149"/>
  <c r="G149"/>
  <c r="F149"/>
  <c r="H149"/>
  <c r="B150"/>
  <c r="E150"/>
  <c r="I150"/>
  <c r="D150"/>
  <c r="C150"/>
  <c r="G150"/>
  <c r="F150"/>
  <c r="H150"/>
  <c r="B151"/>
  <c r="E151"/>
  <c r="I151"/>
  <c r="D151"/>
  <c r="C151"/>
  <c r="G151"/>
  <c r="F151"/>
  <c r="H151"/>
  <c r="B152"/>
  <c r="E152"/>
  <c r="I152"/>
  <c r="D152"/>
  <c r="C152"/>
  <c r="G152"/>
  <c r="F152"/>
  <c r="H152"/>
  <c r="B153"/>
  <c r="E153"/>
  <c r="I153"/>
  <c r="D153"/>
  <c r="C153"/>
  <c r="G153"/>
  <c r="F153"/>
  <c r="H153"/>
  <c r="B154"/>
  <c r="E154"/>
  <c r="I154"/>
  <c r="D154"/>
  <c r="C154"/>
  <c r="G154"/>
  <c r="F154"/>
  <c r="H154"/>
  <c r="B155"/>
  <c r="E155"/>
  <c r="I155"/>
  <c r="D155"/>
  <c r="C155"/>
  <c r="G155"/>
  <c r="F155"/>
  <c r="H155"/>
  <c r="B156"/>
  <c r="E156"/>
  <c r="I156"/>
  <c r="D156"/>
  <c r="C156"/>
  <c r="G156"/>
  <c r="F156"/>
  <c r="H156"/>
  <c r="B157"/>
  <c r="E157"/>
  <c r="I157"/>
  <c r="D157"/>
  <c r="C157"/>
  <c r="G157"/>
  <c r="F157"/>
  <c r="H157"/>
  <c r="B158"/>
  <c r="E158"/>
  <c r="I158"/>
  <c r="D158"/>
  <c r="C158"/>
  <c r="G158"/>
  <c r="F158"/>
  <c r="H158"/>
  <c r="B159"/>
  <c r="E159"/>
  <c r="I159"/>
  <c r="D159"/>
  <c r="C159"/>
  <c r="G159"/>
  <c r="F159"/>
  <c r="H159"/>
  <c r="B160"/>
  <c r="E160"/>
  <c r="I160"/>
  <c r="D160"/>
  <c r="C160"/>
  <c r="G160"/>
  <c r="F160"/>
  <c r="H160"/>
  <c r="B161"/>
  <c r="E161"/>
  <c r="I161"/>
  <c r="D161"/>
  <c r="C161"/>
  <c r="G161"/>
  <c r="F161"/>
  <c r="H161"/>
  <c r="B162"/>
  <c r="E162"/>
  <c r="I162"/>
  <c r="D162"/>
  <c r="C162"/>
  <c r="G162"/>
  <c r="F162"/>
  <c r="H162"/>
  <c r="B163"/>
  <c r="E163"/>
  <c r="I163"/>
  <c r="D163"/>
  <c r="C163"/>
  <c r="G163"/>
  <c r="F163"/>
  <c r="H163"/>
  <c r="B164"/>
  <c r="E164"/>
  <c r="I164"/>
  <c r="D164"/>
  <c r="C164"/>
  <c r="G164"/>
  <c r="F164"/>
  <c r="H164"/>
  <c r="B165"/>
  <c r="E165"/>
  <c r="I165"/>
  <c r="D165"/>
  <c r="C165"/>
  <c r="G165"/>
  <c r="F165"/>
  <c r="H165"/>
  <c r="B166"/>
  <c r="E166"/>
  <c r="I166"/>
  <c r="D166"/>
  <c r="C166"/>
  <c r="G166"/>
  <c r="F166"/>
  <c r="H166"/>
  <c r="B167"/>
  <c r="E167"/>
  <c r="I167"/>
  <c r="D167"/>
  <c r="C167"/>
  <c r="G167"/>
  <c r="F167"/>
  <c r="H167"/>
  <c r="B168"/>
  <c r="E168"/>
  <c r="I168"/>
  <c r="D168"/>
  <c r="C168"/>
  <c r="G168"/>
  <c r="F168"/>
  <c r="H168"/>
  <c r="B169"/>
  <c r="E169"/>
  <c r="I169"/>
  <c r="D169"/>
  <c r="C169"/>
  <c r="G169"/>
  <c r="F169"/>
  <c r="H169"/>
  <c r="B170"/>
  <c r="E170"/>
  <c r="I170"/>
  <c r="D170"/>
  <c r="C170"/>
  <c r="G170"/>
  <c r="F170"/>
  <c r="H170"/>
  <c r="B171"/>
  <c r="E171"/>
  <c r="I171"/>
  <c r="D171"/>
  <c r="C171"/>
  <c r="G171"/>
  <c r="F171"/>
  <c r="H171"/>
  <c r="B172"/>
  <c r="E172"/>
  <c r="I172"/>
  <c r="D172"/>
  <c r="C172"/>
  <c r="G172"/>
  <c r="F172"/>
  <c r="H172"/>
  <c r="B173"/>
  <c r="E173"/>
  <c r="I173"/>
  <c r="D173"/>
  <c r="C173"/>
  <c r="G173"/>
  <c r="F173"/>
  <c r="H173"/>
  <c r="B174"/>
  <c r="E174"/>
  <c r="I174"/>
  <c r="D174"/>
  <c r="C174"/>
  <c r="G174"/>
  <c r="F174"/>
  <c r="H174"/>
  <c r="B175"/>
  <c r="E175"/>
  <c r="I175"/>
  <c r="D175"/>
  <c r="C175"/>
  <c r="G175"/>
  <c r="F175"/>
  <c r="H175"/>
  <c r="B176"/>
  <c r="E176"/>
  <c r="I176"/>
  <c r="D176"/>
  <c r="C176"/>
  <c r="G176"/>
  <c r="F176"/>
  <c r="H176"/>
  <c r="B177"/>
  <c r="E177"/>
  <c r="I177"/>
  <c r="D177"/>
  <c r="C177"/>
  <c r="G177"/>
  <c r="F177"/>
  <c r="H177"/>
  <c r="B178"/>
  <c r="E178"/>
  <c r="I178"/>
  <c r="D178"/>
  <c r="C178"/>
  <c r="G178"/>
  <c r="F178"/>
  <c r="H178"/>
  <c r="B179"/>
  <c r="E179"/>
  <c r="I179"/>
  <c r="D179"/>
  <c r="C179"/>
  <c r="G179"/>
  <c r="F179"/>
  <c r="H179"/>
  <c r="B180"/>
  <c r="E180"/>
  <c r="I180"/>
  <c r="D180"/>
  <c r="C180"/>
  <c r="G180"/>
  <c r="F180"/>
  <c r="H180"/>
  <c r="B181"/>
  <c r="E181"/>
  <c r="I181"/>
  <c r="D181"/>
  <c r="C181"/>
  <c r="G181"/>
  <c r="F181"/>
  <c r="H181"/>
  <c r="B182"/>
  <c r="E182"/>
  <c r="I182"/>
  <c r="D182"/>
  <c r="C182"/>
  <c r="G182"/>
  <c r="F182"/>
  <c r="H182"/>
  <c r="B183"/>
  <c r="E183"/>
  <c r="I183"/>
  <c r="D183"/>
  <c r="C183"/>
  <c r="G183"/>
  <c r="F183"/>
  <c r="H183"/>
  <c r="B184"/>
  <c r="E184"/>
  <c r="I184"/>
  <c r="D184"/>
  <c r="C184"/>
  <c r="G184"/>
  <c r="F184"/>
  <c r="H184"/>
  <c r="B185"/>
  <c r="E185"/>
  <c r="I185"/>
  <c r="D185"/>
  <c r="C185"/>
  <c r="G185"/>
  <c r="F185"/>
  <c r="H185"/>
  <c r="B186"/>
  <c r="E186"/>
  <c r="I186"/>
  <c r="D186"/>
  <c r="C186"/>
  <c r="G186"/>
  <c r="F186"/>
  <c r="H186"/>
  <c r="B187"/>
  <c r="E187"/>
  <c r="I187"/>
  <c r="D187"/>
  <c r="C187"/>
  <c r="G187"/>
  <c r="F187"/>
  <c r="H187"/>
  <c r="B188"/>
  <c r="E188"/>
  <c r="I188"/>
  <c r="D188"/>
  <c r="C188"/>
  <c r="G188"/>
  <c r="F188"/>
  <c r="H188"/>
  <c r="B189"/>
  <c r="E189"/>
  <c r="I189"/>
  <c r="D189"/>
  <c r="C189"/>
  <c r="G189"/>
  <c r="F189"/>
  <c r="H189"/>
  <c r="B190"/>
  <c r="E190"/>
  <c r="I190"/>
  <c r="D190"/>
  <c r="C190"/>
  <c r="G190"/>
  <c r="F190"/>
  <c r="H190"/>
  <c r="B191"/>
  <c r="E191"/>
  <c r="I191"/>
  <c r="D191"/>
  <c r="C191"/>
  <c r="G191"/>
  <c r="F191"/>
  <c r="H191"/>
  <c r="B192"/>
  <c r="E192"/>
  <c r="I192"/>
  <c r="D192"/>
  <c r="C192"/>
  <c r="G192"/>
  <c r="F192"/>
  <c r="H192"/>
  <c r="B193"/>
  <c r="E193"/>
  <c r="I193"/>
  <c r="D193"/>
  <c r="C193"/>
  <c r="G193"/>
  <c r="F193"/>
  <c r="H193"/>
  <c r="B194"/>
  <c r="E194"/>
  <c r="I194"/>
  <c r="D194"/>
  <c r="C194"/>
  <c r="G194"/>
  <c r="F194"/>
  <c r="H194"/>
  <c r="B195"/>
  <c r="E195"/>
  <c r="I195"/>
  <c r="D195"/>
  <c r="C195"/>
  <c r="G195"/>
  <c r="F195"/>
  <c r="H195"/>
  <c r="B196"/>
  <c r="E196"/>
  <c r="I196"/>
  <c r="D196"/>
  <c r="C196"/>
  <c r="G196"/>
  <c r="F196"/>
  <c r="H196"/>
  <c r="B197"/>
  <c r="E197"/>
  <c r="I197"/>
  <c r="D197"/>
  <c r="C197"/>
  <c r="G197"/>
  <c r="F197"/>
  <c r="H197"/>
  <c r="B198"/>
  <c r="E198"/>
  <c r="I198"/>
  <c r="D198"/>
  <c r="C198"/>
  <c r="G198"/>
  <c r="F198"/>
  <c r="H198"/>
  <c r="B199"/>
  <c r="E199"/>
  <c r="I199"/>
  <c r="D199"/>
  <c r="C199"/>
  <c r="G199"/>
  <c r="F199"/>
  <c r="H199"/>
  <c r="B200"/>
  <c r="E200"/>
  <c r="I200"/>
  <c r="D200"/>
  <c r="C200"/>
  <c r="G200"/>
  <c r="F200"/>
  <c r="H200"/>
  <c r="B201"/>
  <c r="E201"/>
  <c r="I201"/>
  <c r="D201"/>
  <c r="C201"/>
  <c r="G201"/>
  <c r="F201"/>
  <c r="H201"/>
  <c r="B202"/>
  <c r="E202"/>
  <c r="I202"/>
  <c r="D202"/>
  <c r="C202"/>
  <c r="G202"/>
  <c r="F202"/>
  <c r="H202"/>
  <c r="B203"/>
  <c r="E203"/>
  <c r="I203"/>
  <c r="D203"/>
  <c r="C203"/>
  <c r="G203"/>
  <c r="F203"/>
  <c r="H203"/>
  <c r="B204"/>
  <c r="E204"/>
  <c r="I204"/>
  <c r="D204"/>
  <c r="C204"/>
  <c r="G204"/>
  <c r="F204"/>
  <c r="H204"/>
  <c r="B205"/>
  <c r="E205"/>
  <c r="I205"/>
  <c r="D205"/>
  <c r="C205"/>
  <c r="G205"/>
  <c r="F205"/>
  <c r="H205"/>
  <c r="B206"/>
  <c r="E206"/>
  <c r="I206"/>
  <c r="D206"/>
  <c r="C206"/>
  <c r="G206"/>
  <c r="F206"/>
  <c r="H206"/>
  <c r="B207"/>
  <c r="E207"/>
  <c r="I207"/>
  <c r="D207"/>
  <c r="C207"/>
  <c r="G207"/>
  <c r="F207"/>
  <c r="H207"/>
  <c r="B208"/>
  <c r="E208"/>
  <c r="I208"/>
  <c r="D208"/>
  <c r="C208"/>
  <c r="G208"/>
  <c r="F208"/>
  <c r="H208"/>
  <c r="B209"/>
  <c r="E209"/>
  <c r="I209"/>
  <c r="D209"/>
  <c r="C209"/>
  <c r="G209"/>
  <c r="F209"/>
  <c r="H209"/>
  <c r="B210"/>
  <c r="E210"/>
  <c r="I210"/>
  <c r="D210"/>
  <c r="C210"/>
  <c r="G210"/>
  <c r="F210"/>
  <c r="H210"/>
  <c r="B211"/>
  <c r="E211"/>
  <c r="I211"/>
  <c r="D211"/>
  <c r="C211"/>
  <c r="G211"/>
  <c r="F211"/>
  <c r="H211"/>
  <c r="B212"/>
  <c r="E212"/>
  <c r="I212"/>
  <c r="D212"/>
  <c r="C212"/>
  <c r="G212"/>
  <c r="F212"/>
  <c r="H212"/>
  <c r="B213"/>
  <c r="E213"/>
  <c r="I213"/>
  <c r="D213"/>
  <c r="C213"/>
  <c r="G213"/>
  <c r="F213"/>
  <c r="H213"/>
  <c r="B214"/>
  <c r="E214"/>
  <c r="I214"/>
  <c r="D214"/>
  <c r="C214"/>
  <c r="G214"/>
  <c r="F214"/>
  <c r="H214"/>
  <c r="B215"/>
  <c r="E215"/>
  <c r="I215"/>
  <c r="D215"/>
  <c r="C215"/>
  <c r="G215"/>
  <c r="F215"/>
  <c r="H215"/>
  <c r="B216"/>
  <c r="E216"/>
  <c r="I216"/>
  <c r="D216"/>
  <c r="C216"/>
  <c r="G216"/>
  <c r="F216"/>
  <c r="H216"/>
  <c r="B217"/>
  <c r="E217"/>
  <c r="I217"/>
  <c r="D217"/>
  <c r="C217"/>
  <c r="G217"/>
  <c r="F217"/>
  <c r="H217"/>
  <c r="B218"/>
  <c r="E218"/>
  <c r="I218"/>
  <c r="C218"/>
  <c r="D218"/>
  <c r="G218"/>
  <c r="F218"/>
  <c r="H218"/>
  <c r="B219"/>
  <c r="E219"/>
  <c r="I219"/>
  <c r="D219"/>
  <c r="C219"/>
  <c r="G219"/>
  <c r="F219"/>
  <c r="H219"/>
  <c r="B220"/>
  <c r="E220"/>
  <c r="I220"/>
  <c r="D220"/>
  <c r="C220"/>
  <c r="G220"/>
  <c r="F220"/>
  <c r="H220"/>
  <c r="B221"/>
  <c r="E221"/>
  <c r="I221"/>
  <c r="D221"/>
  <c r="C221"/>
  <c r="G221"/>
  <c r="F221"/>
  <c r="H221"/>
  <c r="B222"/>
  <c r="E222"/>
  <c r="I222"/>
  <c r="D222"/>
  <c r="C222"/>
  <c r="G222"/>
  <c r="F222"/>
  <c r="H222"/>
  <c r="B223"/>
  <c r="E223"/>
  <c r="I223"/>
  <c r="D223"/>
  <c r="C223"/>
  <c r="G223"/>
  <c r="F223"/>
  <c r="H223"/>
  <c r="B224"/>
  <c r="E224"/>
  <c r="I224"/>
  <c r="D224"/>
  <c r="C224"/>
  <c r="G224"/>
  <c r="F224"/>
  <c r="H224"/>
  <c r="B225"/>
  <c r="E225"/>
  <c r="I225"/>
  <c r="D225"/>
  <c r="C225"/>
  <c r="G225"/>
  <c r="F225"/>
  <c r="H225"/>
  <c r="B226"/>
  <c r="E226"/>
  <c r="I226"/>
  <c r="D226"/>
  <c r="C226"/>
  <c r="G226"/>
  <c r="F226"/>
  <c r="H226"/>
  <c r="B227"/>
  <c r="E227"/>
  <c r="I227"/>
  <c r="D227"/>
  <c r="C227"/>
  <c r="G227"/>
  <c r="F227"/>
  <c r="H227"/>
  <c r="B228"/>
  <c r="E228"/>
  <c r="I228"/>
  <c r="D228"/>
  <c r="C228"/>
  <c r="G228"/>
  <c r="F228"/>
  <c r="H228"/>
  <c r="B229"/>
  <c r="E229"/>
  <c r="I229"/>
  <c r="D229"/>
  <c r="C229"/>
  <c r="G229"/>
  <c r="F229"/>
  <c r="H229"/>
  <c r="B230"/>
  <c r="E230"/>
  <c r="I230"/>
  <c r="D230"/>
  <c r="C230"/>
  <c r="G230"/>
  <c r="F230"/>
  <c r="H230"/>
  <c r="B231"/>
  <c r="E231"/>
  <c r="I231"/>
  <c r="D231"/>
  <c r="C231"/>
  <c r="G231"/>
  <c r="F231"/>
  <c r="H231"/>
  <c r="B232"/>
  <c r="E232"/>
  <c r="I232"/>
  <c r="D232"/>
  <c r="C232"/>
  <c r="G232"/>
  <c r="F232"/>
  <c r="H232"/>
  <c r="B233"/>
  <c r="E233"/>
  <c r="I233"/>
  <c r="D233"/>
  <c r="C233"/>
  <c r="G233"/>
  <c r="F233"/>
  <c r="H233"/>
  <c r="B234"/>
  <c r="E234"/>
  <c r="I234"/>
  <c r="D234"/>
  <c r="C234"/>
  <c r="G234"/>
  <c r="F234"/>
  <c r="H234"/>
  <c r="B235"/>
  <c r="E235"/>
  <c r="I235"/>
  <c r="D235"/>
  <c r="C235"/>
  <c r="G235"/>
  <c r="F235"/>
  <c r="H235"/>
  <c r="B236"/>
  <c r="E236"/>
  <c r="I236"/>
  <c r="D236"/>
  <c r="C236"/>
  <c r="G236"/>
  <c r="F236"/>
  <c r="H236"/>
  <c r="B237"/>
  <c r="E237"/>
  <c r="I237"/>
  <c r="D237"/>
  <c r="C237"/>
  <c r="G237"/>
  <c r="F237"/>
  <c r="H237"/>
  <c r="B238"/>
  <c r="E238"/>
  <c r="I238"/>
  <c r="D238"/>
  <c r="C238"/>
  <c r="G238"/>
  <c r="F238"/>
  <c r="H238"/>
  <c r="B239"/>
  <c r="E239"/>
  <c r="I239"/>
  <c r="D239"/>
  <c r="C239"/>
  <c r="G239"/>
  <c r="F239"/>
  <c r="H239"/>
  <c r="B240"/>
  <c r="E240"/>
  <c r="I240"/>
  <c r="D240"/>
  <c r="C240"/>
  <c r="G240"/>
  <c r="F240"/>
  <c r="H240"/>
  <c r="B241"/>
  <c r="E241"/>
  <c r="I241"/>
  <c r="D241"/>
  <c r="C241"/>
  <c r="G241"/>
  <c r="F241"/>
  <c r="H241"/>
  <c r="B242"/>
  <c r="E242"/>
  <c r="I242"/>
  <c r="D242"/>
  <c r="C242"/>
  <c r="G242"/>
  <c r="F242"/>
  <c r="H242"/>
  <c r="B243"/>
  <c r="E243"/>
  <c r="I243"/>
  <c r="D243"/>
  <c r="C243"/>
  <c r="G243"/>
  <c r="F243"/>
  <c r="H243"/>
  <c r="B244"/>
  <c r="E244"/>
  <c r="I244"/>
  <c r="D244"/>
  <c r="C244"/>
  <c r="G244"/>
  <c r="F244"/>
  <c r="H244"/>
  <c r="B245"/>
  <c r="E245"/>
  <c r="I245"/>
  <c r="D245"/>
  <c r="C245"/>
  <c r="G245"/>
  <c r="F245"/>
  <c r="H245"/>
  <c r="B246"/>
  <c r="E246"/>
  <c r="I246"/>
  <c r="D246"/>
  <c r="C246"/>
  <c r="G246"/>
  <c r="F246"/>
  <c r="H246"/>
  <c r="B247"/>
  <c r="E247"/>
  <c r="I247"/>
  <c r="D247"/>
  <c r="C247"/>
  <c r="G247"/>
  <c r="F247"/>
  <c r="H247"/>
  <c r="B248"/>
  <c r="E248"/>
  <c r="I248"/>
  <c r="D248"/>
  <c r="C248"/>
  <c r="G248"/>
  <c r="F248"/>
  <c r="H248"/>
  <c r="B249"/>
  <c r="E249"/>
  <c r="I249"/>
  <c r="D249"/>
  <c r="C249"/>
  <c r="G249"/>
  <c r="F249"/>
  <c r="H249"/>
  <c r="B250"/>
  <c r="E250"/>
  <c r="I250"/>
  <c r="D250"/>
  <c r="C250"/>
  <c r="G250"/>
  <c r="F250"/>
  <c r="H250"/>
  <c r="B251"/>
  <c r="E251"/>
  <c r="I251"/>
  <c r="D251"/>
  <c r="C251"/>
  <c r="G251"/>
  <c r="F251"/>
  <c r="H251"/>
  <c r="B252"/>
  <c r="E252"/>
  <c r="I252"/>
  <c r="D252"/>
  <c r="C252"/>
  <c r="G252"/>
  <c r="F252"/>
  <c r="H252"/>
  <c r="B253"/>
  <c r="E253"/>
  <c r="I253"/>
  <c r="D253"/>
  <c r="C253"/>
  <c r="G253"/>
  <c r="F253"/>
  <c r="H253"/>
  <c r="B254"/>
  <c r="E254"/>
  <c r="I254"/>
  <c r="D254"/>
  <c r="C254"/>
  <c r="G254"/>
  <c r="F254"/>
  <c r="H254"/>
  <c r="B255"/>
  <c r="E255"/>
  <c r="I255"/>
  <c r="D255"/>
  <c r="C255"/>
  <c r="G255"/>
  <c r="F255"/>
  <c r="H255"/>
  <c r="B256"/>
  <c r="E256"/>
  <c r="I256"/>
  <c r="D256"/>
  <c r="C256"/>
  <c r="G256"/>
  <c r="F256"/>
  <c r="H256"/>
  <c r="B257"/>
  <c r="E257"/>
  <c r="I257"/>
  <c r="D257"/>
  <c r="C257"/>
  <c r="G257"/>
  <c r="F257"/>
  <c r="H257"/>
  <c r="B258"/>
  <c r="E258"/>
  <c r="I258"/>
  <c r="D258"/>
  <c r="C258"/>
  <c r="G258"/>
  <c r="F258"/>
  <c r="H258"/>
  <c r="B259"/>
  <c r="E259"/>
  <c r="I259"/>
  <c r="D259"/>
  <c r="C259"/>
  <c r="G259"/>
  <c r="F259"/>
  <c r="H259"/>
  <c r="B260"/>
  <c r="E260"/>
  <c r="I260"/>
  <c r="D260"/>
  <c r="C260"/>
  <c r="G260"/>
  <c r="F260"/>
  <c r="H260"/>
  <c r="B261"/>
  <c r="E261"/>
  <c r="I261"/>
  <c r="D261"/>
  <c r="C261"/>
  <c r="G261"/>
  <c r="F261"/>
  <c r="H261"/>
  <c r="B262"/>
  <c r="E262"/>
  <c r="I262"/>
  <c r="D262"/>
  <c r="C262"/>
  <c r="G262"/>
  <c r="F262"/>
  <c r="H262"/>
  <c r="B263"/>
  <c r="E263"/>
  <c r="I263"/>
  <c r="D263"/>
  <c r="C263"/>
  <c r="G263"/>
  <c r="F263"/>
  <c r="H263"/>
  <c r="B264"/>
  <c r="E264"/>
  <c r="I264"/>
  <c r="D264"/>
  <c r="C264"/>
  <c r="G264"/>
  <c r="F264"/>
  <c r="H264"/>
  <c r="B265"/>
  <c r="E265"/>
  <c r="I265"/>
  <c r="D265"/>
  <c r="C265"/>
  <c r="G265"/>
  <c r="F265"/>
  <c r="H265"/>
  <c r="B266"/>
  <c r="E266"/>
  <c r="I266"/>
  <c r="D266"/>
  <c r="C266"/>
  <c r="G266"/>
  <c r="F266"/>
  <c r="H266"/>
  <c r="B267"/>
  <c r="E267"/>
  <c r="I267"/>
  <c r="D267"/>
  <c r="C267"/>
  <c r="G267"/>
  <c r="F267"/>
  <c r="H267"/>
  <c r="B268"/>
  <c r="E268"/>
  <c r="I268"/>
  <c r="D268"/>
  <c r="C268"/>
  <c r="G268"/>
  <c r="F268"/>
  <c r="H268"/>
  <c r="B269"/>
  <c r="E269"/>
  <c r="I269"/>
  <c r="D269"/>
  <c r="C269"/>
  <c r="G269"/>
  <c r="F269"/>
  <c r="H269"/>
  <c r="B270"/>
  <c r="E270"/>
  <c r="I270"/>
  <c r="D270"/>
  <c r="C270"/>
  <c r="G270"/>
  <c r="F270"/>
  <c r="H270"/>
  <c r="B271"/>
  <c r="E271"/>
  <c r="I271"/>
  <c r="D271"/>
  <c r="C271"/>
  <c r="G271"/>
  <c r="F271"/>
  <c r="H271"/>
  <c r="B272"/>
  <c r="E272"/>
  <c r="I272"/>
  <c r="D272"/>
  <c r="C272"/>
  <c r="G272"/>
  <c r="F272"/>
  <c r="H272"/>
  <c r="B273"/>
  <c r="E273"/>
  <c r="I273"/>
  <c r="D273"/>
  <c r="C273"/>
  <c r="G273"/>
  <c r="F273"/>
  <c r="H273"/>
  <c r="B274"/>
  <c r="E274"/>
  <c r="I274"/>
  <c r="D274"/>
  <c r="C274"/>
  <c r="G274"/>
  <c r="F274"/>
  <c r="H274"/>
  <c r="B275"/>
  <c r="E275"/>
  <c r="I275"/>
  <c r="D275"/>
  <c r="C275"/>
  <c r="G275"/>
  <c r="F275"/>
  <c r="H275"/>
  <c r="B276"/>
  <c r="E276"/>
  <c r="I276"/>
  <c r="D276"/>
  <c r="C276"/>
  <c r="G276"/>
  <c r="F276"/>
  <c r="H276"/>
  <c r="B277"/>
  <c r="E277"/>
  <c r="I277"/>
  <c r="D277"/>
  <c r="C277"/>
  <c r="G277"/>
  <c r="F277"/>
  <c r="H277"/>
  <c r="B278"/>
  <c r="E278"/>
  <c r="I278"/>
  <c r="D278"/>
  <c r="C278"/>
  <c r="G278"/>
  <c r="F278"/>
  <c r="H278"/>
  <c r="B279"/>
  <c r="E279"/>
  <c r="I279"/>
  <c r="D279"/>
  <c r="C279"/>
  <c r="G279"/>
  <c r="F279"/>
  <c r="H279"/>
  <c r="B280"/>
  <c r="E280"/>
  <c r="I280"/>
  <c r="D280"/>
  <c r="C280"/>
  <c r="G280"/>
  <c r="F280"/>
  <c r="H280"/>
  <c r="B281"/>
  <c r="E281"/>
  <c r="I281"/>
  <c r="D281"/>
  <c r="C281"/>
  <c r="G281"/>
  <c r="F281"/>
  <c r="H281"/>
  <c r="B282"/>
  <c r="E282"/>
  <c r="I282"/>
  <c r="D282"/>
  <c r="C282"/>
  <c r="G282"/>
  <c r="F282"/>
  <c r="H282"/>
  <c r="B283"/>
  <c r="E283"/>
  <c r="I283"/>
  <c r="D283"/>
  <c r="C283"/>
  <c r="G283"/>
  <c r="F283"/>
  <c r="H283"/>
  <c r="B284"/>
  <c r="E284"/>
  <c r="I284"/>
  <c r="D284"/>
  <c r="C284"/>
  <c r="G284"/>
  <c r="F284"/>
  <c r="H284"/>
  <c r="B285"/>
  <c r="E285"/>
  <c r="I285"/>
  <c r="D285"/>
  <c r="C285"/>
  <c r="G285"/>
  <c r="F285"/>
  <c r="H285"/>
  <c r="B286"/>
  <c r="E286"/>
  <c r="I286"/>
  <c r="D286"/>
  <c r="C286"/>
  <c r="G286"/>
  <c r="F286"/>
  <c r="H286"/>
  <c r="B287"/>
  <c r="E287"/>
  <c r="I287"/>
  <c r="D287"/>
  <c r="C287"/>
  <c r="G287"/>
  <c r="F287"/>
  <c r="H287"/>
  <c r="B288"/>
  <c r="E288"/>
  <c r="I288"/>
  <c r="D288"/>
  <c r="C288"/>
  <c r="G288"/>
  <c r="F288"/>
  <c r="H288"/>
  <c r="B289"/>
  <c r="E289"/>
  <c r="I289"/>
  <c r="D289"/>
  <c r="C289"/>
  <c r="G289"/>
  <c r="F289"/>
  <c r="H289"/>
  <c r="B290"/>
  <c r="E290"/>
  <c r="I290"/>
  <c r="D290"/>
  <c r="C290"/>
  <c r="G290"/>
  <c r="F290"/>
  <c r="H290"/>
  <c r="B291"/>
  <c r="E291"/>
  <c r="I291"/>
  <c r="D291"/>
  <c r="C291"/>
  <c r="G291"/>
  <c r="F291"/>
  <c r="H291"/>
  <c r="B292"/>
  <c r="E292"/>
  <c r="I292"/>
  <c r="D292"/>
  <c r="C292"/>
  <c r="G292"/>
  <c r="F292"/>
  <c r="H292"/>
  <c r="B293"/>
  <c r="E293"/>
  <c r="I293"/>
  <c r="D293"/>
  <c r="C293"/>
  <c r="G293"/>
  <c r="F293"/>
  <c r="H293"/>
  <c r="B294"/>
  <c r="E294"/>
  <c r="I294"/>
  <c r="D294"/>
  <c r="C294"/>
  <c r="G294"/>
  <c r="F294"/>
  <c r="H294"/>
  <c r="B295"/>
  <c r="E295"/>
  <c r="I295"/>
  <c r="D295"/>
  <c r="C295"/>
  <c r="G295"/>
  <c r="F295"/>
  <c r="H295"/>
  <c r="B296"/>
  <c r="E296"/>
  <c r="I296"/>
  <c r="D296"/>
  <c r="C296"/>
  <c r="G296"/>
  <c r="F296"/>
  <c r="H296"/>
  <c r="B297"/>
  <c r="E297"/>
  <c r="I297"/>
  <c r="D297"/>
  <c r="C297"/>
  <c r="G297"/>
  <c r="F297"/>
  <c r="H297"/>
  <c r="B298"/>
  <c r="E298"/>
  <c r="I298"/>
  <c r="D298"/>
  <c r="C298"/>
  <c r="G298"/>
  <c r="F298"/>
  <c r="H298"/>
  <c r="B299"/>
  <c r="E299"/>
  <c r="I299"/>
  <c r="D299"/>
  <c r="C299"/>
  <c r="G299"/>
  <c r="F299"/>
  <c r="H299"/>
  <c r="B300"/>
  <c r="E300"/>
  <c r="I300"/>
  <c r="D300"/>
  <c r="C300"/>
  <c r="G300"/>
  <c r="F300"/>
  <c r="H300"/>
  <c r="B301"/>
  <c r="E301"/>
  <c r="I301"/>
  <c r="D301"/>
  <c r="C301"/>
  <c r="G301"/>
  <c r="F301"/>
  <c r="H301"/>
  <c r="B302"/>
  <c r="E302"/>
  <c r="I302"/>
  <c r="D302"/>
  <c r="C302"/>
  <c r="G302"/>
  <c r="F302"/>
  <c r="H302"/>
  <c r="B303"/>
  <c r="E303"/>
  <c r="I303"/>
  <c r="D303"/>
  <c r="C303"/>
  <c r="G303"/>
  <c r="F303"/>
  <c r="H303"/>
  <c r="B304"/>
  <c r="E304"/>
  <c r="I304"/>
  <c r="D304"/>
  <c r="C304"/>
  <c r="G304"/>
  <c r="F304"/>
  <c r="H304"/>
  <c r="B305"/>
  <c r="E305"/>
  <c r="I305"/>
  <c r="D305"/>
  <c r="C305"/>
  <c r="G305"/>
  <c r="F305"/>
  <c r="H305"/>
  <c r="B306"/>
  <c r="E306"/>
  <c r="I306"/>
  <c r="D306"/>
  <c r="C306"/>
  <c r="G306"/>
  <c r="F306"/>
  <c r="H306"/>
  <c r="B307"/>
  <c r="E307"/>
  <c r="I307"/>
  <c r="D307"/>
  <c r="C307"/>
  <c r="G307"/>
  <c r="F307"/>
  <c r="H307"/>
  <c r="B308"/>
  <c r="E308"/>
  <c r="I308"/>
  <c r="D308"/>
  <c r="C308"/>
  <c r="G308"/>
  <c r="F308"/>
  <c r="H308"/>
  <c r="B309"/>
  <c r="E309"/>
  <c r="I309"/>
  <c r="D309"/>
  <c r="C309"/>
  <c r="G309"/>
  <c r="F309"/>
  <c r="H309"/>
  <c r="B310"/>
  <c r="E310"/>
  <c r="I310"/>
  <c r="D310"/>
  <c r="C310"/>
  <c r="G310"/>
  <c r="F310"/>
  <c r="H310"/>
  <c r="B311"/>
  <c r="E311"/>
  <c r="I311"/>
  <c r="D311"/>
  <c r="C311"/>
  <c r="G311"/>
  <c r="F311"/>
  <c r="H311"/>
  <c r="B312"/>
  <c r="E312"/>
  <c r="I312"/>
  <c r="D312"/>
  <c r="C312"/>
  <c r="G312"/>
  <c r="F312"/>
  <c r="H312"/>
  <c r="B313"/>
  <c r="E313"/>
  <c r="I313"/>
  <c r="D313"/>
  <c r="C313"/>
  <c r="G313"/>
  <c r="F313"/>
  <c r="H313"/>
  <c r="B314"/>
  <c r="E314"/>
  <c r="I314"/>
  <c r="D314"/>
  <c r="C314"/>
  <c r="G314"/>
  <c r="F314"/>
  <c r="H314"/>
  <c r="B315"/>
  <c r="E315"/>
  <c r="I315"/>
  <c r="D315"/>
  <c r="C315"/>
  <c r="G315"/>
  <c r="F315"/>
  <c r="H315"/>
  <c r="B316"/>
  <c r="E316"/>
  <c r="I316"/>
  <c r="D316"/>
  <c r="C316"/>
  <c r="G316"/>
  <c r="F316"/>
  <c r="H316"/>
  <c r="B317"/>
  <c r="E317"/>
  <c r="I317"/>
  <c r="D317"/>
  <c r="C317"/>
  <c r="G317"/>
  <c r="F317"/>
  <c r="H317"/>
  <c r="B318"/>
  <c r="E318"/>
  <c r="I318"/>
  <c r="D318"/>
  <c r="C318"/>
  <c r="G318"/>
  <c r="F318"/>
  <c r="H318"/>
  <c r="B319"/>
  <c r="E319"/>
  <c r="I319"/>
  <c r="D319"/>
  <c r="C319"/>
  <c r="G319"/>
  <c r="F319"/>
  <c r="H319"/>
  <c r="B320"/>
  <c r="E320"/>
  <c r="I320"/>
  <c r="D320"/>
  <c r="C320"/>
  <c r="G320"/>
  <c r="F320"/>
  <c r="H320"/>
  <c r="B321"/>
  <c r="E321"/>
  <c r="I321"/>
  <c r="D321"/>
  <c r="C321"/>
  <c r="G321"/>
  <c r="F321"/>
  <c r="H321"/>
  <c r="B322"/>
  <c r="E322"/>
  <c r="I322"/>
  <c r="D322"/>
  <c r="C322"/>
  <c r="G322"/>
  <c r="F322"/>
  <c r="H322"/>
  <c r="B323"/>
  <c r="E323"/>
  <c r="I323"/>
  <c r="D323"/>
  <c r="C323"/>
  <c r="G323"/>
  <c r="F323"/>
  <c r="H323"/>
  <c r="B324"/>
  <c r="E324"/>
  <c r="I324"/>
  <c r="D324"/>
  <c r="C324"/>
  <c r="G324"/>
  <c r="F324"/>
  <c r="H324"/>
  <c r="B325"/>
  <c r="E325"/>
  <c r="I325"/>
  <c r="D325"/>
  <c r="C325"/>
  <c r="G325"/>
  <c r="F325"/>
  <c r="H325"/>
  <c r="B326"/>
  <c r="E326"/>
  <c r="I326"/>
  <c r="D326"/>
  <c r="C326"/>
  <c r="G326"/>
  <c r="F326"/>
  <c r="H326"/>
  <c r="B327"/>
  <c r="E327"/>
  <c r="I327"/>
  <c r="D327"/>
  <c r="C327"/>
  <c r="G327"/>
  <c r="F327"/>
  <c r="H327"/>
  <c r="B328"/>
  <c r="E328"/>
  <c r="I328"/>
  <c r="D328"/>
  <c r="C328"/>
  <c r="G328"/>
  <c r="F328"/>
  <c r="H328"/>
  <c r="B329"/>
  <c r="E329"/>
  <c r="I329"/>
  <c r="D329"/>
  <c r="C329"/>
  <c r="G329"/>
  <c r="F329"/>
  <c r="H329"/>
  <c r="B330"/>
  <c r="E330"/>
  <c r="I330"/>
  <c r="D330"/>
  <c r="C330"/>
  <c r="G330"/>
  <c r="F330"/>
  <c r="H330"/>
  <c r="B331"/>
  <c r="E331"/>
  <c r="I331"/>
  <c r="D331"/>
  <c r="C331"/>
  <c r="G331"/>
  <c r="F331"/>
  <c r="H331"/>
  <c r="B332"/>
  <c r="E332"/>
  <c r="I332"/>
  <c r="D332"/>
  <c r="C332"/>
  <c r="G332"/>
  <c r="F332"/>
  <c r="H332"/>
  <c r="B333"/>
  <c r="E333"/>
  <c r="I333"/>
  <c r="D333"/>
  <c r="C333"/>
  <c r="G333"/>
  <c r="F333"/>
  <c r="H333"/>
  <c r="B334"/>
  <c r="E334"/>
  <c r="I334"/>
  <c r="D334"/>
  <c r="C334"/>
  <c r="G334"/>
  <c r="F334"/>
  <c r="H334"/>
  <c r="B335"/>
  <c r="E335"/>
  <c r="I335"/>
  <c r="D335"/>
  <c r="C335"/>
  <c r="G335"/>
  <c r="F335"/>
  <c r="H335"/>
  <c r="B336"/>
  <c r="E336"/>
  <c r="I336"/>
  <c r="D336"/>
  <c r="C336"/>
  <c r="G336"/>
  <c r="F336"/>
  <c r="H336"/>
  <c r="B337"/>
  <c r="E337"/>
  <c r="I337"/>
  <c r="D337"/>
  <c r="C337"/>
  <c r="G337"/>
  <c r="F337"/>
  <c r="H337"/>
  <c r="B338"/>
  <c r="E338"/>
  <c r="I338"/>
  <c r="D338"/>
  <c r="C338"/>
  <c r="G338"/>
  <c r="F338"/>
  <c r="H338"/>
  <c r="B339"/>
  <c r="E339"/>
  <c r="I339"/>
  <c r="D339"/>
  <c r="C339"/>
  <c r="G339"/>
  <c r="F339"/>
  <c r="H339"/>
  <c r="B340"/>
  <c r="E340"/>
  <c r="I340"/>
  <c r="D340"/>
  <c r="C340"/>
  <c r="G340"/>
  <c r="F340"/>
  <c r="H340"/>
  <c r="B341"/>
  <c r="E341"/>
  <c r="I341"/>
  <c r="D341"/>
  <c r="C341"/>
  <c r="G341"/>
  <c r="F341"/>
  <c r="H341"/>
  <c r="B342"/>
  <c r="E342"/>
  <c r="I342"/>
  <c r="D342"/>
  <c r="C342"/>
  <c r="G342"/>
  <c r="F342"/>
  <c r="H342"/>
  <c r="B343"/>
  <c r="E343"/>
  <c r="I343"/>
  <c r="D343"/>
  <c r="C343"/>
  <c r="G343"/>
  <c r="F343"/>
  <c r="H343"/>
  <c r="B344"/>
  <c r="E344"/>
  <c r="I344"/>
  <c r="D344"/>
  <c r="C344"/>
  <c r="G344"/>
  <c r="F344"/>
  <c r="H344"/>
  <c r="B345"/>
  <c r="E345"/>
  <c r="I345"/>
  <c r="D345"/>
  <c r="C345"/>
  <c r="G345"/>
  <c r="F345"/>
  <c r="H345"/>
  <c r="B346"/>
  <c r="E346"/>
  <c r="I346"/>
  <c r="D346"/>
  <c r="C346"/>
  <c r="G346"/>
  <c r="F346"/>
  <c r="H346"/>
  <c r="B347"/>
  <c r="E347"/>
  <c r="I347"/>
  <c r="D347"/>
  <c r="C347"/>
  <c r="G347"/>
  <c r="F347"/>
  <c r="H347"/>
  <c r="B348"/>
  <c r="E348"/>
  <c r="I348"/>
  <c r="D348"/>
  <c r="C348"/>
  <c r="G348"/>
  <c r="F348"/>
  <c r="H348"/>
  <c r="B349"/>
  <c r="E349"/>
  <c r="I349"/>
  <c r="D349"/>
  <c r="C349"/>
  <c r="G349"/>
  <c r="F349"/>
  <c r="H349"/>
  <c r="B350"/>
  <c r="E350"/>
  <c r="I350"/>
  <c r="D350"/>
  <c r="C350"/>
  <c r="G350"/>
  <c r="F350"/>
  <c r="H350"/>
  <c r="B351"/>
  <c r="E351"/>
  <c r="I351"/>
  <c r="D351"/>
  <c r="C351"/>
  <c r="G351"/>
  <c r="F351"/>
  <c r="H351"/>
  <c r="B352"/>
  <c r="E352"/>
  <c r="I352"/>
  <c r="D352"/>
  <c r="C352"/>
  <c r="G352"/>
  <c r="F352"/>
  <c r="H352"/>
  <c r="B353"/>
  <c r="E353"/>
  <c r="I353"/>
  <c r="D353"/>
  <c r="C353"/>
  <c r="G353"/>
  <c r="F353"/>
  <c r="H353"/>
  <c r="B354"/>
  <c r="E354"/>
  <c r="I354"/>
  <c r="D354"/>
  <c r="C354"/>
  <c r="G354"/>
  <c r="F354"/>
  <c r="H354"/>
  <c r="B355"/>
  <c r="E355"/>
  <c r="I355"/>
  <c r="D355"/>
  <c r="C355"/>
  <c r="G355"/>
  <c r="F355"/>
  <c r="H355"/>
  <c r="B356"/>
  <c r="E356"/>
  <c r="I356"/>
  <c r="D356"/>
  <c r="C356"/>
  <c r="G356"/>
  <c r="F356"/>
  <c r="H356"/>
  <c r="B357"/>
  <c r="E357"/>
  <c r="I357"/>
  <c r="D357"/>
  <c r="C357"/>
  <c r="G357"/>
  <c r="F357"/>
  <c r="H357"/>
  <c r="B358"/>
  <c r="E358"/>
  <c r="I358"/>
  <c r="D358"/>
  <c r="C358"/>
  <c r="G358"/>
  <c r="F358"/>
  <c r="H358"/>
  <c r="B359"/>
  <c r="E359"/>
  <c r="I359"/>
  <c r="D359"/>
  <c r="C359"/>
  <c r="G359"/>
  <c r="F359"/>
  <c r="H359"/>
  <c r="B360"/>
  <c r="E360"/>
  <c r="I360"/>
  <c r="D360"/>
  <c r="C360"/>
  <c r="G360"/>
  <c r="F360"/>
  <c r="H360"/>
  <c r="B361"/>
  <c r="E361"/>
  <c r="I361"/>
  <c r="D361"/>
  <c r="C361"/>
  <c r="G361"/>
  <c r="F361"/>
  <c r="H361"/>
  <c r="B362"/>
  <c r="E362"/>
  <c r="I362"/>
  <c r="D362"/>
  <c r="C362"/>
  <c r="G362"/>
  <c r="F362"/>
  <c r="H362"/>
  <c r="B363"/>
  <c r="E363"/>
  <c r="I363"/>
  <c r="D363"/>
  <c r="C363"/>
  <c r="G363"/>
  <c r="F363"/>
  <c r="H363"/>
  <c r="B364"/>
  <c r="E364"/>
  <c r="I364"/>
  <c r="D364"/>
  <c r="C364"/>
  <c r="G364"/>
  <c r="F364"/>
  <c r="H364"/>
  <c r="B365"/>
  <c r="E365"/>
  <c r="I365"/>
  <c r="D365"/>
  <c r="C365"/>
  <c r="G365"/>
  <c r="F365"/>
  <c r="H365"/>
  <c r="B366"/>
  <c r="E366"/>
  <c r="I366"/>
  <c r="D366"/>
  <c r="C366"/>
  <c r="G366"/>
  <c r="F366"/>
  <c r="H366"/>
  <c r="B367"/>
  <c r="E367"/>
  <c r="I367"/>
  <c r="D367"/>
  <c r="C367"/>
  <c r="G367"/>
  <c r="F367"/>
  <c r="H367"/>
  <c r="B368"/>
  <c r="E368"/>
  <c r="I368"/>
  <c r="D368"/>
  <c r="C368"/>
  <c r="G368"/>
  <c r="F368"/>
  <c r="H368"/>
  <c r="B369"/>
  <c r="E369"/>
  <c r="I369"/>
  <c r="D369"/>
  <c r="C369"/>
  <c r="G369"/>
  <c r="F369"/>
  <c r="H369"/>
  <c r="B370"/>
  <c r="E370"/>
  <c r="I370"/>
  <c r="D370"/>
  <c r="C370"/>
  <c r="G370"/>
  <c r="F370"/>
  <c r="H370"/>
  <c r="B371"/>
  <c r="E371"/>
  <c r="I371"/>
  <c r="D371"/>
  <c r="C371"/>
  <c r="G371"/>
  <c r="F371"/>
  <c r="H371"/>
  <c r="B372"/>
  <c r="E372"/>
  <c r="I372"/>
  <c r="D372"/>
  <c r="C372"/>
  <c r="G372"/>
  <c r="F372"/>
  <c r="H372"/>
  <c r="B373"/>
  <c r="E373"/>
  <c r="I373"/>
  <c r="D373"/>
  <c r="C373"/>
  <c r="G373"/>
  <c r="F373"/>
  <c r="H373"/>
  <c r="B374"/>
  <c r="E374"/>
  <c r="I374"/>
  <c r="D374"/>
  <c r="C374"/>
  <c r="G374"/>
  <c r="F374"/>
  <c r="H374"/>
  <c r="B375"/>
  <c r="E375"/>
  <c r="I375"/>
  <c r="D375"/>
  <c r="C375"/>
  <c r="G375"/>
  <c r="F375"/>
  <c r="H375"/>
  <c r="B376"/>
  <c r="E376"/>
  <c r="I376"/>
  <c r="D376"/>
  <c r="C376"/>
  <c r="G376"/>
  <c r="F376"/>
  <c r="H376"/>
  <c r="B377"/>
  <c r="E377"/>
  <c r="I377"/>
  <c r="D377"/>
  <c r="C377"/>
  <c r="G377"/>
  <c r="F377"/>
  <c r="H377"/>
  <c r="B378"/>
  <c r="E378"/>
  <c r="I378"/>
  <c r="D378"/>
  <c r="C378"/>
  <c r="G378"/>
  <c r="F378"/>
  <c r="H378"/>
  <c r="B379"/>
  <c r="E379"/>
  <c r="I379"/>
  <c r="D379"/>
  <c r="C379"/>
  <c r="G379"/>
  <c r="F379"/>
  <c r="H379"/>
  <c r="B380"/>
  <c r="E380"/>
  <c r="I380"/>
  <c r="D380"/>
  <c r="C380"/>
  <c r="G380"/>
  <c r="F380"/>
  <c r="H380"/>
  <c r="B381"/>
  <c r="E381"/>
  <c r="I381"/>
  <c r="D381"/>
  <c r="C381"/>
  <c r="G381"/>
  <c r="F381"/>
  <c r="H381"/>
  <c r="B382"/>
  <c r="E382"/>
  <c r="I382"/>
  <c r="D382"/>
  <c r="C382"/>
  <c r="G382"/>
  <c r="F382"/>
  <c r="H382"/>
  <c r="B383"/>
  <c r="E383"/>
  <c r="I383"/>
  <c r="D383"/>
  <c r="C383"/>
  <c r="G383"/>
  <c r="F383"/>
  <c r="H383"/>
  <c r="B384"/>
  <c r="E384"/>
  <c r="I384"/>
  <c r="D384"/>
  <c r="C384"/>
  <c r="G384"/>
  <c r="F384"/>
  <c r="H384"/>
  <c r="B385"/>
  <c r="E385"/>
  <c r="I385"/>
  <c r="D385"/>
  <c r="C385"/>
  <c r="G385"/>
  <c r="F385"/>
  <c r="H385"/>
  <c r="B386"/>
  <c r="E386"/>
  <c r="I386"/>
  <c r="D386"/>
  <c r="C386"/>
  <c r="G386"/>
  <c r="F386"/>
  <c r="H386"/>
  <c r="B387"/>
  <c r="E387"/>
  <c r="I387"/>
  <c r="D387"/>
  <c r="C387"/>
  <c r="G387"/>
  <c r="F387"/>
  <c r="H387"/>
  <c r="B388"/>
  <c r="E388"/>
  <c r="I388"/>
  <c r="D388"/>
  <c r="C388"/>
  <c r="G388"/>
  <c r="F388"/>
  <c r="H388"/>
  <c r="B389"/>
  <c r="E389"/>
  <c r="I389"/>
  <c r="D389"/>
  <c r="C389"/>
  <c r="G389"/>
  <c r="F389"/>
  <c r="H389"/>
  <c r="B390"/>
  <c r="E390"/>
  <c r="I390"/>
  <c r="D390"/>
  <c r="C390"/>
  <c r="G390"/>
  <c r="F390"/>
  <c r="H390"/>
  <c r="B391"/>
  <c r="E391"/>
  <c r="I391"/>
  <c r="D391"/>
  <c r="C391"/>
  <c r="G391"/>
  <c r="F391"/>
  <c r="H391"/>
  <c r="B392"/>
  <c r="E392"/>
  <c r="I392"/>
  <c r="D392"/>
  <c r="C392"/>
  <c r="G392"/>
  <c r="F392"/>
  <c r="H392"/>
  <c r="B393"/>
  <c r="E393"/>
  <c r="I393"/>
  <c r="D393"/>
  <c r="C393"/>
  <c r="G393"/>
  <c r="F393"/>
  <c r="H393"/>
  <c r="B394"/>
  <c r="E394"/>
  <c r="I394"/>
  <c r="D394"/>
  <c r="C394"/>
  <c r="G394"/>
  <c r="F394"/>
  <c r="H394"/>
  <c r="B395"/>
  <c r="E395"/>
  <c r="I395"/>
  <c r="D395"/>
  <c r="C395"/>
  <c r="G395"/>
  <c r="F395"/>
  <c r="H395"/>
  <c r="B396"/>
  <c r="E396"/>
  <c r="I396"/>
  <c r="D396"/>
  <c r="C396"/>
  <c r="G396"/>
  <c r="F396"/>
  <c r="H396"/>
  <c r="B397"/>
  <c r="E397"/>
  <c r="I397"/>
  <c r="D397"/>
  <c r="C397"/>
  <c r="G397"/>
  <c r="F397"/>
  <c r="H397"/>
  <c r="B398"/>
  <c r="E398"/>
  <c r="I398"/>
  <c r="D398"/>
  <c r="C398"/>
  <c r="G398"/>
  <c r="F398"/>
  <c r="H398"/>
  <c r="B399"/>
  <c r="E399"/>
  <c r="I399"/>
  <c r="D399"/>
  <c r="C399"/>
  <c r="G399"/>
  <c r="F399"/>
  <c r="H399"/>
  <c r="B400"/>
  <c r="E400"/>
  <c r="I400"/>
  <c r="D400"/>
  <c r="C400"/>
  <c r="G400"/>
  <c r="F400"/>
  <c r="H400"/>
  <c r="B401"/>
  <c r="E401"/>
  <c r="I401"/>
  <c r="D401"/>
  <c r="C401"/>
  <c r="G401"/>
  <c r="F401"/>
  <c r="H401"/>
  <c r="B402"/>
  <c r="E402"/>
  <c r="I402"/>
  <c r="D402"/>
  <c r="C402"/>
  <c r="G402"/>
  <c r="F402"/>
  <c r="H402"/>
  <c r="B403"/>
  <c r="E403"/>
  <c r="I403"/>
  <c r="D403"/>
  <c r="C403"/>
  <c r="G403"/>
  <c r="F403"/>
  <c r="H403"/>
  <c r="B404"/>
  <c r="E404"/>
  <c r="I404"/>
  <c r="D404"/>
  <c r="C404"/>
  <c r="G404"/>
  <c r="F404"/>
  <c r="H404"/>
  <c r="B405"/>
  <c r="E405"/>
  <c r="I405"/>
  <c r="D405"/>
  <c r="C405"/>
  <c r="G405"/>
  <c r="F405"/>
  <c r="H405"/>
  <c r="B406"/>
  <c r="E406"/>
  <c r="I406"/>
  <c r="D406"/>
  <c r="C406"/>
  <c r="G406"/>
  <c r="F406"/>
  <c r="H406"/>
  <c r="B407"/>
  <c r="E407"/>
  <c r="I407"/>
  <c r="D407"/>
  <c r="C407"/>
  <c r="G407"/>
  <c r="F407"/>
  <c r="H407"/>
  <c r="B408"/>
  <c r="E408"/>
  <c r="I408"/>
  <c r="D408"/>
  <c r="C408"/>
  <c r="G408"/>
  <c r="F408"/>
  <c r="H408"/>
  <c r="B409"/>
  <c r="E409"/>
  <c r="I409"/>
  <c r="D409"/>
  <c r="C409"/>
  <c r="G409"/>
  <c r="F409"/>
  <c r="H409"/>
  <c r="B410"/>
  <c r="E410"/>
  <c r="I410"/>
  <c r="D410"/>
  <c r="C410"/>
  <c r="G410"/>
  <c r="F410"/>
  <c r="H410"/>
  <c r="B411"/>
  <c r="E411"/>
  <c r="I411"/>
  <c r="D411"/>
  <c r="C411"/>
  <c r="G411"/>
  <c r="F411"/>
  <c r="H411"/>
  <c r="B412"/>
  <c r="E412"/>
  <c r="I412"/>
  <c r="D412"/>
  <c r="C412"/>
  <c r="G412"/>
  <c r="F412"/>
  <c r="H412"/>
  <c r="B413"/>
  <c r="E413"/>
  <c r="I413"/>
  <c r="D413"/>
  <c r="C413"/>
  <c r="G413"/>
  <c r="F413"/>
  <c r="H413"/>
  <c r="B414"/>
  <c r="E414"/>
  <c r="I414"/>
  <c r="D414"/>
  <c r="C414"/>
  <c r="G414"/>
  <c r="F414"/>
  <c r="H414"/>
  <c r="B415"/>
  <c r="E415"/>
  <c r="I415"/>
  <c r="D415"/>
  <c r="C415"/>
  <c r="G415"/>
  <c r="F415"/>
  <c r="H415"/>
  <c r="B416"/>
  <c r="E416"/>
  <c r="I416"/>
  <c r="D416"/>
  <c r="C416"/>
  <c r="G416"/>
  <c r="F416"/>
  <c r="H416"/>
  <c r="B417"/>
  <c r="E417"/>
  <c r="I417"/>
  <c r="D417"/>
  <c r="C417"/>
  <c r="G417"/>
  <c r="F417"/>
  <c r="H417"/>
  <c r="B418"/>
  <c r="E418"/>
  <c r="I418"/>
  <c r="D418"/>
  <c r="C418"/>
  <c r="G418"/>
  <c r="F418"/>
  <c r="H418"/>
  <c r="B419"/>
  <c r="E419"/>
  <c r="I419"/>
  <c r="D419"/>
  <c r="C419"/>
  <c r="G419"/>
  <c r="F419"/>
  <c r="H419"/>
  <c r="B420"/>
  <c r="E420"/>
  <c r="I420"/>
  <c r="D420"/>
  <c r="C420"/>
  <c r="G420"/>
  <c r="F420"/>
  <c r="H420"/>
  <c r="B421"/>
  <c r="E421"/>
  <c r="I421"/>
  <c r="D421"/>
  <c r="C421"/>
  <c r="G421"/>
  <c r="F421"/>
  <c r="H421"/>
  <c r="B422"/>
  <c r="E422"/>
  <c r="I422"/>
  <c r="D422"/>
  <c r="C422"/>
  <c r="G422"/>
  <c r="F422"/>
  <c r="H422"/>
  <c r="B423"/>
  <c r="E423"/>
  <c r="I423"/>
  <c r="D423"/>
  <c r="C423"/>
  <c r="G423"/>
  <c r="F423"/>
  <c r="H423"/>
  <c r="B424"/>
  <c r="E424"/>
  <c r="I424"/>
  <c r="D424"/>
  <c r="C424"/>
  <c r="G424"/>
  <c r="F424"/>
  <c r="H424"/>
  <c r="B425"/>
  <c r="E425"/>
  <c r="I425"/>
  <c r="D425"/>
  <c r="C425"/>
  <c r="G425"/>
  <c r="F425"/>
  <c r="H425"/>
  <c r="B426"/>
  <c r="E426"/>
  <c r="I426"/>
  <c r="D426"/>
  <c r="C426"/>
  <c r="G426"/>
  <c r="F426"/>
  <c r="H426"/>
  <c r="B427"/>
  <c r="E427"/>
  <c r="I427"/>
  <c r="D427"/>
  <c r="C427"/>
  <c r="G427"/>
  <c r="F427"/>
  <c r="H427"/>
  <c r="B428"/>
  <c r="E428"/>
  <c r="I428"/>
  <c r="C428"/>
  <c r="D428"/>
  <c r="G428"/>
  <c r="F428"/>
  <c r="H428"/>
  <c r="B429"/>
  <c r="E429"/>
  <c r="I429"/>
  <c r="D429"/>
  <c r="C429"/>
  <c r="G429"/>
  <c r="F429"/>
  <c r="H429"/>
  <c r="B430"/>
  <c r="E430"/>
  <c r="I430"/>
  <c r="D430"/>
  <c r="C430"/>
  <c r="G430"/>
  <c r="F430"/>
  <c r="H430"/>
  <c r="B431"/>
  <c r="E431"/>
  <c r="I431"/>
  <c r="D431"/>
  <c r="C431"/>
  <c r="G431"/>
  <c r="F431"/>
  <c r="H431"/>
  <c r="B432"/>
  <c r="E432"/>
  <c r="I432"/>
  <c r="D432"/>
  <c r="C432"/>
  <c r="G432"/>
  <c r="F432"/>
  <c r="H432"/>
  <c r="B433"/>
  <c r="E433"/>
  <c r="I433"/>
  <c r="D433"/>
  <c r="C433"/>
  <c r="G433"/>
  <c r="F433"/>
  <c r="H433"/>
  <c r="B434"/>
  <c r="E434"/>
  <c r="I434"/>
  <c r="D434"/>
  <c r="C434"/>
  <c r="G434"/>
  <c r="F434"/>
  <c r="H434"/>
  <c r="B435"/>
  <c r="E435"/>
  <c r="I435"/>
  <c r="D435"/>
  <c r="C435"/>
  <c r="G435"/>
  <c r="F435"/>
  <c r="H435"/>
  <c r="B436"/>
  <c r="E436"/>
  <c r="I436"/>
  <c r="D436"/>
  <c r="C436"/>
  <c r="G436"/>
  <c r="F436"/>
  <c r="H436"/>
  <c r="B437"/>
  <c r="E437"/>
  <c r="I437"/>
  <c r="D437"/>
  <c r="C437"/>
  <c r="G437"/>
  <c r="F437"/>
  <c r="H437"/>
  <c r="B438"/>
  <c r="E438"/>
  <c r="I438"/>
  <c r="D438"/>
  <c r="C438"/>
  <c r="G438"/>
  <c r="F438"/>
  <c r="H438"/>
  <c r="B439"/>
  <c r="E439"/>
  <c r="I439"/>
  <c r="D439"/>
  <c r="C439"/>
  <c r="G439"/>
  <c r="F439"/>
  <c r="H439"/>
  <c r="B440"/>
  <c r="E440"/>
  <c r="I440"/>
  <c r="D440"/>
  <c r="C440"/>
  <c r="G440"/>
  <c r="F440"/>
  <c r="H440"/>
  <c r="B441"/>
  <c r="E441"/>
  <c r="I441"/>
  <c r="D441"/>
  <c r="C441"/>
  <c r="G441"/>
  <c r="F441"/>
  <c r="H441"/>
  <c r="B442"/>
  <c r="E442"/>
  <c r="I442"/>
  <c r="D442"/>
  <c r="C442"/>
  <c r="G442"/>
  <c r="F442"/>
  <c r="H442"/>
  <c r="B443"/>
  <c r="E443"/>
  <c r="I443"/>
  <c r="D443"/>
  <c r="C443"/>
  <c r="G443"/>
  <c r="F443"/>
  <c r="H443"/>
  <c r="B444"/>
  <c r="E444"/>
  <c r="I444"/>
  <c r="D444"/>
  <c r="C444"/>
  <c r="G444"/>
  <c r="F444"/>
  <c r="H444"/>
  <c r="B445"/>
  <c r="E445"/>
  <c r="I445"/>
  <c r="D445"/>
  <c r="C445"/>
  <c r="G445"/>
  <c r="F445"/>
  <c r="H445"/>
  <c r="B446"/>
  <c r="E446"/>
  <c r="I446"/>
  <c r="D446"/>
  <c r="C446"/>
  <c r="G446"/>
  <c r="F446"/>
  <c r="H446"/>
  <c r="B447"/>
  <c r="E447"/>
  <c r="I447"/>
  <c r="D447"/>
  <c r="C447"/>
  <c r="G447"/>
  <c r="F447"/>
  <c r="H447"/>
  <c r="B448"/>
  <c r="E448"/>
  <c r="I448"/>
  <c r="D448"/>
  <c r="C448"/>
  <c r="G448"/>
  <c r="F448"/>
  <c r="H448"/>
  <c r="B449"/>
  <c r="E449"/>
  <c r="I449"/>
  <c r="D449"/>
  <c r="C449"/>
  <c r="G449"/>
  <c r="F449"/>
  <c r="H449"/>
  <c r="B450"/>
  <c r="E450"/>
  <c r="I450"/>
  <c r="D450"/>
  <c r="C450"/>
  <c r="G450"/>
  <c r="F450"/>
  <c r="H450"/>
  <c r="B451"/>
  <c r="E451"/>
  <c r="I451"/>
  <c r="D451"/>
  <c r="C451"/>
  <c r="G451"/>
  <c r="F451"/>
  <c r="H451"/>
  <c r="B452"/>
  <c r="E452"/>
  <c r="I452"/>
  <c r="D452"/>
  <c r="C452"/>
  <c r="G452"/>
  <c r="F452"/>
  <c r="H452"/>
  <c r="B453"/>
  <c r="E453"/>
  <c r="I453"/>
  <c r="D453"/>
  <c r="C453"/>
  <c r="G453"/>
  <c r="F453"/>
  <c r="H453"/>
  <c r="B454"/>
  <c r="E454"/>
  <c r="I454"/>
  <c r="D454"/>
  <c r="C454"/>
  <c r="G454"/>
  <c r="F454"/>
  <c r="H454"/>
  <c r="B455"/>
  <c r="E455"/>
  <c r="I455"/>
  <c r="D455"/>
  <c r="C455"/>
  <c r="G455"/>
  <c r="F455"/>
  <c r="H455"/>
  <c r="B456"/>
  <c r="E456"/>
  <c r="I456"/>
  <c r="D456"/>
  <c r="C456"/>
  <c r="G456"/>
  <c r="F456"/>
  <c r="H456"/>
  <c r="B457"/>
  <c r="E457"/>
  <c r="I457"/>
  <c r="D457"/>
  <c r="C457"/>
  <c r="G457"/>
  <c r="F457"/>
  <c r="H457"/>
  <c r="B458"/>
  <c r="E458"/>
  <c r="I458"/>
  <c r="D458"/>
  <c r="C458"/>
  <c r="G458"/>
  <c r="F458"/>
  <c r="H458"/>
  <c r="B459"/>
  <c r="E459"/>
  <c r="I459"/>
  <c r="D459"/>
  <c r="C459"/>
  <c r="G459"/>
  <c r="F459"/>
  <c r="H459"/>
  <c r="B460"/>
  <c r="E460"/>
  <c r="I460"/>
  <c r="D460"/>
  <c r="C460"/>
  <c r="G460"/>
  <c r="F460"/>
  <c r="H460"/>
  <c r="B461"/>
  <c r="E461"/>
  <c r="I461"/>
  <c r="D461"/>
  <c r="C461"/>
  <c r="G461"/>
  <c r="F461"/>
  <c r="H461"/>
  <c r="B462"/>
  <c r="E462"/>
  <c r="I462"/>
  <c r="D462"/>
  <c r="C462"/>
  <c r="G462"/>
  <c r="F462"/>
  <c r="H462"/>
  <c r="B463"/>
  <c r="E463"/>
  <c r="I463"/>
  <c r="D463"/>
  <c r="C463"/>
  <c r="G463"/>
  <c r="F463"/>
  <c r="H463"/>
  <c r="B464"/>
  <c r="E464"/>
  <c r="I464"/>
  <c r="D464"/>
  <c r="C464"/>
  <c r="G464"/>
  <c r="F464"/>
  <c r="H464"/>
  <c r="B465"/>
  <c r="E465"/>
  <c r="I465"/>
  <c r="D465"/>
  <c r="C465"/>
  <c r="G465"/>
  <c r="F465"/>
  <c r="H465"/>
  <c r="B466"/>
  <c r="E466"/>
  <c r="I466"/>
  <c r="D466"/>
  <c r="C466"/>
  <c r="G466"/>
  <c r="F466"/>
  <c r="H466"/>
  <c r="B467"/>
  <c r="E467"/>
  <c r="I467"/>
  <c r="D467"/>
  <c r="C467"/>
  <c r="G467"/>
  <c r="F467"/>
  <c r="H467"/>
  <c r="B468"/>
  <c r="E468"/>
  <c r="I468"/>
  <c r="D468"/>
  <c r="C468"/>
  <c r="G468"/>
  <c r="F468"/>
  <c r="H468"/>
  <c r="B469"/>
  <c r="E469"/>
  <c r="I469"/>
  <c r="D469"/>
  <c r="C469"/>
  <c r="G469"/>
  <c r="F469"/>
  <c r="H469"/>
  <c r="B470"/>
  <c r="E470"/>
  <c r="I470"/>
  <c r="D470"/>
  <c r="C470"/>
  <c r="G470"/>
  <c r="F470"/>
  <c r="H470"/>
  <c r="B471"/>
  <c r="E471"/>
  <c r="I471"/>
  <c r="D471"/>
  <c r="C471"/>
  <c r="G471"/>
  <c r="F471"/>
  <c r="H471"/>
  <c r="B472"/>
  <c r="E472"/>
  <c r="I472"/>
  <c r="D472"/>
  <c r="C472"/>
  <c r="G472"/>
  <c r="F472"/>
  <c r="H472"/>
  <c r="B473"/>
  <c r="E473"/>
  <c r="I473"/>
  <c r="D473"/>
  <c r="C473"/>
  <c r="G473"/>
  <c r="F473"/>
  <c r="H473"/>
  <c r="B474"/>
  <c r="E474"/>
  <c r="I474"/>
  <c r="D474"/>
  <c r="C474"/>
  <c r="G474"/>
  <c r="F474"/>
  <c r="H474"/>
  <c r="B475"/>
  <c r="E475"/>
  <c r="I475"/>
  <c r="D475"/>
  <c r="C475"/>
  <c r="G475"/>
  <c r="F475"/>
  <c r="H475"/>
  <c r="B476"/>
  <c r="E476"/>
  <c r="I476"/>
  <c r="D476"/>
  <c r="C476"/>
  <c r="G476"/>
  <c r="F476"/>
  <c r="H476"/>
  <c r="B477"/>
  <c r="E477"/>
  <c r="I477"/>
  <c r="D477"/>
  <c r="C477"/>
  <c r="G477"/>
  <c r="F477"/>
  <c r="H477"/>
  <c r="B478"/>
  <c r="E478"/>
  <c r="I478"/>
  <c r="D478"/>
  <c r="C478"/>
  <c r="G478"/>
  <c r="F478"/>
  <c r="H478"/>
  <c r="B479"/>
  <c r="E479"/>
  <c r="I479"/>
  <c r="D479"/>
  <c r="C479"/>
  <c r="G479"/>
  <c r="F479"/>
  <c r="H479"/>
  <c r="B480"/>
  <c r="E480"/>
  <c r="I480"/>
  <c r="D480"/>
  <c r="C480"/>
  <c r="G480"/>
  <c r="F480"/>
  <c r="H480"/>
  <c r="B481"/>
  <c r="E481"/>
  <c r="I481"/>
  <c r="D481"/>
  <c r="C481"/>
  <c r="G481"/>
  <c r="F481"/>
  <c r="H481"/>
  <c r="B482"/>
  <c r="E482"/>
  <c r="I482"/>
  <c r="D482"/>
  <c r="C482"/>
  <c r="G482"/>
  <c r="F482"/>
  <c r="H482"/>
  <c r="B483"/>
  <c r="E483"/>
  <c r="I483"/>
  <c r="D483"/>
  <c r="C483"/>
  <c r="G483"/>
  <c r="F483"/>
  <c r="H483"/>
  <c r="B484"/>
  <c r="E484"/>
  <c r="I484"/>
  <c r="D484"/>
  <c r="C484"/>
  <c r="G484"/>
  <c r="F484"/>
  <c r="H484"/>
  <c r="B485"/>
  <c r="E485"/>
  <c r="I485"/>
  <c r="D485"/>
  <c r="C485"/>
  <c r="G485"/>
  <c r="F485"/>
  <c r="H485"/>
  <c r="B486"/>
  <c r="E486"/>
  <c r="I486"/>
  <c r="D486"/>
  <c r="C486"/>
  <c r="G486"/>
  <c r="F486"/>
  <c r="H486"/>
  <c r="B487"/>
  <c r="E487"/>
  <c r="I487"/>
  <c r="D487"/>
  <c r="C487"/>
  <c r="G487"/>
  <c r="F487"/>
  <c r="H487"/>
  <c r="B488"/>
  <c r="E488"/>
  <c r="I488"/>
  <c r="D488"/>
  <c r="C488"/>
  <c r="G488"/>
  <c r="F488"/>
  <c r="H488"/>
  <c r="B489"/>
  <c r="E489"/>
  <c r="I489"/>
  <c r="D489"/>
  <c r="C489"/>
  <c r="G489"/>
  <c r="F489"/>
  <c r="H489"/>
  <c r="B490"/>
  <c r="E490"/>
  <c r="I490"/>
  <c r="D490"/>
  <c r="C490"/>
  <c r="G490"/>
  <c r="F490"/>
  <c r="H490"/>
  <c r="B491"/>
  <c r="E491"/>
  <c r="I491"/>
  <c r="D491"/>
  <c r="C491"/>
  <c r="G491"/>
  <c r="F491"/>
  <c r="H491"/>
  <c r="B492"/>
  <c r="E492"/>
  <c r="I492"/>
  <c r="D492"/>
  <c r="C492"/>
  <c r="G492"/>
  <c r="F492"/>
  <c r="H492"/>
  <c r="B493"/>
  <c r="E493"/>
  <c r="I493"/>
  <c r="D493"/>
  <c r="C493"/>
  <c r="G493"/>
  <c r="F493"/>
  <c r="H493"/>
  <c r="B494"/>
  <c r="E494"/>
  <c r="I494"/>
  <c r="D494"/>
  <c r="C494"/>
  <c r="G494"/>
  <c r="F494"/>
  <c r="H494"/>
  <c r="B495"/>
  <c r="E495"/>
  <c r="I495"/>
  <c r="D495"/>
  <c r="C495"/>
  <c r="G495"/>
  <c r="F495"/>
  <c r="H495"/>
  <c r="B496"/>
  <c r="E496"/>
  <c r="I496"/>
  <c r="D496"/>
  <c r="C496"/>
  <c r="G496"/>
  <c r="F496"/>
  <c r="H496"/>
  <c r="B497"/>
  <c r="E497"/>
  <c r="I497"/>
  <c r="D497"/>
  <c r="C497"/>
  <c r="G497"/>
  <c r="F497"/>
  <c r="H497"/>
  <c r="B498"/>
  <c r="E498"/>
  <c r="I498"/>
  <c r="D498"/>
  <c r="C498"/>
  <c r="G498"/>
  <c r="F498"/>
  <c r="H498"/>
  <c r="B499"/>
  <c r="E499"/>
  <c r="I499"/>
  <c r="D499"/>
  <c r="C499"/>
  <c r="G499"/>
  <c r="F499"/>
  <c r="H499"/>
  <c r="B500"/>
  <c r="E500"/>
  <c r="I500"/>
  <c r="D500"/>
  <c r="C500"/>
  <c r="G500"/>
  <c r="F500"/>
  <c r="H500"/>
  <c r="B501"/>
  <c r="E501"/>
  <c r="I501"/>
  <c r="D501"/>
  <c r="C501"/>
  <c r="G501"/>
  <c r="F501"/>
  <c r="H501"/>
  <c r="B502"/>
  <c r="E502"/>
  <c r="I502"/>
  <c r="D502"/>
  <c r="C502"/>
  <c r="G502"/>
  <c r="F502"/>
  <c r="H502"/>
  <c r="B503"/>
  <c r="E503"/>
  <c r="I503"/>
  <c r="D503"/>
  <c r="C503"/>
  <c r="G503"/>
  <c r="F503"/>
  <c r="H503"/>
  <c r="B504"/>
  <c r="E504"/>
  <c r="I504"/>
  <c r="D504"/>
  <c r="C504"/>
  <c r="G504"/>
  <c r="F504"/>
  <c r="H504"/>
  <c r="B505"/>
  <c r="E505"/>
  <c r="I505"/>
  <c r="D505"/>
  <c r="C505"/>
  <c r="G505"/>
  <c r="F505"/>
  <c r="H505"/>
  <c r="B506"/>
  <c r="E506"/>
  <c r="I506"/>
  <c r="D506"/>
  <c r="C506"/>
  <c r="G506"/>
  <c r="F506"/>
  <c r="H506"/>
  <c r="B507"/>
  <c r="E507"/>
  <c r="I507"/>
  <c r="D507"/>
  <c r="C507"/>
  <c r="G507"/>
  <c r="F507"/>
  <c r="H507"/>
  <c r="B508"/>
  <c r="E508"/>
  <c r="I508"/>
  <c r="D508"/>
  <c r="C508"/>
  <c r="G508"/>
  <c r="F508"/>
  <c r="H508"/>
  <c r="B509"/>
  <c r="E509"/>
  <c r="I509"/>
  <c r="D509"/>
  <c r="C509"/>
  <c r="G509"/>
  <c r="F509"/>
  <c r="H509"/>
  <c r="B510"/>
  <c r="E510"/>
  <c r="I510"/>
  <c r="D510"/>
  <c r="C510"/>
  <c r="G510"/>
  <c r="F510"/>
  <c r="H510"/>
  <c r="B511"/>
  <c r="E511"/>
  <c r="I511"/>
  <c r="D511"/>
  <c r="C511"/>
  <c r="G511"/>
  <c r="F511"/>
  <c r="H511"/>
  <c r="B512"/>
  <c r="E512"/>
  <c r="I512"/>
  <c r="D512"/>
  <c r="C512"/>
  <c r="G512"/>
  <c r="F512"/>
  <c r="H512"/>
  <c r="B513"/>
  <c r="E513"/>
  <c r="I513"/>
  <c r="D513"/>
  <c r="C513"/>
  <c r="G513"/>
  <c r="F513"/>
  <c r="H513"/>
  <c r="B514"/>
  <c r="E514"/>
  <c r="I514"/>
  <c r="D514"/>
  <c r="C514"/>
  <c r="G514"/>
  <c r="F514"/>
  <c r="H514"/>
  <c r="B515"/>
  <c r="E515"/>
  <c r="I515"/>
  <c r="D515"/>
  <c r="C515"/>
  <c r="G515"/>
  <c r="F515"/>
  <c r="H515"/>
  <c r="B516"/>
  <c r="E516"/>
  <c r="I516"/>
  <c r="D516"/>
  <c r="C516"/>
  <c r="G516"/>
  <c r="F516"/>
  <c r="H516"/>
  <c r="B517"/>
  <c r="E517"/>
  <c r="I517"/>
  <c r="D517"/>
  <c r="C517"/>
  <c r="G517"/>
  <c r="F517"/>
  <c r="H517"/>
  <c r="B518"/>
  <c r="E518"/>
  <c r="I518"/>
  <c r="D518"/>
  <c r="C518"/>
  <c r="G518"/>
  <c r="F518"/>
  <c r="H518"/>
  <c r="B519"/>
  <c r="E519"/>
  <c r="I519"/>
  <c r="D519"/>
  <c r="C519"/>
  <c r="G519"/>
  <c r="F519"/>
  <c r="H519"/>
  <c r="B520"/>
  <c r="E520"/>
  <c r="I520"/>
  <c r="D520"/>
  <c r="C520"/>
  <c r="G520"/>
  <c r="F520"/>
  <c r="H520"/>
  <c r="B521"/>
  <c r="E521"/>
  <c r="I521"/>
  <c r="D521"/>
  <c r="C521"/>
  <c r="G521"/>
  <c r="F521"/>
  <c r="H521"/>
  <c r="B522"/>
  <c r="E522"/>
  <c r="I522"/>
  <c r="D522"/>
  <c r="C522"/>
  <c r="G522"/>
  <c r="F522"/>
  <c r="H522"/>
  <c r="B523"/>
  <c r="E523"/>
  <c r="I523"/>
  <c r="D523"/>
  <c r="C523"/>
  <c r="G523"/>
  <c r="F523"/>
  <c r="H523"/>
  <c r="B524"/>
  <c r="E524"/>
  <c r="I524"/>
  <c r="D524"/>
  <c r="C524"/>
  <c r="G524"/>
  <c r="F524"/>
  <c r="H524"/>
  <c r="B525"/>
  <c r="E525"/>
  <c r="I525"/>
  <c r="D525"/>
  <c r="C525"/>
  <c r="G525"/>
  <c r="F525"/>
  <c r="H525"/>
  <c r="B526"/>
  <c r="E526"/>
  <c r="I526"/>
  <c r="D526"/>
  <c r="C526"/>
  <c r="G526"/>
  <c r="F526"/>
  <c r="H526"/>
  <c r="B527"/>
  <c r="E527"/>
  <c r="I527"/>
  <c r="D527"/>
  <c r="C527"/>
  <c r="G527"/>
  <c r="F527"/>
  <c r="H527"/>
  <c r="B528"/>
  <c r="E528"/>
  <c r="I528"/>
  <c r="D528"/>
  <c r="C528"/>
  <c r="G528"/>
  <c r="F528"/>
  <c r="H528"/>
  <c r="B529"/>
  <c r="E529"/>
  <c r="I529"/>
  <c r="D529"/>
  <c r="C529"/>
  <c r="G529"/>
  <c r="F529"/>
  <c r="H529"/>
  <c r="B530"/>
  <c r="E530"/>
  <c r="I530"/>
  <c r="D530"/>
  <c r="C530"/>
  <c r="G530"/>
  <c r="F530"/>
  <c r="H530"/>
  <c r="B531"/>
  <c r="E531"/>
  <c r="I531"/>
  <c r="D531"/>
  <c r="C531"/>
  <c r="G531"/>
  <c r="F531"/>
  <c r="H531"/>
  <c r="B532"/>
  <c r="E532"/>
  <c r="I532"/>
  <c r="D532"/>
  <c r="C532"/>
  <c r="G532"/>
  <c r="F532"/>
  <c r="H532"/>
  <c r="B533"/>
  <c r="E533"/>
  <c r="I533"/>
  <c r="D533"/>
  <c r="C533"/>
  <c r="G533"/>
  <c r="F533"/>
  <c r="H533"/>
  <c r="B534"/>
  <c r="E534"/>
  <c r="I534"/>
  <c r="D534"/>
  <c r="C534"/>
  <c r="G534"/>
  <c r="F534"/>
  <c r="H534"/>
  <c r="B535"/>
  <c r="E535"/>
  <c r="I535"/>
  <c r="D535"/>
  <c r="C535"/>
  <c r="G535"/>
  <c r="F535"/>
  <c r="H535"/>
  <c r="B536"/>
  <c r="E536"/>
  <c r="I536"/>
  <c r="D536"/>
  <c r="C536"/>
  <c r="G536"/>
  <c r="F536"/>
  <c r="H536"/>
  <c r="B537"/>
  <c r="E537"/>
  <c r="I537"/>
  <c r="D537"/>
  <c r="C537"/>
  <c r="G537"/>
  <c r="F537"/>
  <c r="H537"/>
  <c r="B538"/>
  <c r="E538"/>
  <c r="I538"/>
  <c r="D538"/>
  <c r="C538"/>
  <c r="G538"/>
  <c r="F538"/>
  <c r="H538"/>
  <c r="B539"/>
  <c r="E539"/>
  <c r="I539"/>
  <c r="D539"/>
  <c r="C539"/>
  <c r="G539"/>
  <c r="F539"/>
  <c r="H539"/>
  <c r="B540"/>
  <c r="E540"/>
  <c r="I540"/>
  <c r="D540"/>
  <c r="C540"/>
  <c r="G540"/>
  <c r="F540"/>
  <c r="H540"/>
  <c r="B541"/>
  <c r="E541"/>
  <c r="I541"/>
  <c r="D541"/>
  <c r="C541"/>
  <c r="G541"/>
  <c r="F541"/>
  <c r="H541"/>
  <c r="B542"/>
  <c r="E542"/>
  <c r="I542"/>
  <c r="D542"/>
  <c r="C542"/>
  <c r="G542"/>
  <c r="F542"/>
  <c r="H542"/>
  <c r="B543"/>
  <c r="E543"/>
  <c r="I543"/>
  <c r="D543"/>
  <c r="C543"/>
  <c r="G543"/>
  <c r="F543"/>
  <c r="H543"/>
  <c r="B544"/>
  <c r="E544"/>
  <c r="I544"/>
  <c r="D544"/>
  <c r="C544"/>
  <c r="G544"/>
  <c r="F544"/>
  <c r="H544"/>
  <c r="B545"/>
  <c r="E545"/>
  <c r="I545"/>
  <c r="D545"/>
  <c r="C545"/>
  <c r="G545"/>
  <c r="F545"/>
  <c r="H545"/>
  <c r="B546"/>
  <c r="E546"/>
  <c r="I546"/>
  <c r="D546"/>
  <c r="C546"/>
  <c r="G546"/>
  <c r="F546"/>
  <c r="H546"/>
  <c r="B547"/>
  <c r="E547"/>
  <c r="I547"/>
  <c r="D547"/>
  <c r="C547"/>
  <c r="G547"/>
  <c r="F547"/>
  <c r="H547"/>
  <c r="B548"/>
  <c r="E548"/>
  <c r="I548"/>
  <c r="D548"/>
  <c r="C548"/>
  <c r="G548"/>
  <c r="F548"/>
  <c r="H548"/>
  <c r="B549"/>
  <c r="E549"/>
  <c r="I549"/>
  <c r="D549"/>
  <c r="C549"/>
  <c r="G549"/>
  <c r="F549"/>
  <c r="H549"/>
  <c r="B550"/>
  <c r="E550"/>
  <c r="I550"/>
  <c r="D550"/>
  <c r="C550"/>
  <c r="G550"/>
  <c r="F550"/>
  <c r="H550"/>
  <c r="B551"/>
  <c r="E551"/>
  <c r="I551"/>
  <c r="D551"/>
  <c r="C551"/>
  <c r="G551"/>
  <c r="F551"/>
  <c r="H551"/>
  <c r="B552"/>
  <c r="E552"/>
  <c r="I552"/>
  <c r="D552"/>
  <c r="C552"/>
  <c r="G552"/>
  <c r="F552"/>
  <c r="H552"/>
  <c r="B553"/>
  <c r="E553"/>
  <c r="I553"/>
  <c r="D553"/>
  <c r="C553"/>
  <c r="G553"/>
  <c r="F553"/>
  <c r="H553"/>
  <c r="B554"/>
  <c r="E554"/>
  <c r="I554"/>
  <c r="D554"/>
  <c r="C554"/>
  <c r="G554"/>
  <c r="F554"/>
  <c r="H554"/>
  <c r="B555"/>
  <c r="E555"/>
  <c r="I555"/>
  <c r="D555"/>
  <c r="C555"/>
  <c r="G555"/>
  <c r="F555"/>
  <c r="H555"/>
  <c r="B556"/>
  <c r="E556"/>
  <c r="I556"/>
  <c r="D556"/>
  <c r="C556"/>
  <c r="G556"/>
  <c r="F556"/>
  <c r="H556"/>
  <c r="B557"/>
  <c r="E557"/>
  <c r="I557"/>
  <c r="D557"/>
  <c r="C557"/>
  <c r="G557"/>
  <c r="F557"/>
  <c r="H557"/>
  <c r="B558"/>
  <c r="E558"/>
  <c r="I558"/>
  <c r="D558"/>
  <c r="C558"/>
  <c r="G558"/>
  <c r="F558"/>
  <c r="H558"/>
  <c r="B559"/>
  <c r="E559"/>
  <c r="I559"/>
  <c r="D559"/>
  <c r="C559"/>
  <c r="G559"/>
  <c r="F559"/>
  <c r="H559"/>
  <c r="B560"/>
  <c r="E560"/>
  <c r="I560"/>
  <c r="D560"/>
  <c r="C560"/>
  <c r="G560"/>
  <c r="F560"/>
  <c r="H560"/>
  <c r="B561"/>
  <c r="E561"/>
  <c r="I561"/>
  <c r="D561"/>
  <c r="C561"/>
  <c r="G561"/>
  <c r="F561"/>
  <c r="H561"/>
  <c r="B562"/>
  <c r="E562"/>
  <c r="I562"/>
  <c r="D562"/>
  <c r="C562"/>
  <c r="G562"/>
  <c r="F562"/>
  <c r="H562"/>
  <c r="B563"/>
  <c r="E563"/>
  <c r="I563"/>
  <c r="D563"/>
  <c r="C563"/>
  <c r="G563"/>
  <c r="F563"/>
  <c r="H563"/>
  <c r="B564"/>
  <c r="E564"/>
  <c r="I564"/>
  <c r="D564"/>
  <c r="C564"/>
  <c r="G564"/>
  <c r="F564"/>
  <c r="H564"/>
  <c r="B565"/>
  <c r="E565"/>
  <c r="I565"/>
  <c r="D565"/>
  <c r="C565"/>
  <c r="G565"/>
  <c r="F565"/>
  <c r="H565"/>
  <c r="B566"/>
  <c r="E566"/>
  <c r="I566"/>
  <c r="D566"/>
  <c r="C566"/>
  <c r="G566"/>
  <c r="F566"/>
  <c r="H566"/>
  <c r="B567"/>
  <c r="E567"/>
  <c r="I567"/>
  <c r="D567"/>
  <c r="C567"/>
  <c r="G567"/>
  <c r="F567"/>
  <c r="H567"/>
  <c r="B568"/>
  <c r="E568"/>
  <c r="I568"/>
  <c r="D568"/>
  <c r="C568"/>
  <c r="G568"/>
  <c r="F568"/>
  <c r="H568"/>
  <c r="B569"/>
  <c r="E569"/>
  <c r="I569"/>
  <c r="D569"/>
  <c r="C569"/>
  <c r="G569"/>
  <c r="F569"/>
  <c r="H569"/>
  <c r="B570"/>
  <c r="E570"/>
  <c r="I570"/>
  <c r="C570"/>
  <c r="D570"/>
  <c r="G570"/>
  <c r="F570"/>
  <c r="H570"/>
  <c r="B571"/>
  <c r="E571"/>
  <c r="I571"/>
  <c r="D571"/>
  <c r="C571"/>
  <c r="G571"/>
  <c r="F571"/>
  <c r="H571"/>
  <c r="B572"/>
  <c r="E572"/>
  <c r="I572"/>
  <c r="D572"/>
  <c r="C572"/>
  <c r="G572"/>
  <c r="F572"/>
  <c r="H572"/>
  <c r="B573"/>
  <c r="E573"/>
  <c r="I573"/>
  <c r="D573"/>
  <c r="C573"/>
  <c r="G573"/>
  <c r="F573"/>
  <c r="H573"/>
  <c r="B574"/>
  <c r="E574"/>
  <c r="I574"/>
  <c r="D574"/>
  <c r="C574"/>
  <c r="G574"/>
  <c r="F574"/>
  <c r="H574"/>
  <c r="B575"/>
  <c r="E575"/>
  <c r="I575"/>
  <c r="D575"/>
  <c r="C575"/>
  <c r="G575"/>
  <c r="F575"/>
  <c r="H575"/>
  <c r="B576"/>
  <c r="E576"/>
  <c r="I576"/>
  <c r="D576"/>
  <c r="C576"/>
  <c r="G576"/>
  <c r="F576"/>
  <c r="H576"/>
  <c r="B577"/>
  <c r="E577"/>
  <c r="I577"/>
  <c r="D577"/>
  <c r="C577"/>
  <c r="G577"/>
  <c r="F577"/>
  <c r="H577"/>
  <c r="B578"/>
  <c r="E578"/>
  <c r="I578"/>
  <c r="D578"/>
  <c r="C578"/>
  <c r="G578"/>
  <c r="F578"/>
  <c r="H578"/>
  <c r="B579"/>
  <c r="E579"/>
  <c r="I579"/>
  <c r="D579"/>
  <c r="C579"/>
  <c r="G579"/>
  <c r="F579"/>
  <c r="H579"/>
  <c r="B580"/>
  <c r="E580"/>
  <c r="I580"/>
  <c r="D580"/>
  <c r="C580"/>
  <c r="G580"/>
  <c r="F580"/>
  <c r="H580"/>
  <c r="B581"/>
  <c r="E581"/>
  <c r="I581"/>
  <c r="D581"/>
  <c r="C581"/>
  <c r="G581"/>
  <c r="F581"/>
  <c r="H581"/>
  <c r="B582"/>
  <c r="E582"/>
  <c r="I582"/>
  <c r="D582"/>
  <c r="C582"/>
  <c r="G582"/>
  <c r="F582"/>
  <c r="H582"/>
  <c r="B583"/>
  <c r="E583"/>
  <c r="I583"/>
  <c r="D583"/>
  <c r="C583"/>
  <c r="G583"/>
  <c r="F583"/>
  <c r="H583"/>
  <c r="B584"/>
  <c r="E584"/>
  <c r="I584"/>
  <c r="D584"/>
  <c r="C584"/>
  <c r="G584"/>
  <c r="F584"/>
  <c r="H584"/>
  <c r="B585"/>
  <c r="E585"/>
  <c r="I585"/>
  <c r="D585"/>
  <c r="C585"/>
  <c r="G585"/>
  <c r="F585"/>
  <c r="H585"/>
  <c r="B586"/>
  <c r="E586"/>
  <c r="I586"/>
  <c r="D586"/>
  <c r="C586"/>
  <c r="G586"/>
  <c r="F586"/>
  <c r="H586"/>
  <c r="B587"/>
  <c r="E587"/>
  <c r="I587"/>
  <c r="D587"/>
  <c r="C587"/>
  <c r="G587"/>
  <c r="F587"/>
  <c r="H587"/>
  <c r="B588"/>
  <c r="E588"/>
  <c r="I588"/>
  <c r="D588"/>
  <c r="C588"/>
  <c r="G588"/>
  <c r="F588"/>
  <c r="H588"/>
  <c r="B589"/>
  <c r="E589"/>
  <c r="I589"/>
  <c r="D589"/>
  <c r="C589"/>
  <c r="G589"/>
  <c r="F589"/>
  <c r="H589"/>
  <c r="B590"/>
  <c r="E590"/>
  <c r="I590"/>
  <c r="D590"/>
  <c r="C590"/>
  <c r="G590"/>
  <c r="F590"/>
  <c r="H590"/>
  <c r="B591"/>
  <c r="E591"/>
  <c r="I591"/>
  <c r="D591"/>
  <c r="C591"/>
  <c r="G591"/>
  <c r="F591"/>
  <c r="H591"/>
  <c r="B592"/>
  <c r="E592"/>
  <c r="I592"/>
  <c r="D592"/>
  <c r="C592"/>
  <c r="G592"/>
  <c r="F592"/>
  <c r="H592"/>
  <c r="B593"/>
  <c r="E593"/>
  <c r="I593"/>
  <c r="D593"/>
  <c r="C593"/>
  <c r="G593"/>
  <c r="F593"/>
  <c r="H593"/>
  <c r="B594"/>
  <c r="E594"/>
  <c r="I594"/>
  <c r="D594"/>
  <c r="C594"/>
  <c r="G594"/>
  <c r="F594"/>
  <c r="H594"/>
  <c r="B595"/>
  <c r="E595"/>
  <c r="I595"/>
  <c r="D595"/>
  <c r="C595"/>
  <c r="G595"/>
  <c r="F595"/>
  <c r="H595"/>
  <c r="B596"/>
  <c r="E596"/>
  <c r="I596"/>
  <c r="D596"/>
  <c r="C596"/>
  <c r="G596"/>
  <c r="F596"/>
  <c r="H596"/>
  <c r="B597"/>
  <c r="E597"/>
  <c r="I597"/>
  <c r="D597"/>
  <c r="C597"/>
  <c r="G597"/>
  <c r="F597"/>
  <c r="H597"/>
  <c r="B598"/>
  <c r="E598"/>
  <c r="I598"/>
  <c r="D598"/>
  <c r="C598"/>
  <c r="G598"/>
  <c r="F598"/>
  <c r="H598"/>
  <c r="B599"/>
  <c r="E599"/>
  <c r="I599"/>
  <c r="D599"/>
  <c r="C599"/>
  <c r="G599"/>
  <c r="F599"/>
  <c r="H599"/>
  <c r="B600"/>
  <c r="E600"/>
  <c r="I600"/>
  <c r="D600"/>
  <c r="C600"/>
  <c r="G600"/>
  <c r="F600"/>
  <c r="H600"/>
  <c r="B601"/>
  <c r="E601"/>
  <c r="I601"/>
  <c r="D601"/>
  <c r="C601"/>
  <c r="G601"/>
  <c r="F601"/>
  <c r="H601"/>
  <c r="B602"/>
  <c r="E602"/>
  <c r="I602"/>
  <c r="D602"/>
  <c r="C602"/>
  <c r="G602"/>
  <c r="F602"/>
  <c r="H602"/>
  <c r="B603"/>
  <c r="E603"/>
  <c r="I603"/>
  <c r="D603"/>
  <c r="C603"/>
  <c r="G603"/>
  <c r="F603"/>
  <c r="H603"/>
  <c r="B604"/>
  <c r="E604"/>
  <c r="I604"/>
  <c r="D604"/>
  <c r="C604"/>
  <c r="G604"/>
  <c r="F604"/>
  <c r="H604"/>
  <c r="B605"/>
  <c r="E605"/>
  <c r="I605"/>
  <c r="D605"/>
  <c r="C605"/>
  <c r="G605"/>
  <c r="F605"/>
  <c r="H605"/>
  <c r="B606"/>
  <c r="E606"/>
  <c r="I606"/>
  <c r="D606"/>
  <c r="C606"/>
  <c r="G606"/>
  <c r="F606"/>
  <c r="H606"/>
  <c r="B607"/>
  <c r="E607"/>
  <c r="I607"/>
  <c r="D607"/>
  <c r="C607"/>
  <c r="G607"/>
  <c r="F607"/>
  <c r="H607"/>
  <c r="B608"/>
  <c r="E608"/>
  <c r="I608"/>
  <c r="D608"/>
  <c r="C608"/>
  <c r="G608"/>
  <c r="F608"/>
  <c r="H608"/>
  <c r="B609"/>
  <c r="E609"/>
  <c r="I609"/>
  <c r="D609"/>
  <c r="C609"/>
  <c r="G609"/>
  <c r="F609"/>
  <c r="H609"/>
  <c r="B610"/>
  <c r="E610"/>
  <c r="I610"/>
  <c r="D610"/>
  <c r="C610"/>
  <c r="G610"/>
  <c r="F610"/>
  <c r="H610"/>
  <c r="B611"/>
  <c r="E611"/>
  <c r="I611"/>
  <c r="D611"/>
  <c r="C611"/>
  <c r="G611"/>
  <c r="F611"/>
  <c r="H611"/>
  <c r="B612"/>
  <c r="E612"/>
  <c r="I612"/>
  <c r="D612"/>
  <c r="C612"/>
  <c r="G612"/>
  <c r="F612"/>
  <c r="H612"/>
  <c r="B613"/>
  <c r="E613"/>
  <c r="I613"/>
  <c r="D613"/>
  <c r="C613"/>
  <c r="G613"/>
  <c r="F613"/>
  <c r="H613"/>
  <c r="B614"/>
  <c r="E614"/>
  <c r="I614"/>
  <c r="D614"/>
  <c r="C614"/>
  <c r="G614"/>
  <c r="F614"/>
  <c r="H614"/>
  <c r="B615"/>
  <c r="E615"/>
  <c r="I615"/>
  <c r="D615"/>
  <c r="C615"/>
  <c r="G615"/>
  <c r="F615"/>
  <c r="H615"/>
  <c r="B616"/>
  <c r="E616"/>
  <c r="I616"/>
  <c r="D616"/>
  <c r="C616"/>
  <c r="G616"/>
  <c r="F616"/>
  <c r="H616"/>
  <c r="B617"/>
  <c r="E617"/>
  <c r="I617"/>
  <c r="D617"/>
  <c r="C617"/>
  <c r="G617"/>
  <c r="F617"/>
  <c r="H617"/>
  <c r="B618"/>
  <c r="E618"/>
  <c r="I618"/>
  <c r="D618"/>
  <c r="C618"/>
  <c r="G618"/>
  <c r="F618"/>
  <c r="H618"/>
  <c r="B619"/>
  <c r="E619"/>
  <c r="I619"/>
  <c r="D619"/>
  <c r="C619"/>
  <c r="G619"/>
  <c r="F619"/>
  <c r="H619"/>
  <c r="B620"/>
  <c r="E620"/>
  <c r="I620"/>
  <c r="D620"/>
  <c r="C620"/>
  <c r="G620"/>
  <c r="F620"/>
  <c r="H620"/>
  <c r="B621"/>
  <c r="E621"/>
  <c r="I621"/>
  <c r="D621"/>
  <c r="C621"/>
  <c r="G621"/>
  <c r="F621"/>
  <c r="H621"/>
  <c r="B622"/>
  <c r="E622"/>
  <c r="I622"/>
  <c r="D622"/>
  <c r="C622"/>
  <c r="G622"/>
  <c r="F622"/>
  <c r="H622"/>
  <c r="B623"/>
  <c r="E623"/>
  <c r="I623"/>
  <c r="D623"/>
  <c r="C623"/>
  <c r="G623"/>
  <c r="F623"/>
  <c r="H623"/>
  <c r="B624"/>
  <c r="E624"/>
  <c r="I624"/>
  <c r="D624"/>
  <c r="C624"/>
  <c r="G624"/>
  <c r="F624"/>
  <c r="H624"/>
  <c r="B625"/>
  <c r="E625"/>
  <c r="I625"/>
  <c r="D625"/>
  <c r="C625"/>
  <c r="G625"/>
  <c r="F625"/>
  <c r="H625"/>
  <c r="B626"/>
  <c r="E626"/>
  <c r="I626"/>
  <c r="D626"/>
  <c r="C626"/>
  <c r="G626"/>
  <c r="F626"/>
  <c r="H626"/>
  <c r="B627"/>
  <c r="E627"/>
  <c r="I627"/>
  <c r="D627"/>
  <c r="C627"/>
  <c r="G627"/>
  <c r="F627"/>
  <c r="H627"/>
  <c r="B628"/>
  <c r="E628"/>
  <c r="I628"/>
  <c r="D628"/>
  <c r="C628"/>
  <c r="G628"/>
  <c r="F628"/>
  <c r="H628"/>
  <c r="B629"/>
  <c r="E629"/>
  <c r="I629"/>
  <c r="D629"/>
  <c r="C629"/>
  <c r="G629"/>
  <c r="F629"/>
  <c r="H629"/>
  <c r="B630"/>
  <c r="E630"/>
  <c r="I630"/>
  <c r="D630"/>
  <c r="C630"/>
  <c r="G630"/>
  <c r="F630"/>
  <c r="H630"/>
  <c r="B631"/>
  <c r="E631"/>
  <c r="I631"/>
  <c r="D631"/>
  <c r="C631"/>
  <c r="G631"/>
  <c r="F631"/>
  <c r="H631"/>
  <c r="B632"/>
  <c r="E632"/>
  <c r="I632"/>
  <c r="D632"/>
  <c r="C632"/>
  <c r="G632"/>
  <c r="F632"/>
  <c r="H632"/>
  <c r="B633"/>
  <c r="E633"/>
  <c r="I633"/>
  <c r="D633"/>
  <c r="C633"/>
  <c r="G633"/>
  <c r="F633"/>
  <c r="H633"/>
  <c r="B634"/>
  <c r="E634"/>
  <c r="I634"/>
  <c r="D634"/>
  <c r="C634"/>
  <c r="G634"/>
  <c r="F634"/>
  <c r="H634"/>
  <c r="B635"/>
  <c r="E635"/>
  <c r="I635"/>
  <c r="D635"/>
  <c r="C635"/>
  <c r="G635"/>
  <c r="F635"/>
  <c r="H635"/>
  <c r="B636"/>
  <c r="E636"/>
  <c r="I636"/>
  <c r="D636"/>
  <c r="C636"/>
  <c r="G636"/>
  <c r="F636"/>
  <c r="H636"/>
  <c r="B637"/>
  <c r="E637"/>
  <c r="I637"/>
  <c r="D637"/>
  <c r="C637"/>
  <c r="G637"/>
  <c r="F637"/>
  <c r="H637"/>
  <c r="B638"/>
  <c r="E638"/>
  <c r="I638"/>
  <c r="D638"/>
  <c r="C638"/>
  <c r="G638"/>
  <c r="F638"/>
  <c r="H638"/>
  <c r="B639"/>
  <c r="E639"/>
  <c r="I639"/>
  <c r="D639"/>
  <c r="C639"/>
  <c r="G639"/>
  <c r="F639"/>
  <c r="H639"/>
  <c r="B640"/>
  <c r="E640"/>
  <c r="I640"/>
  <c r="D640"/>
  <c r="C640"/>
  <c r="G640"/>
  <c r="F640"/>
  <c r="H640"/>
  <c r="B641"/>
  <c r="E641"/>
  <c r="I641"/>
  <c r="D641"/>
  <c r="C641"/>
  <c r="G641"/>
  <c r="F641"/>
  <c r="H641"/>
  <c r="B642"/>
  <c r="E642"/>
  <c r="I642"/>
  <c r="D642"/>
  <c r="C642"/>
  <c r="G642"/>
  <c r="F642"/>
  <c r="H642"/>
  <c r="B643"/>
  <c r="E643"/>
  <c r="I643"/>
  <c r="D643"/>
  <c r="C643"/>
  <c r="G643"/>
  <c r="F643"/>
  <c r="H643"/>
  <c r="B644"/>
  <c r="E644"/>
  <c r="I644"/>
  <c r="D644"/>
  <c r="C644"/>
  <c r="G644"/>
  <c r="F644"/>
  <c r="H644"/>
  <c r="B645"/>
  <c r="E645"/>
  <c r="I645"/>
  <c r="D645"/>
  <c r="C645"/>
  <c r="G645"/>
  <c r="F645"/>
  <c r="H645"/>
  <c r="B646"/>
  <c r="E646"/>
  <c r="I646"/>
  <c r="D646"/>
  <c r="C646"/>
  <c r="G646"/>
  <c r="F646"/>
  <c r="H646"/>
  <c r="B647"/>
  <c r="E647"/>
  <c r="I647"/>
  <c r="D647"/>
  <c r="C647"/>
  <c r="G647"/>
  <c r="F647"/>
  <c r="H647"/>
  <c r="B648"/>
  <c r="E648"/>
  <c r="I648"/>
  <c r="D648"/>
  <c r="C648"/>
  <c r="G648"/>
  <c r="F648"/>
  <c r="H648"/>
  <c r="B649"/>
  <c r="E649"/>
  <c r="I649"/>
  <c r="D649"/>
  <c r="C649"/>
  <c r="G649"/>
  <c r="F649"/>
  <c r="H649"/>
  <c r="B650"/>
  <c r="E650"/>
  <c r="I650"/>
  <c r="D650"/>
  <c r="C650"/>
  <c r="G650"/>
  <c r="F650"/>
  <c r="H650"/>
  <c r="B651"/>
  <c r="E651"/>
  <c r="I651"/>
  <c r="D651"/>
  <c r="C651"/>
  <c r="G651"/>
  <c r="F651"/>
  <c r="H651"/>
  <c r="B652"/>
  <c r="E652"/>
  <c r="I652"/>
  <c r="D652"/>
  <c r="C652"/>
  <c r="G652"/>
  <c r="F652"/>
  <c r="H652"/>
  <c r="B653"/>
  <c r="E653"/>
  <c r="I653"/>
  <c r="D653"/>
  <c r="C653"/>
  <c r="G653"/>
  <c r="F653"/>
  <c r="H653"/>
  <c r="B654"/>
  <c r="E654"/>
  <c r="I654"/>
  <c r="D654"/>
  <c r="C654"/>
  <c r="G654"/>
  <c r="F654"/>
  <c r="H654"/>
  <c r="B655"/>
  <c r="E655"/>
  <c r="I655"/>
  <c r="D655"/>
  <c r="C655"/>
  <c r="G655"/>
  <c r="F655"/>
  <c r="H655"/>
  <c r="B656"/>
  <c r="E656"/>
  <c r="I656"/>
  <c r="D656"/>
  <c r="C656"/>
  <c r="G656"/>
  <c r="F656"/>
  <c r="H656"/>
  <c r="B657"/>
  <c r="E657"/>
  <c r="I657"/>
  <c r="D657"/>
  <c r="C657"/>
  <c r="G657"/>
  <c r="F657"/>
  <c r="H657"/>
  <c r="B658"/>
  <c r="E658"/>
  <c r="I658"/>
  <c r="D658"/>
  <c r="C658"/>
  <c r="G658"/>
  <c r="F658"/>
  <c r="H658"/>
  <c r="B659"/>
  <c r="E659"/>
  <c r="I659"/>
  <c r="D659"/>
  <c r="C659"/>
  <c r="G659"/>
  <c r="F659"/>
  <c r="H659"/>
  <c r="B660"/>
  <c r="E660"/>
  <c r="I660"/>
  <c r="D660"/>
  <c r="C660"/>
  <c r="G660"/>
  <c r="F660"/>
  <c r="H660"/>
  <c r="B661"/>
  <c r="E661"/>
  <c r="I661"/>
  <c r="D661"/>
  <c r="C661"/>
  <c r="G661"/>
  <c r="F661"/>
  <c r="H661"/>
  <c r="B662"/>
  <c r="E662"/>
  <c r="I662"/>
  <c r="D662"/>
  <c r="C662"/>
  <c r="G662"/>
  <c r="F662"/>
  <c r="H662"/>
  <c r="B663"/>
  <c r="E663"/>
  <c r="I663"/>
  <c r="D663"/>
  <c r="C663"/>
  <c r="G663"/>
  <c r="F663"/>
  <c r="H663"/>
  <c r="B664"/>
  <c r="E664"/>
  <c r="I664"/>
  <c r="D664"/>
  <c r="C664"/>
  <c r="G664"/>
  <c r="F664"/>
  <c r="H664"/>
  <c r="B665"/>
  <c r="E665"/>
  <c r="I665"/>
  <c r="D665"/>
  <c r="C665"/>
  <c r="G665"/>
  <c r="F665"/>
  <c r="H665"/>
  <c r="B666"/>
  <c r="E666"/>
  <c r="I666"/>
  <c r="D666"/>
  <c r="C666"/>
  <c r="G666"/>
  <c r="F666"/>
  <c r="H666"/>
  <c r="B667"/>
  <c r="E667"/>
  <c r="I667"/>
  <c r="D667"/>
  <c r="C667"/>
  <c r="G667"/>
  <c r="F667"/>
  <c r="H667"/>
  <c r="B668"/>
  <c r="E668"/>
  <c r="I668"/>
  <c r="D668"/>
  <c r="C668"/>
  <c r="G668"/>
  <c r="F668"/>
  <c r="H668"/>
  <c r="B669"/>
  <c r="E669"/>
  <c r="I669"/>
  <c r="D669"/>
  <c r="C669"/>
  <c r="G669"/>
  <c r="F669"/>
  <c r="H669"/>
  <c r="B670"/>
  <c r="E670"/>
  <c r="I670"/>
  <c r="D670"/>
  <c r="C670"/>
  <c r="G670"/>
  <c r="F670"/>
  <c r="H670"/>
  <c r="B671"/>
  <c r="E671"/>
  <c r="I671"/>
  <c r="D671"/>
  <c r="C671"/>
  <c r="G671"/>
  <c r="F671"/>
  <c r="H671"/>
  <c r="B672"/>
  <c r="E672"/>
  <c r="I672"/>
  <c r="D672"/>
  <c r="C672"/>
  <c r="G672"/>
  <c r="F672"/>
  <c r="H672"/>
  <c r="B673"/>
  <c r="E673"/>
  <c r="I673"/>
  <c r="D673"/>
  <c r="C673"/>
  <c r="G673"/>
  <c r="F673"/>
  <c r="H673"/>
  <c r="B674"/>
  <c r="E674" s="1"/>
  <c r="C674"/>
  <c r="B675"/>
  <c r="E675"/>
  <c r="I675"/>
  <c r="D675"/>
  <c r="C675"/>
  <c r="G675"/>
  <c r="F675"/>
  <c r="H675"/>
  <c r="B676"/>
  <c r="E676"/>
  <c r="I676"/>
  <c r="D676"/>
  <c r="C676"/>
  <c r="G676"/>
  <c r="F676"/>
  <c r="H676"/>
  <c r="B677"/>
  <c r="E677"/>
  <c r="I677"/>
  <c r="D677"/>
  <c r="C677"/>
  <c r="G677"/>
  <c r="F677"/>
  <c r="H677"/>
  <c r="B678"/>
  <c r="E678"/>
  <c r="I678"/>
  <c r="D678"/>
  <c r="C678"/>
  <c r="G678"/>
  <c r="F678"/>
  <c r="H678"/>
  <c r="B679"/>
  <c r="E679"/>
  <c r="I679"/>
  <c r="D679"/>
  <c r="C679"/>
  <c r="G679"/>
  <c r="F679"/>
  <c r="H679"/>
  <c r="B680"/>
  <c r="E680"/>
  <c r="I680"/>
  <c r="D680"/>
  <c r="C680"/>
  <c r="G680"/>
  <c r="F680"/>
  <c r="H680"/>
  <c r="B681"/>
  <c r="E681"/>
  <c r="I681"/>
  <c r="D681"/>
  <c r="C681"/>
  <c r="G681"/>
  <c r="F681"/>
  <c r="H681"/>
  <c r="B682"/>
  <c r="E682"/>
  <c r="I682"/>
  <c r="D682"/>
  <c r="C682"/>
  <c r="G682"/>
  <c r="F682"/>
  <c r="H682"/>
  <c r="B683"/>
  <c r="E683"/>
  <c r="I683"/>
  <c r="D683"/>
  <c r="C683"/>
  <c r="G683"/>
  <c r="F683"/>
  <c r="H683"/>
  <c r="B684"/>
  <c r="E684"/>
  <c r="I684"/>
  <c r="D684"/>
  <c r="C684"/>
  <c r="G684"/>
  <c r="F684"/>
  <c r="H684"/>
  <c r="B685"/>
  <c r="E685"/>
  <c r="I685"/>
  <c r="D685"/>
  <c r="C685"/>
  <c r="G685"/>
  <c r="F685"/>
  <c r="H685"/>
  <c r="B686"/>
  <c r="E686"/>
  <c r="I686"/>
  <c r="D686"/>
  <c r="C686"/>
  <c r="G686"/>
  <c r="F686"/>
  <c r="H686"/>
  <c r="B687"/>
  <c r="E687"/>
  <c r="I687"/>
  <c r="D687"/>
  <c r="C687"/>
  <c r="G687"/>
  <c r="F687"/>
  <c r="H687"/>
  <c r="B688"/>
  <c r="E688"/>
  <c r="I688"/>
  <c r="D688"/>
  <c r="C688"/>
  <c r="G688"/>
  <c r="F688"/>
  <c r="H688"/>
  <c r="B689"/>
  <c r="E689"/>
  <c r="I689"/>
  <c r="D689"/>
  <c r="C689"/>
  <c r="G689"/>
  <c r="F689"/>
  <c r="H689"/>
  <c r="B690"/>
  <c r="E690"/>
  <c r="I690"/>
  <c r="D690"/>
  <c r="C690"/>
  <c r="G690"/>
  <c r="F690"/>
  <c r="H690"/>
  <c r="B691"/>
  <c r="E691"/>
  <c r="I691"/>
  <c r="D691"/>
  <c r="C691"/>
  <c r="G691"/>
  <c r="F691"/>
  <c r="H691"/>
  <c r="B692"/>
  <c r="E692"/>
  <c r="I692"/>
  <c r="D692"/>
  <c r="C692"/>
  <c r="G692"/>
  <c r="F692"/>
  <c r="H692"/>
  <c r="B693"/>
  <c r="E693"/>
  <c r="I693"/>
  <c r="D693"/>
  <c r="C693"/>
  <c r="G693"/>
  <c r="F693"/>
  <c r="H693"/>
  <c r="B694"/>
  <c r="E694"/>
  <c r="I694"/>
  <c r="D694"/>
  <c r="C694"/>
  <c r="G694"/>
  <c r="F694"/>
  <c r="H694"/>
  <c r="B695"/>
  <c r="E695"/>
  <c r="I695"/>
  <c r="D695"/>
  <c r="C695"/>
  <c r="G695"/>
  <c r="F695"/>
  <c r="H695"/>
  <c r="B696"/>
  <c r="E696"/>
  <c r="I696"/>
  <c r="D696"/>
  <c r="C696"/>
  <c r="G696"/>
  <c r="F696"/>
  <c r="H696"/>
  <c r="B697"/>
  <c r="E697"/>
  <c r="I697"/>
  <c r="D697"/>
  <c r="C697"/>
  <c r="G697"/>
  <c r="F697"/>
  <c r="H697"/>
  <c r="B698"/>
  <c r="E698"/>
  <c r="I698"/>
  <c r="D698"/>
  <c r="C698"/>
  <c r="G698"/>
  <c r="F698"/>
  <c r="H698"/>
  <c r="B699"/>
  <c r="E699"/>
  <c r="I699"/>
  <c r="C699"/>
  <c r="D699"/>
  <c r="G699"/>
  <c r="F699"/>
  <c r="H699"/>
  <c r="B700"/>
  <c r="E700"/>
  <c r="I700"/>
  <c r="D700"/>
  <c r="C700"/>
  <c r="G700"/>
  <c r="F700"/>
  <c r="H700"/>
  <c r="B701"/>
  <c r="E701"/>
  <c r="I701"/>
  <c r="D701"/>
  <c r="C701"/>
  <c r="G701"/>
  <c r="F701"/>
  <c r="H701"/>
  <c r="B702"/>
  <c r="E702"/>
  <c r="I702"/>
  <c r="D702"/>
  <c r="C702"/>
  <c r="G702"/>
  <c r="F702"/>
  <c r="H702"/>
  <c r="B703"/>
  <c r="E703"/>
  <c r="I703"/>
  <c r="D703"/>
  <c r="C703"/>
  <c r="G703"/>
  <c r="F703"/>
  <c r="H703"/>
  <c r="B704"/>
  <c r="E704"/>
  <c r="I704"/>
  <c r="D704"/>
  <c r="C704"/>
  <c r="G704"/>
  <c r="F704"/>
  <c r="H704"/>
  <c r="B705"/>
  <c r="E705"/>
  <c r="I705"/>
  <c r="D705"/>
  <c r="C705"/>
  <c r="G705"/>
  <c r="F705"/>
  <c r="H705"/>
  <c r="B706"/>
  <c r="E706"/>
  <c r="I706"/>
  <c r="D706"/>
  <c r="C706"/>
  <c r="G706"/>
  <c r="F706"/>
  <c r="H706"/>
  <c r="B707"/>
  <c r="E707"/>
  <c r="I707"/>
  <c r="D707"/>
  <c r="C707"/>
  <c r="G707"/>
  <c r="F707"/>
  <c r="H707"/>
  <c r="B708"/>
  <c r="E708"/>
  <c r="I708"/>
  <c r="D708"/>
  <c r="C708"/>
  <c r="G708"/>
  <c r="F708"/>
  <c r="H708"/>
  <c r="B709"/>
  <c r="E709"/>
  <c r="I709"/>
  <c r="D709"/>
  <c r="C709"/>
  <c r="G709"/>
  <c r="F709"/>
  <c r="H709"/>
  <c r="B710"/>
  <c r="E710"/>
  <c r="I710"/>
  <c r="D710"/>
  <c r="C710"/>
  <c r="G710"/>
  <c r="F710"/>
  <c r="H710"/>
  <c r="B711"/>
  <c r="E711"/>
  <c r="I711"/>
  <c r="D711"/>
  <c r="C711"/>
  <c r="G711"/>
  <c r="F711"/>
  <c r="H711"/>
  <c r="B712"/>
  <c r="E712"/>
  <c r="I712"/>
  <c r="D712"/>
  <c r="C712"/>
  <c r="G712"/>
  <c r="F712"/>
  <c r="H712"/>
  <c r="B713"/>
  <c r="E713"/>
  <c r="I713"/>
  <c r="D713"/>
  <c r="C713"/>
  <c r="G713"/>
  <c r="F713"/>
  <c r="H713"/>
  <c r="B714"/>
  <c r="E714"/>
  <c r="I714"/>
  <c r="D714"/>
  <c r="C714"/>
  <c r="G714"/>
  <c r="F714"/>
  <c r="H714"/>
  <c r="B715"/>
  <c r="E715"/>
  <c r="I715"/>
  <c r="D715"/>
  <c r="C715"/>
  <c r="G715"/>
  <c r="F715"/>
  <c r="H715"/>
  <c r="B716"/>
  <c r="E716"/>
  <c r="I716"/>
  <c r="D716"/>
  <c r="C716"/>
  <c r="G716"/>
  <c r="F716"/>
  <c r="H716"/>
  <c r="B717"/>
  <c r="E717"/>
  <c r="I717"/>
  <c r="D717"/>
  <c r="C717"/>
  <c r="G717"/>
  <c r="F717"/>
  <c r="H717"/>
  <c r="B718"/>
  <c r="E718"/>
  <c r="I718"/>
  <c r="D718"/>
  <c r="C718"/>
  <c r="G718"/>
  <c r="F718"/>
  <c r="H718"/>
  <c r="B719"/>
  <c r="E719"/>
  <c r="I719"/>
  <c r="D719"/>
  <c r="C719"/>
  <c r="G719"/>
  <c r="F719"/>
  <c r="H719"/>
  <c r="B720"/>
  <c r="E720"/>
  <c r="I720"/>
  <c r="D720"/>
  <c r="C720"/>
  <c r="G720"/>
  <c r="F720"/>
  <c r="H720"/>
  <c r="B721"/>
  <c r="E721"/>
  <c r="I721"/>
  <c r="D721"/>
  <c r="C721"/>
  <c r="G721"/>
  <c r="F721"/>
  <c r="H721"/>
  <c r="B722"/>
  <c r="E722"/>
  <c r="I722"/>
  <c r="D722"/>
  <c r="C722"/>
  <c r="G722"/>
  <c r="F722"/>
  <c r="H722"/>
  <c r="B723"/>
  <c r="E723"/>
  <c r="I723"/>
  <c r="D723"/>
  <c r="C723"/>
  <c r="G723"/>
  <c r="F723"/>
  <c r="H723"/>
  <c r="B724"/>
  <c r="E724"/>
  <c r="I724"/>
  <c r="D724"/>
  <c r="C724"/>
  <c r="G724"/>
  <c r="F724"/>
  <c r="H724"/>
  <c r="B725"/>
  <c r="E725"/>
  <c r="I725"/>
  <c r="D725"/>
  <c r="C725"/>
  <c r="G725"/>
  <c r="F725"/>
  <c r="H725"/>
  <c r="B726"/>
  <c r="E726"/>
  <c r="I726"/>
  <c r="D726"/>
  <c r="C726"/>
  <c r="G726"/>
  <c r="F726"/>
  <c r="H726"/>
  <c r="B727"/>
  <c r="E727"/>
  <c r="I727"/>
  <c r="D727"/>
  <c r="C727"/>
  <c r="G727"/>
  <c r="F727"/>
  <c r="H727"/>
  <c r="B728"/>
  <c r="E728"/>
  <c r="I728"/>
  <c r="D728"/>
  <c r="C728"/>
  <c r="G728"/>
  <c r="F728"/>
  <c r="H728"/>
  <c r="B729"/>
  <c r="E729"/>
  <c r="I729"/>
  <c r="D729"/>
  <c r="C729"/>
  <c r="G729"/>
  <c r="F729"/>
  <c r="H729"/>
  <c r="B730"/>
  <c r="E730"/>
  <c r="I730"/>
  <c r="D730"/>
  <c r="C730"/>
  <c r="G730"/>
  <c r="F730"/>
  <c r="H730"/>
  <c r="B731"/>
  <c r="E731"/>
  <c r="I731"/>
  <c r="D731"/>
  <c r="C731"/>
  <c r="G731"/>
  <c r="F731"/>
  <c r="H731"/>
  <c r="B732"/>
  <c r="E732"/>
  <c r="I732"/>
  <c r="D732"/>
  <c r="C732"/>
  <c r="G732"/>
  <c r="F732"/>
  <c r="H732"/>
  <c r="B733"/>
  <c r="E733"/>
  <c r="I733"/>
  <c r="D733"/>
  <c r="C733"/>
  <c r="G733"/>
  <c r="F733"/>
  <c r="H733"/>
  <c r="B734"/>
  <c r="E734"/>
  <c r="I734"/>
  <c r="D734"/>
  <c r="C734"/>
  <c r="G734"/>
  <c r="F734"/>
  <c r="H734"/>
  <c r="B735"/>
  <c r="E735"/>
  <c r="I735"/>
  <c r="D735"/>
  <c r="C735"/>
  <c r="G735"/>
  <c r="F735"/>
  <c r="H735"/>
  <c r="B736"/>
  <c r="E736"/>
  <c r="I736"/>
  <c r="D736"/>
  <c r="C736"/>
  <c r="G736"/>
  <c r="F736"/>
  <c r="H736"/>
  <c r="B737"/>
  <c r="E737"/>
  <c r="I737"/>
  <c r="D737"/>
  <c r="C737"/>
  <c r="G737"/>
  <c r="F737"/>
  <c r="H737"/>
  <c r="B738"/>
  <c r="E738"/>
  <c r="I738"/>
  <c r="D738"/>
  <c r="C738"/>
  <c r="G738"/>
  <c r="F738"/>
  <c r="H738"/>
  <c r="B739"/>
  <c r="E739"/>
  <c r="I739"/>
  <c r="D739"/>
  <c r="C739"/>
  <c r="G739"/>
  <c r="F739"/>
  <c r="H739"/>
  <c r="B740"/>
  <c r="E740"/>
  <c r="I740"/>
  <c r="D740"/>
  <c r="C740"/>
  <c r="G740"/>
  <c r="F740"/>
  <c r="H740"/>
  <c r="B741"/>
  <c r="E741"/>
  <c r="I741"/>
  <c r="D741"/>
  <c r="C741"/>
  <c r="G741"/>
  <c r="F741"/>
  <c r="H741"/>
  <c r="B742"/>
  <c r="E742"/>
  <c r="I742"/>
  <c r="D742"/>
  <c r="C742"/>
  <c r="G742"/>
  <c r="F742"/>
  <c r="H742"/>
  <c r="B743"/>
  <c r="E743"/>
  <c r="I743"/>
  <c r="D743"/>
  <c r="C743"/>
  <c r="G743"/>
  <c r="F743"/>
  <c r="H743"/>
  <c r="B744"/>
  <c r="E744"/>
  <c r="I744"/>
  <c r="D744"/>
  <c r="C744"/>
  <c r="G744"/>
  <c r="F744"/>
  <c r="H744"/>
  <c r="B745"/>
  <c r="E745"/>
  <c r="I745"/>
  <c r="D745"/>
  <c r="C745"/>
  <c r="G745"/>
  <c r="F745"/>
  <c r="H745"/>
  <c r="B746"/>
  <c r="E746"/>
  <c r="I746"/>
  <c r="D746"/>
  <c r="C746"/>
  <c r="G746"/>
  <c r="F746"/>
  <c r="H746"/>
  <c r="B747"/>
  <c r="E747"/>
  <c r="I747"/>
  <c r="D747"/>
  <c r="C747"/>
  <c r="G747"/>
  <c r="F747"/>
  <c r="H747"/>
  <c r="B748"/>
  <c r="E748"/>
  <c r="I748"/>
  <c r="D748"/>
  <c r="C748"/>
  <c r="G748"/>
  <c r="F748"/>
  <c r="H748"/>
  <c r="B749"/>
  <c r="E749"/>
  <c r="I749"/>
  <c r="D749"/>
  <c r="C749"/>
  <c r="G749"/>
  <c r="F749"/>
  <c r="H749"/>
  <c r="B750"/>
  <c r="E750"/>
  <c r="I750"/>
  <c r="D750"/>
  <c r="C750"/>
  <c r="G750"/>
  <c r="F750"/>
  <c r="H750"/>
  <c r="B751"/>
  <c r="E751"/>
  <c r="I751"/>
  <c r="D751"/>
  <c r="C751"/>
  <c r="G751"/>
  <c r="F751"/>
  <c r="H751"/>
  <c r="B752"/>
  <c r="E752"/>
  <c r="I752"/>
  <c r="D752"/>
  <c r="C752"/>
  <c r="G752"/>
  <c r="F752"/>
  <c r="H752"/>
  <c r="B753"/>
  <c r="E753"/>
  <c r="I753"/>
  <c r="D753"/>
  <c r="C753"/>
  <c r="G753"/>
  <c r="F753"/>
  <c r="H753"/>
  <c r="B754"/>
  <c r="E754"/>
  <c r="I754"/>
  <c r="D754"/>
  <c r="C754"/>
  <c r="G754"/>
  <c r="F754"/>
  <c r="H754"/>
  <c r="B755"/>
  <c r="E755"/>
  <c r="I755"/>
  <c r="D755"/>
  <c r="C755"/>
  <c r="G755"/>
  <c r="F755"/>
  <c r="H755"/>
  <c r="B756"/>
  <c r="E756"/>
  <c r="I756"/>
  <c r="D756"/>
  <c r="C756"/>
  <c r="G756"/>
  <c r="F756"/>
  <c r="H756"/>
  <c r="B757"/>
  <c r="E757"/>
  <c r="I757"/>
  <c r="D757"/>
  <c r="C757"/>
  <c r="G757"/>
  <c r="F757"/>
  <c r="H757"/>
  <c r="B758"/>
  <c r="E758"/>
  <c r="I758"/>
  <c r="D758"/>
  <c r="C758"/>
  <c r="G758"/>
  <c r="F758"/>
  <c r="H758"/>
  <c r="B759"/>
  <c r="E759"/>
  <c r="I759"/>
  <c r="D759"/>
  <c r="C759"/>
  <c r="G759"/>
  <c r="F759"/>
  <c r="H759"/>
  <c r="B760"/>
  <c r="E760"/>
  <c r="I760"/>
  <c r="D760"/>
  <c r="C760"/>
  <c r="G760"/>
  <c r="F760"/>
  <c r="H760"/>
  <c r="B761"/>
  <c r="E761"/>
  <c r="I761"/>
  <c r="D761"/>
  <c r="C761"/>
  <c r="G761"/>
  <c r="F761"/>
  <c r="H761"/>
  <c r="B762"/>
  <c r="E762"/>
  <c r="I762"/>
  <c r="D762"/>
  <c r="C762"/>
  <c r="G762"/>
  <c r="F762"/>
  <c r="H762"/>
  <c r="B763"/>
  <c r="E763"/>
  <c r="I763"/>
  <c r="D763"/>
  <c r="C763"/>
  <c r="G763"/>
  <c r="F763"/>
  <c r="H763"/>
  <c r="B764"/>
  <c r="E764"/>
  <c r="I764"/>
  <c r="D764"/>
  <c r="C764"/>
  <c r="G764"/>
  <c r="F764"/>
  <c r="H764"/>
  <c r="B765"/>
  <c r="E765"/>
  <c r="I765"/>
  <c r="D765"/>
  <c r="C765"/>
  <c r="G765"/>
  <c r="F765"/>
  <c r="H765"/>
  <c r="B766"/>
  <c r="E766"/>
  <c r="I766"/>
  <c r="D766"/>
  <c r="C766"/>
  <c r="G766"/>
  <c r="F766"/>
  <c r="H766"/>
  <c r="B767"/>
  <c r="E767"/>
  <c r="I767"/>
  <c r="D767"/>
  <c r="C767"/>
  <c r="G767"/>
  <c r="F767"/>
  <c r="H767"/>
  <c r="B768"/>
  <c r="E768"/>
  <c r="I768"/>
  <c r="D768"/>
  <c r="C768"/>
  <c r="G768"/>
  <c r="F768"/>
  <c r="H768"/>
  <c r="B769"/>
  <c r="E769"/>
  <c r="I769"/>
  <c r="D769"/>
  <c r="C769"/>
  <c r="G769"/>
  <c r="F769"/>
  <c r="H769"/>
  <c r="B770"/>
  <c r="E770"/>
  <c r="I770"/>
  <c r="D770"/>
  <c r="C770"/>
  <c r="G770"/>
  <c r="F770"/>
  <c r="H770"/>
  <c r="B771"/>
  <c r="E771"/>
  <c r="I771"/>
  <c r="D771"/>
  <c r="C771"/>
  <c r="G771"/>
  <c r="F771"/>
  <c r="H771"/>
  <c r="B772"/>
  <c r="E772"/>
  <c r="I772"/>
  <c r="D772"/>
  <c r="C772"/>
  <c r="G772"/>
  <c r="F772"/>
  <c r="H772"/>
  <c r="B773"/>
  <c r="E773"/>
  <c r="I773"/>
  <c r="D773"/>
  <c r="C773"/>
  <c r="G773"/>
  <c r="F773"/>
  <c r="H773"/>
  <c r="B774"/>
  <c r="E774"/>
  <c r="I774"/>
  <c r="D774"/>
  <c r="C774"/>
  <c r="G774"/>
  <c r="F774"/>
  <c r="H774"/>
  <c r="B775"/>
  <c r="E775"/>
  <c r="I775"/>
  <c r="D775"/>
  <c r="C775"/>
  <c r="G775"/>
  <c r="F775"/>
  <c r="H775"/>
  <c r="B776"/>
  <c r="E776"/>
  <c r="I776"/>
  <c r="D776"/>
  <c r="C776"/>
  <c r="G776"/>
  <c r="F776"/>
  <c r="H776"/>
  <c r="B777"/>
  <c r="E777"/>
  <c r="I777"/>
  <c r="D777"/>
  <c r="C777"/>
  <c r="G777"/>
  <c r="F777"/>
  <c r="H777"/>
  <c r="B778"/>
  <c r="E778"/>
  <c r="I778"/>
  <c r="C778"/>
  <c r="D778"/>
  <c r="G778"/>
  <c r="F778"/>
  <c r="H778"/>
  <c r="B779"/>
  <c r="E779"/>
  <c r="I779"/>
  <c r="D779"/>
  <c r="C779"/>
  <c r="G779"/>
  <c r="F779"/>
  <c r="H779"/>
  <c r="B780"/>
  <c r="E780"/>
  <c r="I780"/>
  <c r="D780"/>
  <c r="C780"/>
  <c r="G780"/>
  <c r="F780"/>
  <c r="H780"/>
  <c r="B781"/>
  <c r="E781"/>
  <c r="I781"/>
  <c r="D781"/>
  <c r="C781"/>
  <c r="G781"/>
  <c r="F781"/>
  <c r="H781"/>
  <c r="B782"/>
  <c r="E782"/>
  <c r="I782"/>
  <c r="D782"/>
  <c r="C782"/>
  <c r="G782"/>
  <c r="F782"/>
  <c r="H782"/>
  <c r="B783"/>
  <c r="E783"/>
  <c r="I783"/>
  <c r="D783"/>
  <c r="C783"/>
  <c r="G783"/>
  <c r="F783"/>
  <c r="H783"/>
  <c r="B784"/>
  <c r="E784"/>
  <c r="I784"/>
  <c r="D784"/>
  <c r="C784"/>
  <c r="G784"/>
  <c r="F784"/>
  <c r="H784"/>
  <c r="B785"/>
  <c r="E785"/>
  <c r="I785"/>
  <c r="D785"/>
  <c r="C785"/>
  <c r="G785"/>
  <c r="F785"/>
  <c r="H785"/>
  <c r="B786"/>
  <c r="E786"/>
  <c r="I786"/>
  <c r="D786"/>
  <c r="C786"/>
  <c r="G786"/>
  <c r="F786"/>
  <c r="H786"/>
  <c r="B787"/>
  <c r="E787"/>
  <c r="I787"/>
  <c r="D787"/>
  <c r="C787"/>
  <c r="G787"/>
  <c r="F787"/>
  <c r="H787"/>
  <c r="B788"/>
  <c r="E788"/>
  <c r="I788"/>
  <c r="D788"/>
  <c r="C788"/>
  <c r="G788"/>
  <c r="F788"/>
  <c r="H788"/>
  <c r="B789"/>
  <c r="E789"/>
  <c r="I789"/>
  <c r="D789"/>
  <c r="C789"/>
  <c r="G789"/>
  <c r="F789"/>
  <c r="H789"/>
  <c r="B790"/>
  <c r="E790"/>
  <c r="I790"/>
  <c r="D790"/>
  <c r="C790"/>
  <c r="G790"/>
  <c r="F790"/>
  <c r="H790"/>
  <c r="B791"/>
  <c r="E791"/>
  <c r="I791"/>
  <c r="D791"/>
  <c r="C791"/>
  <c r="G791"/>
  <c r="F791"/>
  <c r="H791"/>
  <c r="B792"/>
  <c r="E792"/>
  <c r="I792"/>
  <c r="D792"/>
  <c r="C792"/>
  <c r="G792"/>
  <c r="F792"/>
  <c r="H792"/>
  <c r="B793"/>
  <c r="E793"/>
  <c r="I793"/>
  <c r="D793"/>
  <c r="C793"/>
  <c r="G793"/>
  <c r="F793"/>
  <c r="H793"/>
  <c r="B794"/>
  <c r="E794"/>
  <c r="I794"/>
  <c r="D794"/>
  <c r="C794"/>
  <c r="G794"/>
  <c r="F794"/>
  <c r="H794"/>
  <c r="B795"/>
  <c r="E795"/>
  <c r="I795"/>
  <c r="D795"/>
  <c r="C795"/>
  <c r="G795"/>
  <c r="F795"/>
  <c r="H795"/>
  <c r="B796"/>
  <c r="E796"/>
  <c r="I796"/>
  <c r="D796"/>
  <c r="C796"/>
  <c r="G796"/>
  <c r="F796"/>
  <c r="H796"/>
  <c r="B797"/>
  <c r="E797"/>
  <c r="I797"/>
  <c r="D797"/>
  <c r="C797"/>
  <c r="G797"/>
  <c r="F797"/>
  <c r="H797"/>
  <c r="B798"/>
  <c r="E798"/>
  <c r="I798"/>
  <c r="D798"/>
  <c r="C798"/>
  <c r="G798"/>
  <c r="F798"/>
  <c r="H798"/>
  <c r="B799"/>
  <c r="E799"/>
  <c r="I799"/>
  <c r="D799"/>
  <c r="C799"/>
  <c r="G799"/>
  <c r="F799"/>
  <c r="H799"/>
  <c r="B800"/>
  <c r="E800"/>
  <c r="I800"/>
  <c r="D800"/>
  <c r="C800"/>
  <c r="G800"/>
  <c r="F800"/>
  <c r="H800"/>
  <c r="B801"/>
  <c r="E801"/>
  <c r="I801"/>
  <c r="D801"/>
  <c r="C801"/>
  <c r="G801"/>
  <c r="F801"/>
  <c r="H801"/>
  <c r="B802"/>
  <c r="E802"/>
  <c r="I802"/>
  <c r="D802"/>
  <c r="C802"/>
  <c r="G802"/>
  <c r="F802"/>
  <c r="H802"/>
  <c r="B803"/>
  <c r="E803"/>
  <c r="I803"/>
  <c r="D803"/>
  <c r="C803"/>
  <c r="G803"/>
  <c r="F803"/>
  <c r="H803"/>
  <c r="B804"/>
  <c r="E804"/>
  <c r="I804"/>
  <c r="D804"/>
  <c r="C804"/>
  <c r="G804"/>
  <c r="F804"/>
  <c r="H804"/>
  <c r="B805"/>
  <c r="E805"/>
  <c r="I805"/>
  <c r="D805"/>
  <c r="C805"/>
  <c r="G805"/>
  <c r="F805"/>
  <c r="H805"/>
  <c r="B806"/>
  <c r="E806"/>
  <c r="I806"/>
  <c r="D806"/>
  <c r="C806"/>
  <c r="G806"/>
  <c r="F806"/>
  <c r="H806"/>
  <c r="B807"/>
  <c r="E807"/>
  <c r="I807"/>
  <c r="D807"/>
  <c r="C807"/>
  <c r="G807"/>
  <c r="F807"/>
  <c r="H807"/>
  <c r="B808"/>
  <c r="E808"/>
  <c r="I808"/>
  <c r="D808"/>
  <c r="C808"/>
  <c r="G808"/>
  <c r="F808"/>
  <c r="H808"/>
  <c r="B809"/>
  <c r="E809"/>
  <c r="I809"/>
  <c r="D809"/>
  <c r="C809"/>
  <c r="G809"/>
  <c r="F809"/>
  <c r="H809"/>
  <c r="B810"/>
  <c r="E810"/>
  <c r="I810"/>
  <c r="D810"/>
  <c r="C810"/>
  <c r="G810"/>
  <c r="F810"/>
  <c r="H810"/>
  <c r="B811"/>
  <c r="E811"/>
  <c r="I811"/>
  <c r="D811"/>
  <c r="C811"/>
  <c r="G811"/>
  <c r="F811"/>
  <c r="H811"/>
  <c r="B812"/>
  <c r="E812"/>
  <c r="I812"/>
  <c r="D812"/>
  <c r="C812"/>
  <c r="G812"/>
  <c r="F812"/>
  <c r="H812"/>
  <c r="B813"/>
  <c r="E813"/>
  <c r="I813"/>
  <c r="D813"/>
  <c r="C813"/>
  <c r="G813"/>
  <c r="F813"/>
  <c r="H813"/>
  <c r="B814"/>
  <c r="E814"/>
  <c r="I814"/>
  <c r="D814"/>
  <c r="C814"/>
  <c r="G814"/>
  <c r="F814"/>
  <c r="H814"/>
  <c r="B815"/>
  <c r="E815"/>
  <c r="I815"/>
  <c r="D815"/>
  <c r="C815"/>
  <c r="G815"/>
  <c r="F815"/>
  <c r="H815"/>
  <c r="B816"/>
  <c r="E816"/>
  <c r="I816"/>
  <c r="D816"/>
  <c r="C816"/>
  <c r="G816"/>
  <c r="F816"/>
  <c r="H816"/>
  <c r="B817"/>
  <c r="E817"/>
  <c r="I817"/>
  <c r="D817"/>
  <c r="C817"/>
  <c r="G817"/>
  <c r="F817"/>
  <c r="H817"/>
  <c r="B818"/>
  <c r="E818"/>
  <c r="I818"/>
  <c r="D818"/>
  <c r="C818"/>
  <c r="G818"/>
  <c r="F818"/>
  <c r="H818"/>
  <c r="B819"/>
  <c r="E819"/>
  <c r="I819"/>
  <c r="D819"/>
  <c r="C819"/>
  <c r="G819"/>
  <c r="F819"/>
  <c r="H819"/>
  <c r="B820"/>
  <c r="E820"/>
  <c r="I820"/>
  <c r="D820"/>
  <c r="C820"/>
  <c r="G820"/>
  <c r="F820"/>
  <c r="H820"/>
  <c r="B821"/>
  <c r="E821"/>
  <c r="I821"/>
  <c r="D821"/>
  <c r="C821"/>
  <c r="G821"/>
  <c r="F821"/>
  <c r="H821"/>
  <c r="B822"/>
  <c r="E822"/>
  <c r="I822"/>
  <c r="D822"/>
  <c r="C822"/>
  <c r="G822"/>
  <c r="F822"/>
  <c r="H822"/>
  <c r="B823"/>
  <c r="E823"/>
  <c r="I823"/>
  <c r="D823"/>
  <c r="C823"/>
  <c r="G823"/>
  <c r="F823"/>
  <c r="H823"/>
  <c r="B824"/>
  <c r="E824"/>
  <c r="I824"/>
  <c r="D824"/>
  <c r="C824"/>
  <c r="G824"/>
  <c r="F824"/>
  <c r="H824"/>
  <c r="B825"/>
  <c r="E825"/>
  <c r="I825"/>
  <c r="D825"/>
  <c r="C825"/>
  <c r="G825"/>
  <c r="F825"/>
  <c r="H825"/>
  <c r="B826"/>
  <c r="E826"/>
  <c r="I826"/>
  <c r="D826"/>
  <c r="C826"/>
  <c r="G826"/>
  <c r="F826"/>
  <c r="H826"/>
  <c r="B827"/>
  <c r="E827"/>
  <c r="I827"/>
  <c r="D827"/>
  <c r="C827"/>
  <c r="G827"/>
  <c r="F827"/>
  <c r="H827"/>
  <c r="B828"/>
  <c r="E828"/>
  <c r="I828"/>
  <c r="D828"/>
  <c r="C828"/>
  <c r="G828"/>
  <c r="F828"/>
  <c r="H828"/>
  <c r="B829"/>
  <c r="E829"/>
  <c r="I829"/>
  <c r="D829"/>
  <c r="C829"/>
  <c r="G829"/>
  <c r="F829"/>
  <c r="H829"/>
  <c r="B830"/>
  <c r="E830"/>
  <c r="I830"/>
  <c r="D830"/>
  <c r="C830"/>
  <c r="G830"/>
  <c r="F830"/>
  <c r="H830"/>
  <c r="B831"/>
  <c r="E831"/>
  <c r="I831"/>
  <c r="D831"/>
  <c r="C831"/>
  <c r="G831"/>
  <c r="F831"/>
  <c r="H831"/>
  <c r="B832"/>
  <c r="E832"/>
  <c r="I832"/>
  <c r="D832"/>
  <c r="C832"/>
  <c r="G832"/>
  <c r="F832"/>
  <c r="H832"/>
  <c r="B833"/>
  <c r="E833"/>
  <c r="I833"/>
  <c r="D833"/>
  <c r="C833"/>
  <c r="G833"/>
  <c r="F833"/>
  <c r="H833"/>
  <c r="B834"/>
  <c r="E834"/>
  <c r="I834"/>
  <c r="D834"/>
  <c r="C834"/>
  <c r="G834"/>
  <c r="F834"/>
  <c r="H834"/>
  <c r="B835"/>
  <c r="E835"/>
  <c r="I835"/>
  <c r="D835"/>
  <c r="C835"/>
  <c r="G835"/>
  <c r="F835"/>
  <c r="H835"/>
  <c r="B836"/>
  <c r="E836"/>
  <c r="I836"/>
  <c r="D836"/>
  <c r="C836"/>
  <c r="G836"/>
  <c r="F836"/>
  <c r="H836"/>
  <c r="B837"/>
  <c r="E837"/>
  <c r="I837"/>
  <c r="D837"/>
  <c r="C837"/>
  <c r="G837"/>
  <c r="F837"/>
  <c r="H837"/>
  <c r="B838"/>
  <c r="E838"/>
  <c r="I838"/>
  <c r="D838"/>
  <c r="C838"/>
  <c r="G838"/>
  <c r="F838"/>
  <c r="H838"/>
  <c r="B839"/>
  <c r="E839"/>
  <c r="I839"/>
  <c r="D839"/>
  <c r="C839"/>
  <c r="G839"/>
  <c r="F839"/>
  <c r="H839"/>
  <c r="B840"/>
  <c r="E840"/>
  <c r="I840"/>
  <c r="D840"/>
  <c r="C840"/>
  <c r="G840"/>
  <c r="F840"/>
  <c r="H840"/>
  <c r="B841"/>
  <c r="E841"/>
  <c r="I841"/>
  <c r="D841"/>
  <c r="C841"/>
  <c r="G841"/>
  <c r="F841"/>
  <c r="H841"/>
  <c r="B842"/>
  <c r="E842"/>
  <c r="I842"/>
  <c r="D842"/>
  <c r="C842"/>
  <c r="G842"/>
  <c r="F842"/>
  <c r="H842"/>
  <c r="B843"/>
  <c r="E843"/>
  <c r="I843"/>
  <c r="D843"/>
  <c r="C843"/>
  <c r="G843"/>
  <c r="F843"/>
  <c r="H843"/>
  <c r="B844"/>
  <c r="E844"/>
  <c r="I844"/>
  <c r="D844"/>
  <c r="C844"/>
  <c r="G844"/>
  <c r="F844"/>
  <c r="H844"/>
  <c r="B845"/>
  <c r="E845"/>
  <c r="I845"/>
  <c r="D845"/>
  <c r="C845"/>
  <c r="G845"/>
  <c r="F845"/>
  <c r="H845"/>
  <c r="B846"/>
  <c r="E846"/>
  <c r="I846"/>
  <c r="D846"/>
  <c r="C846"/>
  <c r="G846"/>
  <c r="F846"/>
  <c r="H846"/>
  <c r="B847"/>
  <c r="E847"/>
  <c r="I847"/>
  <c r="D847"/>
  <c r="C847"/>
  <c r="G847"/>
  <c r="F847"/>
  <c r="H847"/>
  <c r="B848"/>
  <c r="E848"/>
  <c r="I848"/>
  <c r="D848"/>
  <c r="C848"/>
  <c r="G848"/>
  <c r="F848"/>
  <c r="H848"/>
  <c r="B849"/>
  <c r="E849"/>
  <c r="I849"/>
  <c r="D849"/>
  <c r="C849"/>
  <c r="G849"/>
  <c r="F849"/>
  <c r="H849"/>
  <c r="B850"/>
  <c r="E850"/>
  <c r="I850"/>
  <c r="D850"/>
  <c r="C850"/>
  <c r="G850"/>
  <c r="F850"/>
  <c r="H850"/>
  <c r="B851"/>
  <c r="E851"/>
  <c r="I851"/>
  <c r="D851"/>
  <c r="C851"/>
  <c r="G851"/>
  <c r="F851"/>
  <c r="H851"/>
  <c r="B852"/>
  <c r="E852"/>
  <c r="I852"/>
  <c r="D852"/>
  <c r="C852"/>
  <c r="G852"/>
  <c r="F852"/>
  <c r="H852"/>
  <c r="B853"/>
  <c r="E853"/>
  <c r="I853"/>
  <c r="D853"/>
  <c r="C853"/>
  <c r="G853"/>
  <c r="F853"/>
  <c r="H853"/>
  <c r="B854"/>
  <c r="E854"/>
  <c r="I854"/>
  <c r="D854"/>
  <c r="C854"/>
  <c r="G854"/>
  <c r="F854"/>
  <c r="H854"/>
  <c r="B855"/>
  <c r="E855"/>
  <c r="I855"/>
  <c r="D855"/>
  <c r="C855"/>
  <c r="G855"/>
  <c r="F855"/>
  <c r="H855"/>
  <c r="B856"/>
  <c r="E856"/>
  <c r="I856"/>
  <c r="D856"/>
  <c r="C856"/>
  <c r="G856"/>
  <c r="F856"/>
  <c r="H856"/>
  <c r="B857"/>
  <c r="E857"/>
  <c r="I857"/>
  <c r="D857"/>
  <c r="C857"/>
  <c r="G857"/>
  <c r="F857"/>
  <c r="H857"/>
  <c r="B858"/>
  <c r="E858"/>
  <c r="I858"/>
  <c r="D858"/>
  <c r="C858"/>
  <c r="G858"/>
  <c r="F858"/>
  <c r="H858"/>
  <c r="B859"/>
  <c r="E859"/>
  <c r="I859"/>
  <c r="D859"/>
  <c r="C859"/>
  <c r="G859"/>
  <c r="F859"/>
  <c r="H859"/>
  <c r="B860"/>
  <c r="E860"/>
  <c r="I860"/>
  <c r="D860"/>
  <c r="C860"/>
  <c r="G860"/>
  <c r="F860"/>
  <c r="H860"/>
  <c r="B861"/>
  <c r="E861"/>
  <c r="I861"/>
  <c r="D861"/>
  <c r="C861"/>
  <c r="G861"/>
  <c r="F861"/>
  <c r="H861"/>
  <c r="B862"/>
  <c r="E862"/>
  <c r="I862"/>
  <c r="D862"/>
  <c r="C862"/>
  <c r="G862"/>
  <c r="F862"/>
  <c r="H862"/>
  <c r="B863"/>
  <c r="E863"/>
  <c r="I863"/>
  <c r="D863"/>
  <c r="C863"/>
  <c r="G863"/>
  <c r="F863"/>
  <c r="H863"/>
  <c r="B864"/>
  <c r="E864"/>
  <c r="I864"/>
  <c r="D864"/>
  <c r="C864"/>
  <c r="G864"/>
  <c r="F864"/>
  <c r="H864"/>
  <c r="B865"/>
  <c r="E865"/>
  <c r="I865"/>
  <c r="D865"/>
  <c r="C865"/>
  <c r="G865"/>
  <c r="F865"/>
  <c r="H865"/>
  <c r="B866"/>
  <c r="E866"/>
  <c r="I866"/>
  <c r="D866"/>
  <c r="C866"/>
  <c r="G866"/>
  <c r="F866"/>
  <c r="H866"/>
  <c r="B867"/>
  <c r="E867"/>
  <c r="I867"/>
  <c r="D867"/>
  <c r="C867"/>
  <c r="G867"/>
  <c r="F867"/>
  <c r="H867"/>
  <c r="B868"/>
  <c r="E868"/>
  <c r="I868"/>
  <c r="D868"/>
  <c r="C868"/>
  <c r="G868"/>
  <c r="F868"/>
  <c r="H868"/>
  <c r="B869"/>
  <c r="E869"/>
  <c r="I869"/>
  <c r="D869"/>
  <c r="C869"/>
  <c r="G869"/>
  <c r="F869"/>
  <c r="H869"/>
  <c r="B870"/>
  <c r="E870"/>
  <c r="I870"/>
  <c r="D870"/>
  <c r="C870"/>
  <c r="G870"/>
  <c r="F870"/>
  <c r="H870"/>
  <c r="B871"/>
  <c r="E871"/>
  <c r="I871"/>
  <c r="D871"/>
  <c r="C871"/>
  <c r="G871"/>
  <c r="F871"/>
  <c r="H871"/>
  <c r="B872"/>
  <c r="E872"/>
  <c r="I872"/>
  <c r="D872"/>
  <c r="C872"/>
  <c r="G872"/>
  <c r="F872"/>
  <c r="H872"/>
  <c r="B873"/>
  <c r="E873"/>
  <c r="I873"/>
  <c r="D873"/>
  <c r="C873"/>
  <c r="G873"/>
  <c r="F873"/>
  <c r="H873"/>
  <c r="B874"/>
  <c r="E874"/>
  <c r="I874"/>
  <c r="D874"/>
  <c r="C874"/>
  <c r="G874"/>
  <c r="F874"/>
  <c r="H874"/>
  <c r="B875"/>
  <c r="E875"/>
  <c r="I875"/>
  <c r="D875"/>
  <c r="C875"/>
  <c r="G875"/>
  <c r="F875"/>
  <c r="H875"/>
  <c r="B876"/>
  <c r="E876"/>
  <c r="I876"/>
  <c r="D876"/>
  <c r="C876"/>
  <c r="G876"/>
  <c r="F876"/>
  <c r="H876"/>
  <c r="B877"/>
  <c r="E877"/>
  <c r="I877"/>
  <c r="D877"/>
  <c r="C877"/>
  <c r="G877"/>
  <c r="F877"/>
  <c r="H877"/>
  <c r="B878"/>
  <c r="E878"/>
  <c r="I878"/>
  <c r="D878"/>
  <c r="C878"/>
  <c r="G878"/>
  <c r="F878"/>
  <c r="H878"/>
  <c r="B879"/>
  <c r="E879"/>
  <c r="I879"/>
  <c r="D879"/>
  <c r="C879"/>
  <c r="G879"/>
  <c r="F879"/>
  <c r="H879"/>
  <c r="B880"/>
  <c r="E880"/>
  <c r="I880"/>
  <c r="D880"/>
  <c r="C880"/>
  <c r="G880"/>
  <c r="F880"/>
  <c r="H880"/>
  <c r="B881"/>
  <c r="E881"/>
  <c r="I881"/>
  <c r="D881"/>
  <c r="C881"/>
  <c r="G881"/>
  <c r="F881"/>
  <c r="H881"/>
  <c r="B882"/>
  <c r="E882"/>
  <c r="I882"/>
  <c r="D882"/>
  <c r="C882"/>
  <c r="G882"/>
  <c r="F882"/>
  <c r="H882"/>
  <c r="B883"/>
  <c r="E883"/>
  <c r="I883"/>
  <c r="D883"/>
  <c r="C883"/>
  <c r="G883"/>
  <c r="F883"/>
  <c r="H883"/>
  <c r="B884"/>
  <c r="E884"/>
  <c r="I884"/>
  <c r="D884"/>
  <c r="C884"/>
  <c r="G884"/>
  <c r="F884"/>
  <c r="H884"/>
  <c r="B885"/>
  <c r="E885"/>
  <c r="I885"/>
  <c r="D885"/>
  <c r="C885"/>
  <c r="G885"/>
  <c r="F885"/>
  <c r="H885"/>
  <c r="B886"/>
  <c r="E886"/>
  <c r="I886"/>
  <c r="D886"/>
  <c r="C886"/>
  <c r="G886"/>
  <c r="F886"/>
  <c r="H886"/>
  <c r="B887"/>
  <c r="E887"/>
  <c r="I887"/>
  <c r="D887"/>
  <c r="C887"/>
  <c r="G887"/>
  <c r="F887"/>
  <c r="H887"/>
  <c r="B888"/>
  <c r="E888"/>
  <c r="I888"/>
  <c r="D888"/>
  <c r="C888"/>
  <c r="G888"/>
  <c r="F888"/>
  <c r="H888"/>
  <c r="B889"/>
  <c r="E889"/>
  <c r="I889"/>
  <c r="D889"/>
  <c r="C889"/>
  <c r="G889"/>
  <c r="F889"/>
  <c r="H889"/>
  <c r="B890"/>
  <c r="E890"/>
  <c r="I890"/>
  <c r="D890"/>
  <c r="C890"/>
  <c r="G890"/>
  <c r="F890"/>
  <c r="H890"/>
  <c r="B891"/>
  <c r="E891"/>
  <c r="I891"/>
  <c r="D891"/>
  <c r="C891"/>
  <c r="G891"/>
  <c r="F891"/>
  <c r="H891"/>
  <c r="B892"/>
  <c r="E892"/>
  <c r="I892"/>
  <c r="D892"/>
  <c r="C892"/>
  <c r="G892"/>
  <c r="F892"/>
  <c r="H892"/>
  <c r="B893"/>
  <c r="E893"/>
  <c r="I893"/>
  <c r="D893"/>
  <c r="C893"/>
  <c r="G893"/>
  <c r="F893"/>
  <c r="H893"/>
  <c r="B894"/>
  <c r="E894"/>
  <c r="I894"/>
  <c r="D894"/>
  <c r="C894"/>
  <c r="G894"/>
  <c r="F894"/>
  <c r="H894"/>
  <c r="B895"/>
  <c r="E895"/>
  <c r="I895"/>
  <c r="D895"/>
  <c r="C895"/>
  <c r="G895"/>
  <c r="F895"/>
  <c r="H895"/>
  <c r="B896"/>
  <c r="E896"/>
  <c r="I896"/>
  <c r="D896"/>
  <c r="C896"/>
  <c r="G896"/>
  <c r="F896"/>
  <c r="H896"/>
  <c r="B897"/>
  <c r="E897"/>
  <c r="I897"/>
  <c r="D897"/>
  <c r="C897"/>
  <c r="G897"/>
  <c r="F897"/>
  <c r="H897"/>
  <c r="B898"/>
  <c r="E898"/>
  <c r="I898"/>
  <c r="D898"/>
  <c r="C898"/>
  <c r="G898"/>
  <c r="F898"/>
  <c r="H898"/>
  <c r="B899"/>
  <c r="E899"/>
  <c r="I899"/>
  <c r="D899"/>
  <c r="C899"/>
  <c r="G899"/>
  <c r="F899"/>
  <c r="H899"/>
  <c r="B900"/>
  <c r="E900"/>
  <c r="I900"/>
  <c r="D900"/>
  <c r="C900"/>
  <c r="G900"/>
  <c r="F900"/>
  <c r="H900"/>
  <c r="B901"/>
  <c r="E901"/>
  <c r="I901"/>
  <c r="D901"/>
  <c r="C901"/>
  <c r="G901"/>
  <c r="F901"/>
  <c r="H901"/>
  <c r="B902"/>
  <c r="E902"/>
  <c r="I902"/>
  <c r="D902"/>
  <c r="C902"/>
  <c r="G902"/>
  <c r="F902"/>
  <c r="H902"/>
  <c r="B903"/>
  <c r="E903"/>
  <c r="I903"/>
  <c r="D903"/>
  <c r="C903"/>
  <c r="G903"/>
  <c r="F903"/>
  <c r="H903"/>
  <c r="B904"/>
  <c r="E904"/>
  <c r="I904"/>
  <c r="D904"/>
  <c r="C904"/>
  <c r="G904"/>
  <c r="F904"/>
  <c r="H904"/>
  <c r="B905"/>
  <c r="E905"/>
  <c r="I905"/>
  <c r="D905"/>
  <c r="C905"/>
  <c r="G905"/>
  <c r="F905"/>
  <c r="H905"/>
  <c r="B906"/>
  <c r="E906"/>
  <c r="I906"/>
  <c r="D906"/>
  <c r="C906"/>
  <c r="G906"/>
  <c r="F906"/>
  <c r="H906"/>
  <c r="B907"/>
  <c r="E907"/>
  <c r="I907"/>
  <c r="D907"/>
  <c r="C907"/>
  <c r="G907"/>
  <c r="F907"/>
  <c r="H907"/>
  <c r="B908"/>
  <c r="E908"/>
  <c r="I908"/>
  <c r="D908"/>
  <c r="C908"/>
  <c r="G908"/>
  <c r="F908"/>
  <c r="H908"/>
  <c r="B909"/>
  <c r="E909"/>
  <c r="I909"/>
  <c r="D909"/>
  <c r="C909"/>
  <c r="G909"/>
  <c r="F909"/>
  <c r="H909"/>
  <c r="B910"/>
  <c r="E910"/>
  <c r="I910"/>
  <c r="D910"/>
  <c r="C910"/>
  <c r="G910"/>
  <c r="F910"/>
  <c r="H910"/>
  <c r="B911"/>
  <c r="E911"/>
  <c r="I911"/>
  <c r="D911"/>
  <c r="C911"/>
  <c r="G911"/>
  <c r="F911"/>
  <c r="H911"/>
  <c r="B912"/>
  <c r="E912"/>
  <c r="I912"/>
  <c r="D912"/>
  <c r="C912"/>
  <c r="G912"/>
  <c r="F912"/>
  <c r="H912"/>
  <c r="B913"/>
  <c r="E913"/>
  <c r="I913"/>
  <c r="D913"/>
  <c r="C913"/>
  <c r="G913"/>
  <c r="F913"/>
  <c r="H913"/>
  <c r="B914"/>
  <c r="E914"/>
  <c r="I914"/>
  <c r="D914"/>
  <c r="C914"/>
  <c r="G914"/>
  <c r="F914"/>
  <c r="H914"/>
  <c r="B915"/>
  <c r="E915"/>
  <c r="I915"/>
  <c r="D915"/>
  <c r="C915"/>
  <c r="G915"/>
  <c r="F915"/>
  <c r="H915"/>
  <c r="B916"/>
  <c r="E916"/>
  <c r="I916"/>
  <c r="D916"/>
  <c r="C916"/>
  <c r="G916"/>
  <c r="F916"/>
  <c r="H916"/>
  <c r="B917"/>
  <c r="E917"/>
  <c r="I917"/>
  <c r="D917"/>
  <c r="C917"/>
  <c r="G917"/>
  <c r="F917"/>
  <c r="H917"/>
  <c r="B918"/>
  <c r="E918"/>
  <c r="I918"/>
  <c r="D918"/>
  <c r="C918"/>
  <c r="G918"/>
  <c r="F918"/>
  <c r="H918"/>
  <c r="B919"/>
  <c r="E919"/>
  <c r="I919"/>
  <c r="D919"/>
  <c r="C919"/>
  <c r="G919"/>
  <c r="F919"/>
  <c r="H919"/>
  <c r="B920"/>
  <c r="E920"/>
  <c r="I920"/>
  <c r="D920"/>
  <c r="C920"/>
  <c r="G920"/>
  <c r="F920"/>
  <c r="H920"/>
  <c r="B921"/>
  <c r="E921"/>
  <c r="I921"/>
  <c r="D921"/>
  <c r="C921"/>
  <c r="G921"/>
  <c r="F921"/>
  <c r="H921"/>
  <c r="B922"/>
  <c r="E922"/>
  <c r="I922"/>
  <c r="D922"/>
  <c r="C922"/>
  <c r="G922"/>
  <c r="F922"/>
  <c r="H922"/>
  <c r="B923"/>
  <c r="E923"/>
  <c r="I923"/>
  <c r="D923"/>
  <c r="C923"/>
  <c r="G923"/>
  <c r="F923"/>
  <c r="H923"/>
  <c r="B924"/>
  <c r="E924"/>
  <c r="I924"/>
  <c r="D924"/>
  <c r="C924"/>
  <c r="G924"/>
  <c r="F924"/>
  <c r="H924"/>
  <c r="B925"/>
  <c r="E925"/>
  <c r="I925"/>
  <c r="D925"/>
  <c r="C925"/>
  <c r="G925"/>
  <c r="F925"/>
  <c r="H925"/>
  <c r="B926"/>
  <c r="E926"/>
  <c r="I926"/>
  <c r="D926"/>
  <c r="C926"/>
  <c r="G926"/>
  <c r="F926"/>
  <c r="H926"/>
  <c r="B927"/>
  <c r="E927"/>
  <c r="I927"/>
  <c r="D927"/>
  <c r="C927"/>
  <c r="G927"/>
  <c r="F927"/>
  <c r="H927"/>
  <c r="B928"/>
  <c r="E928"/>
  <c r="I928"/>
  <c r="D928"/>
  <c r="C928"/>
  <c r="G928"/>
  <c r="F928"/>
  <c r="H928"/>
  <c r="B929"/>
  <c r="E929"/>
  <c r="I929"/>
  <c r="D929"/>
  <c r="C929"/>
  <c r="G929"/>
  <c r="F929"/>
  <c r="H929"/>
  <c r="B930"/>
  <c r="E930"/>
  <c r="I930"/>
  <c r="D930"/>
  <c r="C930"/>
  <c r="G930"/>
  <c r="F930"/>
  <c r="H930"/>
  <c r="B931"/>
  <c r="E931"/>
  <c r="I931"/>
  <c r="D931"/>
  <c r="C931"/>
  <c r="G931"/>
  <c r="F931"/>
  <c r="H931"/>
  <c r="B932"/>
  <c r="E932"/>
  <c r="I932"/>
  <c r="D932"/>
  <c r="C932"/>
  <c r="G932"/>
  <c r="F932"/>
  <c r="H932"/>
  <c r="B933"/>
  <c r="E933"/>
  <c r="I933"/>
  <c r="D933"/>
  <c r="C933"/>
  <c r="G933"/>
  <c r="F933"/>
  <c r="H933"/>
  <c r="B934"/>
  <c r="E934"/>
  <c r="I934"/>
  <c r="D934"/>
  <c r="C934"/>
  <c r="G934"/>
  <c r="F934"/>
  <c r="H934"/>
  <c r="B935"/>
  <c r="E935"/>
  <c r="I935"/>
  <c r="D935"/>
  <c r="C935"/>
  <c r="G935"/>
  <c r="F935"/>
  <c r="H935"/>
  <c r="B936"/>
  <c r="E936"/>
  <c r="I936"/>
  <c r="D936"/>
  <c r="C936"/>
  <c r="G936"/>
  <c r="F936"/>
  <c r="H936"/>
  <c r="B937"/>
  <c r="E937"/>
  <c r="I937"/>
  <c r="D937"/>
  <c r="C937"/>
  <c r="G937"/>
  <c r="F937"/>
  <c r="H937"/>
  <c r="B938"/>
  <c r="E938"/>
  <c r="I938"/>
  <c r="D938"/>
  <c r="C938"/>
  <c r="G938"/>
  <c r="F938"/>
  <c r="H938"/>
  <c r="B939"/>
  <c r="E939"/>
  <c r="I939"/>
  <c r="D939"/>
  <c r="C939"/>
  <c r="G939"/>
  <c r="F939"/>
  <c r="H939"/>
  <c r="B940"/>
  <c r="E940"/>
  <c r="I940"/>
  <c r="D940"/>
  <c r="C940"/>
  <c r="G940"/>
  <c r="F940"/>
  <c r="H940"/>
  <c r="B941"/>
  <c r="E941"/>
  <c r="I941"/>
  <c r="D941"/>
  <c r="C941"/>
  <c r="G941"/>
  <c r="F941"/>
  <c r="H941"/>
  <c r="B942"/>
  <c r="E942"/>
  <c r="I942"/>
  <c r="D942"/>
  <c r="C942"/>
  <c r="G942"/>
  <c r="F942"/>
  <c r="H942"/>
  <c r="B943"/>
  <c r="E943"/>
  <c r="I943"/>
  <c r="D943"/>
  <c r="C943"/>
  <c r="G943"/>
  <c r="F943"/>
  <c r="H943"/>
  <c r="B944"/>
  <c r="E944"/>
  <c r="I944"/>
  <c r="D944"/>
  <c r="C944"/>
  <c r="G944"/>
  <c r="F944"/>
  <c r="H944"/>
  <c r="B945"/>
  <c r="E945"/>
  <c r="I945"/>
  <c r="D945"/>
  <c r="C945"/>
  <c r="G945"/>
  <c r="F945"/>
  <c r="H945"/>
  <c r="B946"/>
  <c r="E946"/>
  <c r="I946"/>
  <c r="D946"/>
  <c r="C946"/>
  <c r="G946"/>
  <c r="F946"/>
  <c r="H946"/>
  <c r="B947"/>
  <c r="E947"/>
  <c r="I947"/>
  <c r="D947"/>
  <c r="C947"/>
  <c r="G947"/>
  <c r="F947"/>
  <c r="H947"/>
  <c r="B948"/>
  <c r="E948"/>
  <c r="I948"/>
  <c r="D948"/>
  <c r="C948"/>
  <c r="G948"/>
  <c r="F948"/>
  <c r="H948"/>
  <c r="B949"/>
  <c r="E949"/>
  <c r="I949"/>
  <c r="D949"/>
  <c r="C949"/>
  <c r="G949"/>
  <c r="F949"/>
  <c r="H949"/>
  <c r="B950"/>
  <c r="E950"/>
  <c r="I950"/>
  <c r="D950"/>
  <c r="C950"/>
  <c r="G950"/>
  <c r="F950"/>
  <c r="H950"/>
  <c r="B951"/>
  <c r="E951"/>
  <c r="I951"/>
  <c r="D951"/>
  <c r="C951"/>
  <c r="G951"/>
  <c r="F951"/>
  <c r="H951"/>
  <c r="B952"/>
  <c r="E952"/>
  <c r="I952"/>
  <c r="D952"/>
  <c r="C952"/>
  <c r="G952"/>
  <c r="F952"/>
  <c r="H952"/>
  <c r="B953"/>
  <c r="E953"/>
  <c r="I953"/>
  <c r="D953"/>
  <c r="C953"/>
  <c r="G953"/>
  <c r="F953"/>
  <c r="H953"/>
  <c r="B954"/>
  <c r="E954"/>
  <c r="I954"/>
  <c r="D954"/>
  <c r="C954"/>
  <c r="G954"/>
  <c r="F954"/>
  <c r="H954"/>
  <c r="B955"/>
  <c r="E955"/>
  <c r="I955"/>
  <c r="D955"/>
  <c r="C955"/>
  <c r="G955"/>
  <c r="F955"/>
  <c r="H955"/>
  <c r="B956"/>
  <c r="E956"/>
  <c r="I956"/>
  <c r="D956"/>
  <c r="C956"/>
  <c r="G956"/>
  <c r="F956"/>
  <c r="H956"/>
  <c r="B957"/>
  <c r="E957"/>
  <c r="I957"/>
  <c r="D957"/>
  <c r="C957"/>
  <c r="G957"/>
  <c r="F957"/>
  <c r="H957"/>
  <c r="B958"/>
  <c r="E958"/>
  <c r="I958"/>
  <c r="D958"/>
  <c r="C958"/>
  <c r="G958"/>
  <c r="F958"/>
  <c r="H958"/>
  <c r="B959"/>
  <c r="E959"/>
  <c r="I959"/>
  <c r="D959"/>
  <c r="C959"/>
  <c r="G959"/>
  <c r="F959"/>
  <c r="H959"/>
  <c r="B960"/>
  <c r="E960"/>
  <c r="I960"/>
  <c r="D960"/>
  <c r="C960"/>
  <c r="G960"/>
  <c r="F960"/>
  <c r="H960"/>
  <c r="B961"/>
  <c r="E961"/>
  <c r="I961"/>
  <c r="D961"/>
  <c r="C961"/>
  <c r="G961"/>
  <c r="F961"/>
  <c r="H961"/>
  <c r="B962"/>
  <c r="E962"/>
  <c r="I962"/>
  <c r="D962"/>
  <c r="C962"/>
  <c r="G962"/>
  <c r="F962"/>
  <c r="H962"/>
  <c r="B963"/>
  <c r="E963"/>
  <c r="I963"/>
  <c r="D963"/>
  <c r="C963"/>
  <c r="G963"/>
  <c r="F963"/>
  <c r="H963"/>
  <c r="B964"/>
  <c r="E964"/>
  <c r="I964"/>
  <c r="D964"/>
  <c r="C964"/>
  <c r="G964"/>
  <c r="F964"/>
  <c r="H964"/>
  <c r="B965"/>
  <c r="E965"/>
  <c r="I965"/>
  <c r="D965"/>
  <c r="C965"/>
  <c r="G965"/>
  <c r="F965"/>
  <c r="H965"/>
  <c r="B966"/>
  <c r="E966"/>
  <c r="I966"/>
  <c r="D966"/>
  <c r="C966"/>
  <c r="G966"/>
  <c r="F966"/>
  <c r="H966"/>
  <c r="B967"/>
  <c r="E967"/>
  <c r="I967"/>
  <c r="D967"/>
  <c r="C967"/>
  <c r="G967"/>
  <c r="F967"/>
  <c r="H967"/>
  <c r="B968"/>
  <c r="E968"/>
  <c r="I968"/>
  <c r="D968"/>
  <c r="C968"/>
  <c r="G968"/>
  <c r="F968"/>
  <c r="H968"/>
  <c r="B969"/>
  <c r="E969"/>
  <c r="I969"/>
  <c r="D969"/>
  <c r="C969"/>
  <c r="G969"/>
  <c r="F969"/>
  <c r="H969"/>
  <c r="B970"/>
  <c r="E970"/>
  <c r="I970"/>
  <c r="D970"/>
  <c r="C970"/>
  <c r="G970"/>
  <c r="F970"/>
  <c r="H970"/>
  <c r="B971"/>
  <c r="E971"/>
  <c r="I971"/>
  <c r="D971"/>
  <c r="C971"/>
  <c r="G971"/>
  <c r="F971"/>
  <c r="H971"/>
  <c r="B972"/>
  <c r="E972"/>
  <c r="I972"/>
  <c r="D972"/>
  <c r="C972"/>
  <c r="G972"/>
  <c r="F972"/>
  <c r="H972"/>
  <c r="B973"/>
  <c r="E973"/>
  <c r="I973"/>
  <c r="D973"/>
  <c r="C973"/>
  <c r="G973"/>
  <c r="F973"/>
  <c r="H973"/>
  <c r="B974"/>
  <c r="E974"/>
  <c r="I974"/>
  <c r="D974"/>
  <c r="C974"/>
  <c r="G974"/>
  <c r="F974"/>
  <c r="H974"/>
  <c r="B975"/>
  <c r="E975"/>
  <c r="I975"/>
  <c r="D975"/>
  <c r="C975"/>
  <c r="G975"/>
  <c r="F975"/>
  <c r="H975"/>
  <c r="B976"/>
  <c r="E976"/>
  <c r="I976"/>
  <c r="D976"/>
  <c r="C976"/>
  <c r="G976"/>
  <c r="F976"/>
  <c r="H976"/>
  <c r="B977"/>
  <c r="E977"/>
  <c r="I977"/>
  <c r="D977"/>
  <c r="C977"/>
  <c r="G977"/>
  <c r="F977"/>
  <c r="H977"/>
  <c r="B978"/>
  <c r="E978"/>
  <c r="I978"/>
  <c r="D978"/>
  <c r="C978"/>
  <c r="G978"/>
  <c r="F978"/>
  <c r="H978"/>
  <c r="B979"/>
  <c r="E979"/>
  <c r="I979"/>
  <c r="D979"/>
  <c r="C979"/>
  <c r="G979"/>
  <c r="F979"/>
  <c r="H979"/>
  <c r="B980"/>
  <c r="E980"/>
  <c r="I980"/>
  <c r="D980"/>
  <c r="C980"/>
  <c r="G980"/>
  <c r="F980"/>
  <c r="H980"/>
  <c r="B981"/>
  <c r="E981"/>
  <c r="I981"/>
  <c r="D981"/>
  <c r="C981"/>
  <c r="G981"/>
  <c r="F981"/>
  <c r="H981"/>
  <c r="B982"/>
  <c r="E982"/>
  <c r="I982"/>
  <c r="D982"/>
  <c r="C982"/>
  <c r="G982"/>
  <c r="F982"/>
  <c r="H982"/>
  <c r="B983"/>
  <c r="E983"/>
  <c r="I983"/>
  <c r="D983"/>
  <c r="C983"/>
  <c r="G983"/>
  <c r="F983"/>
  <c r="H983"/>
  <c r="B984"/>
  <c r="E984"/>
  <c r="I984"/>
  <c r="D984"/>
  <c r="C984"/>
  <c r="G984"/>
  <c r="F984"/>
  <c r="H984"/>
  <c r="B985"/>
  <c r="E985"/>
  <c r="I985"/>
  <c r="D985"/>
  <c r="C985"/>
  <c r="G985"/>
  <c r="F985"/>
  <c r="H985"/>
  <c r="B986"/>
  <c r="E986"/>
  <c r="I986"/>
  <c r="D986"/>
  <c r="C986"/>
  <c r="G986"/>
  <c r="F986"/>
  <c r="H986"/>
  <c r="B987"/>
  <c r="E987"/>
  <c r="I987"/>
  <c r="D987"/>
  <c r="C987"/>
  <c r="G987"/>
  <c r="F987"/>
  <c r="H987"/>
  <c r="B988"/>
  <c r="E988"/>
  <c r="I988"/>
  <c r="D988"/>
  <c r="C988"/>
  <c r="G988"/>
  <c r="F988"/>
  <c r="H988"/>
  <c r="B989"/>
  <c r="E989"/>
  <c r="I989"/>
  <c r="D989"/>
  <c r="C989"/>
  <c r="G989"/>
  <c r="F989"/>
  <c r="H989"/>
  <c r="B990"/>
  <c r="E990"/>
  <c r="I990"/>
  <c r="D990"/>
  <c r="C990"/>
  <c r="G990"/>
  <c r="F990"/>
  <c r="H990"/>
  <c r="B991"/>
  <c r="E991"/>
  <c r="I991"/>
  <c r="D991"/>
  <c r="C991"/>
  <c r="G991"/>
  <c r="F991"/>
  <c r="H991"/>
  <c r="B992"/>
  <c r="E992"/>
  <c r="I992"/>
  <c r="D992"/>
  <c r="C992"/>
  <c r="G992"/>
  <c r="F992"/>
  <c r="H992"/>
  <c r="B993"/>
  <c r="E993"/>
  <c r="I993"/>
  <c r="D993"/>
  <c r="C993"/>
  <c r="G993"/>
  <c r="F993"/>
  <c r="H993"/>
  <c r="B994"/>
  <c r="E994"/>
  <c r="I994"/>
  <c r="D994"/>
  <c r="C994"/>
  <c r="G994"/>
  <c r="F994"/>
  <c r="H994"/>
  <c r="B995"/>
  <c r="E995"/>
  <c r="I995"/>
  <c r="D995"/>
  <c r="C995"/>
  <c r="G995"/>
  <c r="F995"/>
  <c r="H995"/>
  <c r="B996"/>
  <c r="E996"/>
  <c r="I996"/>
  <c r="D996"/>
  <c r="C996"/>
  <c r="G996"/>
  <c r="F996"/>
  <c r="H996"/>
  <c r="B997"/>
  <c r="E997"/>
  <c r="I997"/>
  <c r="D997"/>
  <c r="C997"/>
  <c r="G997"/>
  <c r="F997"/>
  <c r="H997"/>
  <c r="B998"/>
  <c r="E998"/>
  <c r="I998"/>
  <c r="D998"/>
  <c r="C998"/>
  <c r="G998"/>
  <c r="F998"/>
  <c r="H998"/>
  <c r="B999"/>
  <c r="E999"/>
  <c r="I999"/>
  <c r="D999"/>
  <c r="C999"/>
  <c r="G999"/>
  <c r="F999"/>
  <c r="H999"/>
  <c r="B1000"/>
  <c r="E1000"/>
  <c r="I1000"/>
  <c r="D1000"/>
  <c r="C1000"/>
  <c r="G1000"/>
  <c r="F1000"/>
  <c r="H1000"/>
  <c r="B1001"/>
  <c r="E1001"/>
  <c r="I1001"/>
  <c r="D1001"/>
  <c r="C1001"/>
  <c r="G1001"/>
  <c r="F1001"/>
  <c r="H1001"/>
  <c r="B1002"/>
  <c r="E1002"/>
  <c r="I1002"/>
  <c r="D1002"/>
  <c r="C1002"/>
  <c r="G1002"/>
  <c r="F1002"/>
  <c r="H1002"/>
  <c r="B1003"/>
  <c r="E1003"/>
  <c r="I1003"/>
  <c r="D1003"/>
  <c r="C1003"/>
  <c r="G1003"/>
  <c r="F1003"/>
  <c r="H1003"/>
  <c r="B1004"/>
  <c r="E1004"/>
  <c r="I1004"/>
  <c r="D1004"/>
  <c r="C1004"/>
  <c r="G1004"/>
  <c r="F1004"/>
  <c r="H1004"/>
  <c r="B1005"/>
  <c r="E1005"/>
  <c r="I1005"/>
  <c r="D1005"/>
  <c r="C1005"/>
  <c r="G1005"/>
  <c r="F1005"/>
  <c r="H1005"/>
  <c r="B1006"/>
  <c r="E1006"/>
  <c r="I1006"/>
  <c r="D1006"/>
  <c r="C1006"/>
  <c r="G1006"/>
  <c r="F1006"/>
  <c r="H1006"/>
  <c r="B1007"/>
  <c r="E1007"/>
  <c r="I1007"/>
  <c r="D1007"/>
  <c r="C1007"/>
  <c r="G1007"/>
  <c r="F1007"/>
  <c r="H1007"/>
  <c r="B1008"/>
  <c r="E1008"/>
  <c r="I1008"/>
  <c r="D1008"/>
  <c r="C1008"/>
  <c r="G1008"/>
  <c r="F1008"/>
  <c r="H1008"/>
  <c r="B1009"/>
  <c r="E1009"/>
  <c r="I1009"/>
  <c r="D1009"/>
  <c r="C1009"/>
  <c r="G1009"/>
  <c r="F1009"/>
  <c r="H1009"/>
  <c r="B1010"/>
  <c r="E1010"/>
  <c r="I1010"/>
  <c r="D1010"/>
  <c r="C1010"/>
  <c r="G1010"/>
  <c r="F1010"/>
  <c r="H1010"/>
  <c r="B1011"/>
  <c r="E1011"/>
  <c r="I1011"/>
  <c r="D1011"/>
  <c r="C1011"/>
  <c r="G1011"/>
  <c r="F1011"/>
  <c r="H1011"/>
  <c r="B1012"/>
  <c r="E1012"/>
  <c r="I1012"/>
  <c r="D1012"/>
  <c r="C1012"/>
  <c r="G1012"/>
  <c r="F1012"/>
  <c r="H1012"/>
  <c r="B1013"/>
  <c r="E1013"/>
  <c r="I1013"/>
  <c r="D1013"/>
  <c r="C1013"/>
  <c r="G1013"/>
  <c r="F1013"/>
  <c r="H1013"/>
  <c r="B1014"/>
  <c r="E1014"/>
  <c r="I1014"/>
  <c r="D1014"/>
  <c r="C1014"/>
  <c r="G1014"/>
  <c r="F1014"/>
  <c r="H1014"/>
  <c r="B1015"/>
  <c r="E1015"/>
  <c r="I1015"/>
  <c r="D1015"/>
  <c r="C1015"/>
  <c r="G1015"/>
  <c r="F1015"/>
  <c r="H1015"/>
  <c r="B1016"/>
  <c r="E1016"/>
  <c r="I1016"/>
  <c r="D1016"/>
  <c r="C1016"/>
  <c r="G1016"/>
  <c r="F1016"/>
  <c r="H1016"/>
  <c r="B1017"/>
  <c r="E1017"/>
  <c r="I1017"/>
  <c r="D1017"/>
  <c r="C1017"/>
  <c r="G1017"/>
  <c r="F1017"/>
  <c r="H1017"/>
  <c r="B1018"/>
  <c r="E1018"/>
  <c r="I1018"/>
  <c r="D1018"/>
  <c r="C1018"/>
  <c r="G1018"/>
  <c r="F1018"/>
  <c r="H1018"/>
  <c r="B1019"/>
  <c r="E1019"/>
  <c r="I1019"/>
  <c r="D1019"/>
  <c r="C1019"/>
  <c r="G1019"/>
  <c r="F1019"/>
  <c r="H1019"/>
  <c r="B1020"/>
  <c r="E1020"/>
  <c r="I1020"/>
  <c r="D1020"/>
  <c r="C1020"/>
  <c r="G1020"/>
  <c r="F1020"/>
  <c r="H1020"/>
  <c r="B1021"/>
  <c r="E1021"/>
  <c r="I1021"/>
  <c r="D1021"/>
  <c r="C1021"/>
  <c r="G1021"/>
  <c r="F1021"/>
  <c r="H1021"/>
  <c r="B1022"/>
  <c r="E1022"/>
  <c r="I1022"/>
  <c r="D1022"/>
  <c r="C1022"/>
  <c r="G1022"/>
  <c r="F1022"/>
  <c r="H1022"/>
  <c r="B1023"/>
  <c r="E1023"/>
  <c r="I1023"/>
  <c r="D1023"/>
  <c r="C1023"/>
  <c r="G1023"/>
  <c r="F1023"/>
  <c r="H1023"/>
  <c r="B1024"/>
  <c r="E1024"/>
  <c r="I1024"/>
  <c r="D1024"/>
  <c r="C1024"/>
  <c r="G1024"/>
  <c r="F1024"/>
  <c r="H1024"/>
  <c r="B1025"/>
  <c r="E1025"/>
  <c r="I1025"/>
  <c r="D1025"/>
  <c r="C1025"/>
  <c r="G1025"/>
  <c r="F1025"/>
  <c r="H1025"/>
  <c r="B1026"/>
  <c r="E1026"/>
  <c r="I1026"/>
  <c r="D1026"/>
  <c r="C1026"/>
  <c r="G1026"/>
  <c r="F1026"/>
  <c r="H1026"/>
  <c r="B1027"/>
  <c r="E1027"/>
  <c r="I1027"/>
  <c r="D1027"/>
  <c r="C1027"/>
  <c r="G1027"/>
  <c r="F1027"/>
  <c r="H1027"/>
  <c r="B1028"/>
  <c r="E1028"/>
  <c r="I1028"/>
  <c r="D1028"/>
  <c r="C1028"/>
  <c r="G1028"/>
  <c r="F1028"/>
  <c r="H1028"/>
  <c r="B1029"/>
  <c r="E1029"/>
  <c r="I1029"/>
  <c r="D1029"/>
  <c r="C1029"/>
  <c r="G1029"/>
  <c r="F1029"/>
  <c r="H1029"/>
  <c r="B1030"/>
  <c r="E1030"/>
  <c r="I1030"/>
  <c r="D1030"/>
  <c r="C1030"/>
  <c r="G1030"/>
  <c r="F1030"/>
  <c r="H1030"/>
  <c r="B1031"/>
  <c r="E1031"/>
  <c r="I1031"/>
  <c r="D1031"/>
  <c r="C1031"/>
  <c r="G1031"/>
  <c r="F1031"/>
  <c r="H1031"/>
  <c r="B1032"/>
  <c r="E1032"/>
  <c r="I1032"/>
  <c r="D1032"/>
  <c r="C1032"/>
  <c r="G1032"/>
  <c r="F1032"/>
  <c r="H1032"/>
  <c r="B1033"/>
  <c r="E1033"/>
  <c r="I1033"/>
  <c r="C1033"/>
  <c r="D1033"/>
  <c r="G1033"/>
  <c r="F1033"/>
  <c r="H1033"/>
  <c r="B1034"/>
  <c r="E1034"/>
  <c r="I1034"/>
  <c r="D1034"/>
  <c r="C1034"/>
  <c r="G1034"/>
  <c r="F1034"/>
  <c r="H1034"/>
  <c r="B1035"/>
  <c r="E1035"/>
  <c r="I1035"/>
  <c r="D1035"/>
  <c r="C1035"/>
  <c r="G1035"/>
  <c r="F1035"/>
  <c r="H1035"/>
  <c r="B1036"/>
  <c r="E1036"/>
  <c r="I1036"/>
  <c r="D1036"/>
  <c r="C1036"/>
  <c r="G1036"/>
  <c r="F1036"/>
  <c r="H1036"/>
  <c r="B1037"/>
  <c r="E1037"/>
  <c r="I1037"/>
  <c r="D1037"/>
  <c r="C1037"/>
  <c r="G1037"/>
  <c r="F1037"/>
  <c r="H1037"/>
  <c r="B1038"/>
  <c r="E1038"/>
  <c r="I1038"/>
  <c r="D1038"/>
  <c r="C1038"/>
  <c r="G1038"/>
  <c r="F1038"/>
  <c r="H1038"/>
  <c r="B1039"/>
  <c r="E1039"/>
  <c r="I1039"/>
  <c r="D1039"/>
  <c r="C1039"/>
  <c r="G1039"/>
  <c r="F1039"/>
  <c r="H1039"/>
  <c r="B1040"/>
  <c r="E1040"/>
  <c r="I1040"/>
  <c r="D1040"/>
  <c r="C1040"/>
  <c r="G1040"/>
  <c r="F1040"/>
  <c r="H1040"/>
  <c r="B1041"/>
  <c r="E1041"/>
  <c r="I1041"/>
  <c r="D1041"/>
  <c r="C1041"/>
  <c r="G1041"/>
  <c r="F1041"/>
  <c r="H1041"/>
  <c r="B1042"/>
  <c r="E1042"/>
  <c r="I1042"/>
  <c r="D1042"/>
  <c r="C1042"/>
  <c r="G1042"/>
  <c r="F1042"/>
  <c r="H1042"/>
  <c r="B1043"/>
  <c r="E1043"/>
  <c r="I1043"/>
  <c r="D1043"/>
  <c r="C1043"/>
  <c r="G1043"/>
  <c r="F1043"/>
  <c r="H1043"/>
  <c r="B1044"/>
  <c r="E1044"/>
  <c r="I1044"/>
  <c r="D1044"/>
  <c r="C1044"/>
  <c r="G1044"/>
  <c r="F1044"/>
  <c r="H1044"/>
  <c r="B1045"/>
  <c r="E1045"/>
  <c r="I1045"/>
  <c r="D1045"/>
  <c r="C1045"/>
  <c r="G1045"/>
  <c r="F1045"/>
  <c r="H1045"/>
  <c r="B1046"/>
  <c r="E1046"/>
  <c r="I1046"/>
  <c r="D1046"/>
  <c r="C1046"/>
  <c r="G1046"/>
  <c r="F1046"/>
  <c r="H1046"/>
  <c r="B1047"/>
  <c r="E1047"/>
  <c r="I1047"/>
  <c r="D1047"/>
  <c r="C1047"/>
  <c r="G1047"/>
  <c r="F1047"/>
  <c r="H1047"/>
  <c r="B1048"/>
  <c r="E1048"/>
  <c r="I1048"/>
  <c r="D1048"/>
  <c r="C1048"/>
  <c r="G1048"/>
  <c r="F1048"/>
  <c r="H1048"/>
  <c r="B1049"/>
  <c r="E1049"/>
  <c r="I1049"/>
  <c r="D1049"/>
  <c r="C1049"/>
  <c r="G1049"/>
  <c r="F1049"/>
  <c r="H1049"/>
  <c r="B1050"/>
  <c r="E1050"/>
  <c r="I1050"/>
  <c r="D1050"/>
  <c r="C1050"/>
  <c r="G1050"/>
  <c r="F1050"/>
  <c r="H1050"/>
  <c r="B1051"/>
  <c r="E1051"/>
  <c r="I1051"/>
  <c r="D1051"/>
  <c r="C1051"/>
  <c r="G1051"/>
  <c r="F1051"/>
  <c r="H1051"/>
  <c r="B1052"/>
  <c r="E1052"/>
  <c r="I1052"/>
  <c r="D1052"/>
  <c r="C1052"/>
  <c r="G1052"/>
  <c r="F1052"/>
  <c r="H1052"/>
  <c r="B1053"/>
  <c r="E1053"/>
  <c r="I1053"/>
  <c r="D1053"/>
  <c r="C1053"/>
  <c r="G1053"/>
  <c r="F1053"/>
  <c r="H1053"/>
  <c r="B1054"/>
  <c r="E1054"/>
  <c r="I1054"/>
  <c r="D1054"/>
  <c r="C1054"/>
  <c r="G1054"/>
  <c r="F1054"/>
  <c r="H1054"/>
  <c r="B1055"/>
  <c r="E1055"/>
  <c r="I1055"/>
  <c r="D1055"/>
  <c r="C1055"/>
  <c r="G1055"/>
  <c r="F1055"/>
  <c r="H1055"/>
  <c r="B1056"/>
  <c r="E1056"/>
  <c r="I1056"/>
  <c r="D1056"/>
  <c r="C1056"/>
  <c r="G1056"/>
  <c r="F1056"/>
  <c r="H1056"/>
  <c r="B1057"/>
  <c r="E1057"/>
  <c r="I1057"/>
  <c r="D1057"/>
  <c r="C1057"/>
  <c r="G1057"/>
  <c r="F1057"/>
  <c r="H1057"/>
  <c r="B1058"/>
  <c r="E1058"/>
  <c r="I1058"/>
  <c r="D1058"/>
  <c r="C1058"/>
  <c r="G1058"/>
  <c r="F1058"/>
  <c r="H1058"/>
  <c r="B1059"/>
  <c r="E1059"/>
  <c r="I1059"/>
  <c r="D1059"/>
  <c r="C1059"/>
  <c r="G1059"/>
  <c r="F1059"/>
  <c r="H1059"/>
  <c r="B1060"/>
  <c r="E1060"/>
  <c r="I1060"/>
  <c r="D1060"/>
  <c r="C1060"/>
  <c r="G1060"/>
  <c r="F1060"/>
  <c r="H1060"/>
  <c r="B1061"/>
  <c r="E1061"/>
  <c r="I1061"/>
  <c r="D1061"/>
  <c r="C1061"/>
  <c r="G1061"/>
  <c r="F1061"/>
  <c r="H1061"/>
  <c r="B1062"/>
  <c r="E1062"/>
  <c r="I1062"/>
  <c r="D1062"/>
  <c r="C1062"/>
  <c r="G1062"/>
  <c r="F1062"/>
  <c r="H1062"/>
  <c r="B1063"/>
  <c r="E1063"/>
  <c r="I1063"/>
  <c r="D1063"/>
  <c r="C1063"/>
  <c r="G1063"/>
  <c r="F1063"/>
  <c r="H1063"/>
  <c r="B1064"/>
  <c r="E1064"/>
  <c r="I1064"/>
  <c r="D1064"/>
  <c r="C1064"/>
  <c r="G1064"/>
  <c r="F1064"/>
  <c r="H1064"/>
  <c r="B1065"/>
  <c r="E1065"/>
  <c r="I1065"/>
  <c r="D1065"/>
  <c r="C1065"/>
  <c r="G1065"/>
  <c r="F1065"/>
  <c r="H1065"/>
  <c r="B1066"/>
  <c r="E1066"/>
  <c r="I1066"/>
  <c r="D1066"/>
  <c r="C1066"/>
  <c r="G1066"/>
  <c r="F1066"/>
  <c r="H1066"/>
  <c r="B1067"/>
  <c r="E1067"/>
  <c r="I1067"/>
  <c r="D1067"/>
  <c r="C1067"/>
  <c r="G1067"/>
  <c r="F1067"/>
  <c r="H1067"/>
  <c r="B1068"/>
  <c r="E1068"/>
  <c r="I1068"/>
  <c r="D1068"/>
  <c r="C1068"/>
  <c r="G1068"/>
  <c r="F1068"/>
  <c r="H1068"/>
  <c r="B1069"/>
  <c r="E1069"/>
  <c r="I1069"/>
  <c r="D1069"/>
  <c r="C1069"/>
  <c r="G1069"/>
  <c r="F1069"/>
  <c r="H1069"/>
  <c r="B1070"/>
  <c r="E1070"/>
  <c r="I1070"/>
  <c r="D1070"/>
  <c r="C1070"/>
  <c r="G1070"/>
  <c r="F1070"/>
  <c r="H1070"/>
  <c r="B1071"/>
  <c r="E1071"/>
  <c r="I1071"/>
  <c r="D1071"/>
  <c r="C1071"/>
  <c r="G1071"/>
  <c r="F1071"/>
  <c r="H1071"/>
  <c r="B1072"/>
  <c r="E1072"/>
  <c r="I1072"/>
  <c r="D1072"/>
  <c r="C1072"/>
  <c r="G1072"/>
  <c r="F1072"/>
  <c r="H1072"/>
  <c r="B1073"/>
  <c r="E1073"/>
  <c r="I1073"/>
  <c r="D1073"/>
  <c r="C1073"/>
  <c r="G1073"/>
  <c r="F1073"/>
  <c r="H1073"/>
  <c r="B1074"/>
  <c r="E1074"/>
  <c r="I1074"/>
  <c r="D1074"/>
  <c r="C1074"/>
  <c r="G1074"/>
  <c r="F1074"/>
  <c r="H1074"/>
  <c r="B1075"/>
  <c r="E1075"/>
  <c r="I1075"/>
  <c r="D1075"/>
  <c r="C1075"/>
  <c r="G1075"/>
  <c r="F1075"/>
  <c r="H1075"/>
  <c r="B1076"/>
  <c r="E1076"/>
  <c r="I1076"/>
  <c r="D1076"/>
  <c r="C1076"/>
  <c r="G1076"/>
  <c r="F1076"/>
  <c r="H1076"/>
  <c r="B1077"/>
  <c r="E1077"/>
  <c r="I1077"/>
  <c r="D1077"/>
  <c r="C1077"/>
  <c r="G1077"/>
  <c r="F1077"/>
  <c r="H1077"/>
  <c r="B1078"/>
  <c r="E1078"/>
  <c r="I1078"/>
  <c r="D1078"/>
  <c r="C1078"/>
  <c r="G1078"/>
  <c r="F1078"/>
  <c r="H1078"/>
  <c r="B1079"/>
  <c r="E1079"/>
  <c r="I1079"/>
  <c r="D1079"/>
  <c r="C1079"/>
  <c r="G1079"/>
  <c r="F1079"/>
  <c r="H1079"/>
  <c r="B1080"/>
  <c r="E1080"/>
  <c r="I1080"/>
  <c r="D1080"/>
  <c r="C1080"/>
  <c r="G1080"/>
  <c r="F1080"/>
  <c r="H1080"/>
  <c r="B1081"/>
  <c r="E1081"/>
  <c r="I1081"/>
  <c r="D1081"/>
  <c r="C1081"/>
  <c r="G1081"/>
  <c r="F1081"/>
  <c r="H1081"/>
  <c r="B1082"/>
  <c r="E1082"/>
  <c r="I1082"/>
  <c r="D1082"/>
  <c r="C1082"/>
  <c r="G1082"/>
  <c r="F1082"/>
  <c r="H1082"/>
  <c r="B1083"/>
  <c r="E1083"/>
  <c r="I1083"/>
  <c r="D1083"/>
  <c r="C1083"/>
  <c r="G1083"/>
  <c r="F1083"/>
  <c r="H1083"/>
  <c r="B1084"/>
  <c r="E1084"/>
  <c r="I1084"/>
  <c r="D1084"/>
  <c r="C1084"/>
  <c r="G1084"/>
  <c r="F1084"/>
  <c r="H1084"/>
  <c r="B1085"/>
  <c r="E1085"/>
  <c r="I1085"/>
  <c r="D1085"/>
  <c r="C1085"/>
  <c r="G1085"/>
  <c r="F1085"/>
  <c r="H1085"/>
  <c r="B1086"/>
  <c r="E1086"/>
  <c r="I1086"/>
  <c r="D1086"/>
  <c r="C1086"/>
  <c r="G1086"/>
  <c r="F1086"/>
  <c r="H1086"/>
  <c r="B1087"/>
  <c r="E1087"/>
  <c r="I1087"/>
  <c r="D1087"/>
  <c r="C1087"/>
  <c r="G1087"/>
  <c r="F1087"/>
  <c r="H1087"/>
  <c r="B1088"/>
  <c r="E1088"/>
  <c r="I1088"/>
  <c r="D1088"/>
  <c r="C1088"/>
  <c r="G1088"/>
  <c r="F1088"/>
  <c r="H1088"/>
  <c r="B1089"/>
  <c r="E1089"/>
  <c r="I1089"/>
  <c r="D1089"/>
  <c r="C1089"/>
  <c r="G1089"/>
  <c r="F1089"/>
  <c r="H1089"/>
  <c r="B1090"/>
  <c r="E1090"/>
  <c r="I1090"/>
  <c r="D1090"/>
  <c r="C1090"/>
  <c r="G1090"/>
  <c r="F1090"/>
  <c r="H1090"/>
  <c r="B1091"/>
  <c r="E1091"/>
  <c r="I1091"/>
  <c r="D1091"/>
  <c r="C1091"/>
  <c r="G1091"/>
  <c r="F1091"/>
  <c r="H1091"/>
  <c r="B1092"/>
  <c r="E1092"/>
  <c r="I1092"/>
  <c r="D1092"/>
  <c r="C1092"/>
  <c r="G1092"/>
  <c r="F1092"/>
  <c r="H1092"/>
  <c r="B1093"/>
  <c r="E1093"/>
  <c r="I1093"/>
  <c r="D1093"/>
  <c r="C1093"/>
  <c r="G1093"/>
  <c r="F1093"/>
  <c r="H1093"/>
  <c r="B1094"/>
  <c r="E1094"/>
  <c r="I1094"/>
  <c r="D1094"/>
  <c r="C1094"/>
  <c r="G1094"/>
  <c r="F1094"/>
  <c r="H1094"/>
  <c r="B1095"/>
  <c r="E1095"/>
  <c r="I1095"/>
  <c r="D1095"/>
  <c r="C1095"/>
  <c r="G1095"/>
  <c r="F1095"/>
  <c r="H1095"/>
  <c r="B1096"/>
  <c r="E1096"/>
  <c r="I1096"/>
  <c r="D1096"/>
  <c r="C1096"/>
  <c r="G1096"/>
  <c r="F1096"/>
  <c r="H1096"/>
  <c r="B1097"/>
  <c r="E1097"/>
  <c r="I1097"/>
  <c r="D1097"/>
  <c r="C1097"/>
  <c r="G1097"/>
  <c r="F1097"/>
  <c r="H1097"/>
  <c r="B1098"/>
  <c r="E1098"/>
  <c r="I1098"/>
  <c r="D1098"/>
  <c r="C1098"/>
  <c r="G1098"/>
  <c r="F1098"/>
  <c r="H1098"/>
  <c r="B1099"/>
  <c r="E1099"/>
  <c r="I1099"/>
  <c r="D1099"/>
  <c r="C1099"/>
  <c r="G1099"/>
  <c r="F1099"/>
  <c r="H1099"/>
  <c r="B1100"/>
  <c r="E1100"/>
  <c r="I1100"/>
  <c r="D1100"/>
  <c r="C1100"/>
  <c r="G1100"/>
  <c r="F1100"/>
  <c r="H1100"/>
  <c r="B1101"/>
  <c r="E1101"/>
  <c r="I1101"/>
  <c r="D1101"/>
  <c r="C1101"/>
  <c r="G1101"/>
  <c r="F1101"/>
  <c r="H1101"/>
  <c r="B1102"/>
  <c r="E1102"/>
  <c r="I1102"/>
  <c r="D1102"/>
  <c r="C1102"/>
  <c r="G1102"/>
  <c r="F1102"/>
  <c r="H1102"/>
  <c r="B1103"/>
  <c r="E1103"/>
  <c r="I1103"/>
  <c r="D1103"/>
  <c r="C1103"/>
  <c r="G1103"/>
  <c r="F1103"/>
  <c r="H1103"/>
  <c r="B1104"/>
  <c r="E1104"/>
  <c r="I1104"/>
  <c r="D1104"/>
  <c r="C1104"/>
  <c r="G1104"/>
  <c r="F1104"/>
  <c r="H1104"/>
  <c r="B1105"/>
  <c r="E1105"/>
  <c r="I1105"/>
  <c r="D1105"/>
  <c r="C1105"/>
  <c r="G1105"/>
  <c r="F1105"/>
  <c r="H1105"/>
  <c r="B1106"/>
  <c r="E1106"/>
  <c r="I1106"/>
  <c r="D1106"/>
  <c r="C1106"/>
  <c r="G1106"/>
  <c r="F1106"/>
  <c r="H1106"/>
  <c r="B1107"/>
  <c r="E1107"/>
  <c r="I1107"/>
  <c r="D1107"/>
  <c r="C1107"/>
  <c r="G1107"/>
  <c r="F1107"/>
  <c r="H1107"/>
  <c r="B1108"/>
  <c r="E1108"/>
  <c r="I1108"/>
  <c r="D1108"/>
  <c r="C1108"/>
  <c r="G1108"/>
  <c r="F1108"/>
  <c r="H1108"/>
  <c r="B1109"/>
  <c r="E1109"/>
  <c r="I1109"/>
  <c r="D1109"/>
  <c r="C1109"/>
  <c r="G1109"/>
  <c r="F1109"/>
  <c r="H1109"/>
  <c r="B1110"/>
  <c r="E1110"/>
  <c r="I1110"/>
  <c r="D1110"/>
  <c r="C1110"/>
  <c r="G1110"/>
  <c r="F1110"/>
  <c r="H1110"/>
  <c r="B1111"/>
  <c r="E1111"/>
  <c r="I1111"/>
  <c r="D1111"/>
  <c r="C1111"/>
  <c r="G1111"/>
  <c r="F1111"/>
  <c r="H1111"/>
  <c r="B1112"/>
  <c r="E1112"/>
  <c r="I1112"/>
  <c r="D1112"/>
  <c r="C1112"/>
  <c r="G1112"/>
  <c r="F1112"/>
  <c r="H1112"/>
  <c r="B1113"/>
  <c r="E1113"/>
  <c r="I1113"/>
  <c r="D1113"/>
  <c r="C1113"/>
  <c r="G1113"/>
  <c r="F1113"/>
  <c r="H1113"/>
  <c r="B1114"/>
  <c r="E1114"/>
  <c r="I1114"/>
  <c r="D1114"/>
  <c r="C1114"/>
  <c r="G1114"/>
  <c r="F1114"/>
  <c r="H1114"/>
  <c r="B1115"/>
  <c r="E1115"/>
  <c r="I1115"/>
  <c r="D1115"/>
  <c r="C1115"/>
  <c r="G1115"/>
  <c r="F1115"/>
  <c r="H1115"/>
  <c r="B1116"/>
  <c r="E1116"/>
  <c r="I1116"/>
  <c r="D1116"/>
  <c r="C1116"/>
  <c r="G1116"/>
  <c r="F1116"/>
  <c r="H1116"/>
  <c r="B1117"/>
  <c r="E1117"/>
  <c r="I1117"/>
  <c r="D1117"/>
  <c r="C1117"/>
  <c r="G1117"/>
  <c r="F1117"/>
  <c r="H1117"/>
  <c r="B1118"/>
  <c r="E1118"/>
  <c r="I1118"/>
  <c r="D1118"/>
  <c r="C1118"/>
  <c r="G1118"/>
  <c r="F1118"/>
  <c r="H1118"/>
  <c r="B1119"/>
  <c r="E1119"/>
  <c r="I1119"/>
  <c r="D1119"/>
  <c r="C1119"/>
  <c r="G1119"/>
  <c r="F1119"/>
  <c r="H1119"/>
  <c r="B1120"/>
  <c r="E1120"/>
  <c r="I1120"/>
  <c r="D1120"/>
  <c r="C1120"/>
  <c r="G1120"/>
  <c r="F1120"/>
  <c r="H1120"/>
  <c r="B1121"/>
  <c r="E1121"/>
  <c r="I1121"/>
  <c r="D1121"/>
  <c r="C1121"/>
  <c r="G1121"/>
  <c r="F1121"/>
  <c r="H1121"/>
  <c r="B1122"/>
  <c r="E1122"/>
  <c r="I1122"/>
  <c r="D1122"/>
  <c r="C1122"/>
  <c r="G1122"/>
  <c r="F1122"/>
  <c r="H1122"/>
  <c r="B1123"/>
  <c r="E1123"/>
  <c r="I1123"/>
  <c r="D1123"/>
  <c r="C1123"/>
  <c r="G1123"/>
  <c r="F1123"/>
  <c r="H1123"/>
  <c r="B1124"/>
  <c r="E1124"/>
  <c r="I1124"/>
  <c r="D1124"/>
  <c r="C1124"/>
  <c r="G1124"/>
  <c r="F1124"/>
  <c r="H1124"/>
  <c r="B1125"/>
  <c r="E1125"/>
  <c r="I1125"/>
  <c r="D1125"/>
  <c r="C1125"/>
  <c r="G1125"/>
  <c r="F1125"/>
  <c r="H1125"/>
  <c r="B1126"/>
  <c r="E1126"/>
  <c r="I1126"/>
  <c r="D1126"/>
  <c r="C1126"/>
  <c r="G1126"/>
  <c r="F1126"/>
  <c r="H1126"/>
  <c r="B1127"/>
  <c r="E1127"/>
  <c r="I1127"/>
  <c r="D1127"/>
  <c r="C1127"/>
  <c r="G1127"/>
  <c r="F1127"/>
  <c r="H1127"/>
  <c r="B1128"/>
  <c r="E1128"/>
  <c r="I1128"/>
  <c r="D1128"/>
  <c r="C1128"/>
  <c r="G1128"/>
  <c r="F1128"/>
  <c r="H1128"/>
  <c r="B1129"/>
  <c r="E1129"/>
  <c r="I1129"/>
  <c r="D1129"/>
  <c r="C1129"/>
  <c r="G1129"/>
  <c r="F1129"/>
  <c r="H1129"/>
  <c r="B1130"/>
  <c r="E1130"/>
  <c r="I1130"/>
  <c r="D1130"/>
  <c r="C1130"/>
  <c r="G1130"/>
  <c r="F1130"/>
  <c r="H1130"/>
  <c r="B1131"/>
  <c r="E1131"/>
  <c r="I1131"/>
  <c r="D1131"/>
  <c r="C1131"/>
  <c r="G1131"/>
  <c r="F1131"/>
  <c r="H1131"/>
  <c r="B1132"/>
  <c r="E1132"/>
  <c r="I1132"/>
  <c r="D1132"/>
  <c r="C1132"/>
  <c r="G1132"/>
  <c r="F1132"/>
  <c r="H1132"/>
  <c r="B1133"/>
  <c r="E1133"/>
  <c r="I1133"/>
  <c r="D1133"/>
  <c r="C1133"/>
  <c r="G1133"/>
  <c r="F1133"/>
  <c r="H1133"/>
  <c r="B1134"/>
  <c r="E1134"/>
  <c r="I1134"/>
  <c r="D1134"/>
  <c r="C1134"/>
  <c r="G1134"/>
  <c r="F1134"/>
  <c r="H1134"/>
  <c r="B1135"/>
  <c r="E1135"/>
  <c r="I1135"/>
  <c r="D1135"/>
  <c r="C1135"/>
  <c r="G1135"/>
  <c r="F1135"/>
  <c r="H1135"/>
  <c r="B1136"/>
  <c r="E1136"/>
  <c r="I1136"/>
  <c r="D1136"/>
  <c r="C1136"/>
  <c r="G1136"/>
  <c r="F1136"/>
  <c r="H1136"/>
  <c r="B1137"/>
  <c r="E1137"/>
  <c r="I1137"/>
  <c r="D1137"/>
  <c r="C1137"/>
  <c r="G1137"/>
  <c r="F1137"/>
  <c r="H1137"/>
  <c r="B1138"/>
  <c r="E1138"/>
  <c r="I1138"/>
  <c r="D1138"/>
  <c r="C1138"/>
  <c r="G1138"/>
  <c r="F1138"/>
  <c r="H1138"/>
  <c r="B1139"/>
  <c r="E1139"/>
  <c r="I1139"/>
  <c r="D1139"/>
  <c r="C1139"/>
  <c r="G1139"/>
  <c r="F1139"/>
  <c r="H1139"/>
  <c r="B1140"/>
  <c r="E1140"/>
  <c r="I1140"/>
  <c r="D1140"/>
  <c r="C1140"/>
  <c r="G1140"/>
  <c r="F1140"/>
  <c r="H1140"/>
  <c r="B1141"/>
  <c r="E1141"/>
  <c r="I1141"/>
  <c r="D1141"/>
  <c r="C1141"/>
  <c r="G1141"/>
  <c r="F1141"/>
  <c r="H1141"/>
  <c r="B1142"/>
  <c r="E1142"/>
  <c r="I1142"/>
  <c r="D1142"/>
  <c r="C1142"/>
  <c r="G1142"/>
  <c r="F1142"/>
  <c r="H1142"/>
  <c r="B1143"/>
  <c r="E1143"/>
  <c r="I1143"/>
  <c r="D1143"/>
  <c r="C1143"/>
  <c r="G1143"/>
  <c r="F1143"/>
  <c r="H1143"/>
  <c r="B1144"/>
  <c r="E1144"/>
  <c r="I1144"/>
  <c r="D1144"/>
  <c r="C1144"/>
  <c r="G1144"/>
  <c r="F1144"/>
  <c r="H1144"/>
  <c r="B1145"/>
  <c r="E1145"/>
  <c r="I1145"/>
  <c r="D1145"/>
  <c r="C1145"/>
  <c r="G1145"/>
  <c r="F1145"/>
  <c r="H1145"/>
  <c r="B1146"/>
  <c r="E1146"/>
  <c r="I1146"/>
  <c r="D1146"/>
  <c r="C1146"/>
  <c r="G1146"/>
  <c r="F1146"/>
  <c r="H1146"/>
  <c r="B1147"/>
  <c r="E1147"/>
  <c r="I1147"/>
  <c r="D1147"/>
  <c r="C1147"/>
  <c r="G1147"/>
  <c r="F1147"/>
  <c r="H1147"/>
  <c r="B1148"/>
  <c r="E1148"/>
  <c r="I1148"/>
  <c r="D1148"/>
  <c r="C1148"/>
  <c r="G1148"/>
  <c r="F1148"/>
  <c r="H1148"/>
  <c r="B1149"/>
  <c r="E1149"/>
  <c r="I1149"/>
  <c r="D1149"/>
  <c r="C1149"/>
  <c r="G1149"/>
  <c r="F1149"/>
  <c r="H1149"/>
  <c r="B1150"/>
  <c r="E1150"/>
  <c r="I1150"/>
  <c r="D1150"/>
  <c r="C1150"/>
  <c r="G1150"/>
  <c r="F1150"/>
  <c r="H1150"/>
  <c r="B1151"/>
  <c r="E1151"/>
  <c r="I1151"/>
  <c r="D1151"/>
  <c r="C1151"/>
  <c r="G1151"/>
  <c r="F1151"/>
  <c r="H1151"/>
  <c r="B1152"/>
  <c r="E1152"/>
  <c r="I1152"/>
  <c r="D1152"/>
  <c r="C1152"/>
  <c r="G1152"/>
  <c r="F1152"/>
  <c r="H1152"/>
  <c r="B1153"/>
  <c r="E1153"/>
  <c r="I1153"/>
  <c r="D1153"/>
  <c r="C1153"/>
  <c r="G1153"/>
  <c r="F1153"/>
  <c r="H1153"/>
  <c r="B1154"/>
  <c r="E1154"/>
  <c r="I1154"/>
  <c r="D1154"/>
  <c r="C1154"/>
  <c r="G1154"/>
  <c r="F1154"/>
  <c r="H1154"/>
  <c r="B1155"/>
  <c r="E1155"/>
  <c r="I1155"/>
  <c r="D1155"/>
  <c r="C1155"/>
  <c r="G1155"/>
  <c r="F1155"/>
  <c r="H1155"/>
  <c r="B1156"/>
  <c r="E1156"/>
  <c r="I1156"/>
  <c r="D1156"/>
  <c r="C1156"/>
  <c r="G1156"/>
  <c r="F1156"/>
  <c r="H1156"/>
  <c r="B1157"/>
  <c r="E1157"/>
  <c r="I1157"/>
  <c r="D1157"/>
  <c r="C1157"/>
  <c r="G1157"/>
  <c r="F1157"/>
  <c r="H1157"/>
  <c r="B1158"/>
  <c r="E1158"/>
  <c r="I1158"/>
  <c r="D1158"/>
  <c r="C1158"/>
  <c r="G1158"/>
  <c r="F1158"/>
  <c r="H1158"/>
  <c r="B1159"/>
  <c r="E1159"/>
  <c r="I1159"/>
  <c r="D1159"/>
  <c r="C1159"/>
  <c r="G1159"/>
  <c r="F1159"/>
  <c r="H1159"/>
  <c r="B1160"/>
  <c r="E1160"/>
  <c r="I1160"/>
  <c r="D1160"/>
  <c r="C1160"/>
  <c r="G1160"/>
  <c r="F1160"/>
  <c r="H1160"/>
  <c r="B1161"/>
  <c r="E1161"/>
  <c r="I1161"/>
  <c r="D1161"/>
  <c r="C1161"/>
  <c r="G1161"/>
  <c r="F1161"/>
  <c r="H1161"/>
  <c r="B1162"/>
  <c r="E1162"/>
  <c r="I1162"/>
  <c r="D1162"/>
  <c r="C1162"/>
  <c r="G1162"/>
  <c r="F1162"/>
  <c r="H1162"/>
  <c r="B1163"/>
  <c r="E1163"/>
  <c r="I1163"/>
  <c r="D1163"/>
  <c r="C1163"/>
  <c r="G1163"/>
  <c r="F1163"/>
  <c r="H1163"/>
  <c r="B1164"/>
  <c r="E1164"/>
  <c r="I1164"/>
  <c r="D1164"/>
  <c r="C1164"/>
  <c r="G1164"/>
  <c r="F1164"/>
  <c r="H1164"/>
  <c r="B1165"/>
  <c r="E1165"/>
  <c r="I1165"/>
  <c r="D1165"/>
  <c r="C1165"/>
  <c r="G1165"/>
  <c r="F1165"/>
  <c r="H1165"/>
  <c r="B1166"/>
  <c r="E1166"/>
  <c r="I1166"/>
  <c r="D1166"/>
  <c r="C1166"/>
  <c r="G1166"/>
  <c r="F1166"/>
  <c r="H1166"/>
  <c r="B1167"/>
  <c r="E1167"/>
  <c r="I1167"/>
  <c r="D1167"/>
  <c r="C1167"/>
  <c r="G1167"/>
  <c r="F1167"/>
  <c r="H1167"/>
  <c r="B1168"/>
  <c r="E1168"/>
  <c r="I1168"/>
  <c r="D1168"/>
  <c r="C1168"/>
  <c r="G1168"/>
  <c r="F1168"/>
  <c r="H1168"/>
  <c r="B1169"/>
  <c r="E1169"/>
  <c r="I1169"/>
  <c r="D1169"/>
  <c r="C1169"/>
  <c r="G1169"/>
  <c r="F1169"/>
  <c r="H1169"/>
  <c r="B1170"/>
  <c r="E1170"/>
  <c r="I1170"/>
  <c r="D1170"/>
  <c r="C1170"/>
  <c r="G1170"/>
  <c r="F1170"/>
  <c r="H1170"/>
  <c r="B1171"/>
  <c r="E1171"/>
  <c r="I1171"/>
  <c r="D1171"/>
  <c r="C1171"/>
  <c r="G1171"/>
  <c r="F1171"/>
  <c r="H1171"/>
  <c r="B1172"/>
  <c r="E1172"/>
  <c r="I1172"/>
  <c r="D1172"/>
  <c r="C1172"/>
  <c r="G1172"/>
  <c r="F1172"/>
  <c r="H1172"/>
  <c r="B1173"/>
  <c r="E1173"/>
  <c r="I1173"/>
  <c r="D1173"/>
  <c r="C1173"/>
  <c r="G1173"/>
  <c r="F1173"/>
  <c r="H1173"/>
  <c r="B1174"/>
  <c r="E1174"/>
  <c r="I1174"/>
  <c r="D1174"/>
  <c r="C1174"/>
  <c r="G1174"/>
  <c r="F1174"/>
  <c r="H1174"/>
  <c r="B1175"/>
  <c r="E1175"/>
  <c r="I1175"/>
  <c r="D1175"/>
  <c r="C1175"/>
  <c r="G1175"/>
  <c r="F1175"/>
  <c r="H1175"/>
  <c r="B1176"/>
  <c r="E1176"/>
  <c r="I1176"/>
  <c r="D1176"/>
  <c r="C1176"/>
  <c r="G1176"/>
  <c r="F1176"/>
  <c r="H1176"/>
  <c r="B1177"/>
  <c r="E1177"/>
  <c r="I1177"/>
  <c r="D1177"/>
  <c r="C1177"/>
  <c r="G1177"/>
  <c r="F1177"/>
  <c r="H1177"/>
  <c r="B1178"/>
  <c r="E1178"/>
  <c r="I1178"/>
  <c r="D1178"/>
  <c r="C1178"/>
  <c r="G1178"/>
  <c r="F1178"/>
  <c r="H1178"/>
  <c r="B1179"/>
  <c r="E1179"/>
  <c r="I1179"/>
  <c r="D1179"/>
  <c r="C1179"/>
  <c r="G1179"/>
  <c r="F1179"/>
  <c r="H1179"/>
  <c r="B1180"/>
  <c r="E1180"/>
  <c r="I1180"/>
  <c r="D1180"/>
  <c r="C1180"/>
  <c r="G1180"/>
  <c r="F1180"/>
  <c r="H1180"/>
  <c r="B1181"/>
  <c r="E1181"/>
  <c r="I1181"/>
  <c r="D1181"/>
  <c r="C1181"/>
  <c r="G1181"/>
  <c r="F1181"/>
  <c r="H1181"/>
  <c r="B1182"/>
  <c r="E1182"/>
  <c r="I1182"/>
  <c r="D1182"/>
  <c r="C1182"/>
  <c r="G1182"/>
  <c r="F1182"/>
  <c r="H1182"/>
  <c r="B1183"/>
  <c r="E1183"/>
  <c r="I1183"/>
  <c r="D1183"/>
  <c r="C1183"/>
  <c r="G1183"/>
  <c r="F1183"/>
  <c r="H1183"/>
  <c r="B1184"/>
  <c r="E1184"/>
  <c r="I1184"/>
  <c r="D1184"/>
  <c r="C1184"/>
  <c r="G1184"/>
  <c r="F1184"/>
  <c r="H1184"/>
  <c r="B1185"/>
  <c r="E1185"/>
  <c r="I1185"/>
  <c r="D1185"/>
  <c r="C1185"/>
  <c r="G1185"/>
  <c r="F1185"/>
  <c r="H1185"/>
  <c r="B1186"/>
  <c r="E1186"/>
  <c r="I1186"/>
  <c r="D1186"/>
  <c r="C1186"/>
  <c r="G1186"/>
  <c r="F1186"/>
  <c r="H1186"/>
  <c r="B1187"/>
  <c r="E1187"/>
  <c r="I1187"/>
  <c r="D1187"/>
  <c r="C1187"/>
  <c r="G1187"/>
  <c r="F1187"/>
  <c r="H1187"/>
  <c r="B1188"/>
  <c r="E1188"/>
  <c r="I1188"/>
  <c r="D1188"/>
  <c r="C1188"/>
  <c r="G1188"/>
  <c r="F1188"/>
  <c r="H1188"/>
  <c r="B1189"/>
  <c r="E1189"/>
  <c r="I1189"/>
  <c r="D1189"/>
  <c r="C1189"/>
  <c r="G1189"/>
  <c r="F1189"/>
  <c r="H1189"/>
  <c r="B1190"/>
  <c r="E1190"/>
  <c r="I1190"/>
  <c r="D1190"/>
  <c r="C1190"/>
  <c r="G1190"/>
  <c r="F1190"/>
  <c r="H1190"/>
  <c r="B1191"/>
  <c r="E1191"/>
  <c r="I1191"/>
  <c r="D1191"/>
  <c r="C1191"/>
  <c r="G1191"/>
  <c r="F1191"/>
  <c r="H1191"/>
  <c r="B1192"/>
  <c r="E1192"/>
  <c r="I1192"/>
  <c r="D1192"/>
  <c r="C1192"/>
  <c r="G1192"/>
  <c r="F1192"/>
  <c r="H1192"/>
  <c r="B1193"/>
  <c r="E1193"/>
  <c r="I1193"/>
  <c r="D1193"/>
  <c r="C1193"/>
  <c r="G1193"/>
  <c r="F1193"/>
  <c r="H1193"/>
  <c r="B1194"/>
  <c r="E1194"/>
  <c r="I1194"/>
  <c r="D1194"/>
  <c r="C1194"/>
  <c r="G1194"/>
  <c r="F1194"/>
  <c r="H1194"/>
  <c r="B1195"/>
  <c r="E1195"/>
  <c r="I1195"/>
  <c r="D1195"/>
  <c r="C1195"/>
  <c r="G1195"/>
  <c r="F1195"/>
  <c r="H1195"/>
  <c r="B1196"/>
  <c r="E1196"/>
  <c r="I1196"/>
  <c r="D1196"/>
  <c r="C1196"/>
  <c r="G1196"/>
  <c r="F1196"/>
  <c r="H1196"/>
  <c r="B1197"/>
  <c r="E1197"/>
  <c r="I1197"/>
  <c r="D1197"/>
  <c r="C1197"/>
  <c r="G1197"/>
  <c r="F1197"/>
  <c r="H1197"/>
  <c r="B1198"/>
  <c r="E1198"/>
  <c r="I1198"/>
  <c r="D1198"/>
  <c r="C1198"/>
  <c r="G1198"/>
  <c r="F1198"/>
  <c r="H1198"/>
  <c r="B1199"/>
  <c r="E1199"/>
  <c r="I1199"/>
  <c r="D1199"/>
  <c r="C1199"/>
  <c r="G1199"/>
  <c r="F1199"/>
  <c r="H1199"/>
  <c r="B1200"/>
  <c r="E1200"/>
  <c r="I1200"/>
  <c r="D1200"/>
  <c r="C1200"/>
  <c r="G1200"/>
  <c r="F1200"/>
  <c r="H1200"/>
  <c r="B1201"/>
  <c r="E1201"/>
  <c r="I1201"/>
  <c r="D1201"/>
  <c r="C1201"/>
  <c r="G1201"/>
  <c r="F1201"/>
  <c r="H1201"/>
  <c r="B1202"/>
  <c r="E1202"/>
  <c r="I1202"/>
  <c r="D1202"/>
  <c r="C1202"/>
  <c r="G1202"/>
  <c r="F1202"/>
  <c r="H1202"/>
  <c r="B1203"/>
  <c r="E1203"/>
  <c r="I1203"/>
  <c r="D1203"/>
  <c r="C1203"/>
  <c r="G1203"/>
  <c r="F1203"/>
  <c r="H1203"/>
  <c r="B1204"/>
  <c r="E1204"/>
  <c r="I1204"/>
  <c r="D1204"/>
  <c r="C1204"/>
  <c r="G1204"/>
  <c r="F1204"/>
  <c r="H1204"/>
  <c r="B1205"/>
  <c r="E1205"/>
  <c r="I1205"/>
  <c r="D1205"/>
  <c r="C1205"/>
  <c r="G1205"/>
  <c r="F1205"/>
  <c r="H1205"/>
  <c r="B1206"/>
  <c r="E1206"/>
  <c r="I1206"/>
  <c r="D1206"/>
  <c r="C1206"/>
  <c r="G1206"/>
  <c r="F1206"/>
  <c r="H1206"/>
  <c r="B1207"/>
  <c r="E1207"/>
  <c r="I1207"/>
  <c r="D1207"/>
  <c r="C1207"/>
  <c r="G1207"/>
  <c r="F1207"/>
  <c r="H1207"/>
  <c r="B1208"/>
  <c r="E1208"/>
  <c r="I1208"/>
  <c r="D1208"/>
  <c r="C1208"/>
  <c r="G1208"/>
  <c r="F1208"/>
  <c r="H1208"/>
  <c r="B1209"/>
  <c r="E1209"/>
  <c r="I1209"/>
  <c r="D1209"/>
  <c r="C1209"/>
  <c r="G1209"/>
  <c r="F1209"/>
  <c r="H1209"/>
  <c r="B1210"/>
  <c r="E1210"/>
  <c r="I1210"/>
  <c r="D1210"/>
  <c r="C1210"/>
  <c r="G1210"/>
  <c r="F1210"/>
  <c r="H1210"/>
  <c r="B1211"/>
  <c r="E1211"/>
  <c r="I1211"/>
  <c r="D1211"/>
  <c r="C1211"/>
  <c r="G1211"/>
  <c r="F1211"/>
  <c r="H1211"/>
  <c r="B1212"/>
  <c r="E1212"/>
  <c r="I1212"/>
  <c r="D1212"/>
  <c r="C1212"/>
  <c r="G1212"/>
  <c r="F1212"/>
  <c r="H1212"/>
  <c r="B1213"/>
  <c r="E1213"/>
  <c r="I1213"/>
  <c r="D1213"/>
  <c r="C1213"/>
  <c r="G1213"/>
  <c r="F1213"/>
  <c r="H1213"/>
  <c r="B1214"/>
  <c r="E1214"/>
  <c r="I1214"/>
  <c r="D1214"/>
  <c r="C1214"/>
  <c r="G1214"/>
  <c r="F1214"/>
  <c r="H1214"/>
  <c r="B1215"/>
  <c r="E1215"/>
  <c r="I1215"/>
  <c r="D1215"/>
  <c r="C1215"/>
  <c r="G1215"/>
  <c r="F1215"/>
  <c r="H1215"/>
  <c r="B1216"/>
  <c r="E1216"/>
  <c r="I1216"/>
  <c r="D1216"/>
  <c r="C1216"/>
  <c r="G1216"/>
  <c r="F1216"/>
  <c r="H1216"/>
  <c r="B1217"/>
  <c r="E1217"/>
  <c r="I1217"/>
  <c r="D1217"/>
  <c r="C1217"/>
  <c r="G1217"/>
  <c r="F1217"/>
  <c r="H1217"/>
  <c r="B1218"/>
  <c r="E1218"/>
  <c r="I1218"/>
  <c r="D1218"/>
  <c r="C1218"/>
  <c r="G1218"/>
  <c r="F1218"/>
  <c r="H1218"/>
  <c r="B1219"/>
  <c r="E1219"/>
  <c r="I1219"/>
  <c r="D1219"/>
  <c r="C1219"/>
  <c r="G1219"/>
  <c r="F1219"/>
  <c r="H1219"/>
  <c r="B1220"/>
  <c r="E1220"/>
  <c r="I1220"/>
  <c r="D1220"/>
  <c r="C1220"/>
  <c r="G1220"/>
  <c r="F1220"/>
  <c r="H1220"/>
  <c r="B1221"/>
  <c r="E1221"/>
  <c r="I1221"/>
  <c r="D1221"/>
  <c r="C1221"/>
  <c r="G1221"/>
  <c r="F1221"/>
  <c r="H1221"/>
  <c r="B1222"/>
  <c r="E1222"/>
  <c r="I1222"/>
  <c r="D1222"/>
  <c r="C1222"/>
  <c r="G1222"/>
  <c r="F1222"/>
  <c r="H1222"/>
  <c r="B1223"/>
  <c r="E1223"/>
  <c r="I1223"/>
  <c r="D1223"/>
  <c r="C1223"/>
  <c r="G1223"/>
  <c r="F1223"/>
  <c r="H1223"/>
  <c r="B1224"/>
  <c r="E1224"/>
  <c r="I1224"/>
  <c r="D1224"/>
  <c r="C1224"/>
  <c r="G1224"/>
  <c r="F1224"/>
  <c r="H1224"/>
  <c r="B1225"/>
  <c r="E1225"/>
  <c r="I1225"/>
  <c r="D1225"/>
  <c r="C1225"/>
  <c r="G1225"/>
  <c r="F1225"/>
  <c r="H1225"/>
  <c r="B1226"/>
  <c r="E1226"/>
  <c r="I1226"/>
  <c r="D1226"/>
  <c r="C1226"/>
  <c r="G1226"/>
  <c r="F1226"/>
  <c r="H1226"/>
  <c r="B1227"/>
  <c r="E1227"/>
  <c r="I1227"/>
  <c r="D1227"/>
  <c r="C1227"/>
  <c r="G1227"/>
  <c r="F1227"/>
  <c r="H1227"/>
  <c r="B1228"/>
  <c r="E1228"/>
  <c r="I1228"/>
  <c r="D1228"/>
  <c r="C1228"/>
  <c r="G1228"/>
  <c r="F1228"/>
  <c r="H1228"/>
  <c r="B1229"/>
  <c r="E1229"/>
  <c r="I1229"/>
  <c r="D1229"/>
  <c r="C1229"/>
  <c r="G1229"/>
  <c r="F1229"/>
  <c r="H1229"/>
  <c r="B1230"/>
  <c r="E1230"/>
  <c r="I1230"/>
  <c r="D1230"/>
  <c r="C1230"/>
  <c r="G1230"/>
  <c r="F1230"/>
  <c r="H1230"/>
  <c r="B1231"/>
  <c r="E1231"/>
  <c r="I1231"/>
  <c r="D1231"/>
  <c r="C1231"/>
  <c r="G1231"/>
  <c r="F1231"/>
  <c r="H1231"/>
  <c r="B1232"/>
  <c r="E1232"/>
  <c r="I1232"/>
  <c r="D1232"/>
  <c r="C1232"/>
  <c r="G1232"/>
  <c r="F1232"/>
  <c r="H1232"/>
  <c r="B1233"/>
  <c r="E1233"/>
  <c r="I1233"/>
  <c r="D1233"/>
  <c r="C1233"/>
  <c r="G1233"/>
  <c r="F1233"/>
  <c r="H1233"/>
  <c r="B1234"/>
  <c r="E1234"/>
  <c r="I1234"/>
  <c r="D1234"/>
  <c r="C1234"/>
  <c r="G1234"/>
  <c r="F1234"/>
  <c r="H1234"/>
  <c r="B1235"/>
  <c r="E1235"/>
  <c r="I1235"/>
  <c r="D1235"/>
  <c r="C1235"/>
  <c r="G1235"/>
  <c r="F1235"/>
  <c r="H1235"/>
  <c r="B1236"/>
  <c r="E1236"/>
  <c r="I1236"/>
  <c r="D1236"/>
  <c r="C1236"/>
  <c r="G1236"/>
  <c r="F1236"/>
  <c r="H1236"/>
  <c r="B1237"/>
  <c r="E1237"/>
  <c r="I1237"/>
  <c r="D1237"/>
  <c r="C1237"/>
  <c r="G1237"/>
  <c r="F1237"/>
  <c r="H1237"/>
  <c r="B1238"/>
  <c r="E1238"/>
  <c r="I1238"/>
  <c r="D1238"/>
  <c r="C1238"/>
  <c r="G1238"/>
  <c r="F1238"/>
  <c r="H1238"/>
  <c r="B1239"/>
  <c r="E1239"/>
  <c r="I1239"/>
  <c r="D1239"/>
  <c r="C1239"/>
  <c r="G1239"/>
  <c r="F1239"/>
  <c r="H1239"/>
  <c r="B1240"/>
  <c r="E1240"/>
  <c r="I1240"/>
  <c r="D1240"/>
  <c r="C1240"/>
  <c r="G1240"/>
  <c r="F1240"/>
  <c r="H1240"/>
  <c r="B1241"/>
  <c r="E1241"/>
  <c r="I1241"/>
  <c r="D1241"/>
  <c r="C1241"/>
  <c r="G1241"/>
  <c r="F1241"/>
  <c r="H1241"/>
  <c r="B1242"/>
  <c r="E1242"/>
  <c r="I1242"/>
  <c r="D1242"/>
  <c r="C1242"/>
  <c r="G1242"/>
  <c r="F1242"/>
  <c r="H1242"/>
  <c r="B1243"/>
  <c r="E1243"/>
  <c r="I1243"/>
  <c r="D1243"/>
  <c r="C1243"/>
  <c r="G1243"/>
  <c r="F1243"/>
  <c r="H1243"/>
  <c r="B1244"/>
  <c r="E1244"/>
  <c r="I1244"/>
  <c r="D1244"/>
  <c r="C1244"/>
  <c r="G1244"/>
  <c r="F1244"/>
  <c r="H1244"/>
  <c r="B1245"/>
  <c r="E1245"/>
  <c r="I1245"/>
  <c r="D1245"/>
  <c r="C1245"/>
  <c r="G1245"/>
  <c r="F1245"/>
  <c r="H1245"/>
  <c r="B1246"/>
  <c r="E1246"/>
  <c r="I1246"/>
  <c r="D1246"/>
  <c r="C1246"/>
  <c r="G1246"/>
  <c r="F1246"/>
  <c r="H1246"/>
  <c r="B1247"/>
  <c r="E1247"/>
  <c r="I1247"/>
  <c r="D1247"/>
  <c r="C1247"/>
  <c r="G1247"/>
  <c r="F1247"/>
  <c r="H1247"/>
  <c r="B1248"/>
  <c r="E1248"/>
  <c r="I1248"/>
  <c r="D1248"/>
  <c r="C1248"/>
  <c r="G1248"/>
  <c r="F1248"/>
  <c r="H1248"/>
  <c r="B1249"/>
  <c r="E1249"/>
  <c r="I1249"/>
  <c r="D1249"/>
  <c r="C1249"/>
  <c r="G1249"/>
  <c r="F1249"/>
  <c r="H1249"/>
  <c r="B1250"/>
  <c r="E1250"/>
  <c r="I1250"/>
  <c r="D1250"/>
  <c r="C1250"/>
  <c r="G1250"/>
  <c r="F1250"/>
  <c r="H1250"/>
  <c r="B1251"/>
  <c r="E1251"/>
  <c r="I1251"/>
  <c r="D1251"/>
  <c r="C1251"/>
  <c r="G1251"/>
  <c r="F1251"/>
  <c r="H1251"/>
  <c r="B1252"/>
  <c r="E1252"/>
  <c r="I1252"/>
  <c r="D1252"/>
  <c r="C1252"/>
  <c r="G1252"/>
  <c r="F1252"/>
  <c r="H1252"/>
  <c r="B1253"/>
  <c r="E1253"/>
  <c r="I1253"/>
  <c r="D1253"/>
  <c r="C1253"/>
  <c r="G1253"/>
  <c r="F1253"/>
  <c r="H1253"/>
  <c r="B1254"/>
  <c r="E1254"/>
  <c r="I1254"/>
  <c r="D1254"/>
  <c r="C1254"/>
  <c r="G1254"/>
  <c r="F1254"/>
  <c r="H1254"/>
  <c r="B1255"/>
  <c r="E1255"/>
  <c r="I1255"/>
  <c r="D1255"/>
  <c r="C1255"/>
  <c r="G1255"/>
  <c r="F1255"/>
  <c r="H1255"/>
  <c r="B1256"/>
  <c r="E1256"/>
  <c r="I1256"/>
  <c r="D1256"/>
  <c r="C1256"/>
  <c r="G1256"/>
  <c r="F1256"/>
  <c r="H1256"/>
  <c r="B1257"/>
  <c r="E1257"/>
  <c r="I1257"/>
  <c r="D1257"/>
  <c r="C1257"/>
  <c r="G1257"/>
  <c r="F1257"/>
  <c r="H1257"/>
  <c r="B1258"/>
  <c r="E1258"/>
  <c r="I1258"/>
  <c r="D1258"/>
  <c r="C1258"/>
  <c r="G1258"/>
  <c r="F1258"/>
  <c r="H1258"/>
  <c r="B1259"/>
  <c r="E1259"/>
  <c r="I1259"/>
  <c r="D1259"/>
  <c r="C1259"/>
  <c r="G1259"/>
  <c r="F1259"/>
  <c r="H1259"/>
  <c r="B1260"/>
  <c r="E1260"/>
  <c r="I1260"/>
  <c r="D1260"/>
  <c r="C1260"/>
  <c r="G1260"/>
  <c r="F1260"/>
  <c r="H1260"/>
  <c r="B1261"/>
  <c r="E1261"/>
  <c r="I1261"/>
  <c r="D1261"/>
  <c r="C1261"/>
  <c r="G1261"/>
  <c r="F1261"/>
  <c r="H1261"/>
  <c r="B1262"/>
  <c r="E1262"/>
  <c r="I1262"/>
  <c r="D1262"/>
  <c r="C1262"/>
  <c r="G1262"/>
  <c r="F1262"/>
  <c r="H1262"/>
  <c r="B1263"/>
  <c r="E1263"/>
  <c r="I1263"/>
  <c r="D1263"/>
  <c r="C1263"/>
  <c r="G1263"/>
  <c r="F1263"/>
  <c r="H1263"/>
  <c r="B1264"/>
  <c r="E1264"/>
  <c r="I1264"/>
  <c r="D1264"/>
  <c r="C1264"/>
  <c r="G1264"/>
  <c r="F1264"/>
  <c r="H1264"/>
  <c r="B1265"/>
  <c r="E1265"/>
  <c r="I1265"/>
  <c r="D1265"/>
  <c r="C1265"/>
  <c r="G1265"/>
  <c r="F1265"/>
  <c r="H1265"/>
  <c r="B1266"/>
  <c r="E1266"/>
  <c r="I1266"/>
  <c r="D1266"/>
  <c r="C1266"/>
  <c r="G1266"/>
  <c r="F1266"/>
  <c r="H1266"/>
  <c r="B1267"/>
  <c r="E1267"/>
  <c r="I1267"/>
  <c r="D1267"/>
  <c r="C1267"/>
  <c r="G1267"/>
  <c r="F1267"/>
  <c r="H1267"/>
  <c r="B1268"/>
  <c r="E1268"/>
  <c r="I1268"/>
  <c r="D1268"/>
  <c r="C1268"/>
  <c r="G1268"/>
  <c r="F1268"/>
  <c r="H1268"/>
  <c r="B1269"/>
  <c r="E1269"/>
  <c r="I1269"/>
  <c r="D1269"/>
  <c r="C1269"/>
  <c r="G1269"/>
  <c r="F1269"/>
  <c r="H1269"/>
  <c r="B1270"/>
  <c r="E1270"/>
  <c r="I1270"/>
  <c r="D1270"/>
  <c r="C1270"/>
  <c r="G1270"/>
  <c r="F1270"/>
  <c r="H1270"/>
  <c r="B1271"/>
  <c r="E1271"/>
  <c r="I1271"/>
  <c r="D1271"/>
  <c r="C1271"/>
  <c r="G1271"/>
  <c r="F1271"/>
  <c r="H1271"/>
  <c r="B1272"/>
  <c r="E1272"/>
  <c r="I1272"/>
  <c r="D1272"/>
  <c r="C1272"/>
  <c r="G1272"/>
  <c r="F1272"/>
  <c r="H1272"/>
  <c r="B1273"/>
  <c r="E1273"/>
  <c r="I1273"/>
  <c r="D1273"/>
  <c r="C1273"/>
  <c r="G1273"/>
  <c r="F1273"/>
  <c r="H1273"/>
  <c r="B1274"/>
  <c r="E1274"/>
  <c r="I1274"/>
  <c r="D1274"/>
  <c r="C1274"/>
  <c r="G1274"/>
  <c r="F1274"/>
  <c r="H1274"/>
  <c r="B1275"/>
  <c r="E1275"/>
  <c r="I1275"/>
  <c r="D1275"/>
  <c r="C1275"/>
  <c r="G1275"/>
  <c r="F1275"/>
  <c r="H1275"/>
  <c r="B1276"/>
  <c r="E1276"/>
  <c r="I1276"/>
  <c r="D1276"/>
  <c r="C1276"/>
  <c r="G1276"/>
  <c r="F1276"/>
  <c r="H1276"/>
  <c r="B1277"/>
  <c r="E1277"/>
  <c r="I1277"/>
  <c r="D1277"/>
  <c r="C1277"/>
  <c r="G1277"/>
  <c r="F1277"/>
  <c r="H1277"/>
  <c r="B1278"/>
  <c r="E1278"/>
  <c r="I1278"/>
  <c r="D1278"/>
  <c r="C1278"/>
  <c r="G1278"/>
  <c r="F1278"/>
  <c r="H1278"/>
  <c r="B1279"/>
  <c r="E1279"/>
  <c r="I1279"/>
  <c r="D1279"/>
  <c r="C1279"/>
  <c r="G1279"/>
  <c r="F1279"/>
  <c r="H1279"/>
  <c r="B1280"/>
  <c r="E1280"/>
  <c r="I1280"/>
  <c r="D1280"/>
  <c r="C1280"/>
  <c r="G1280"/>
  <c r="F1280"/>
  <c r="H1280"/>
  <c r="B1281"/>
  <c r="E1281"/>
  <c r="I1281"/>
  <c r="D1281"/>
  <c r="C1281"/>
  <c r="G1281"/>
  <c r="F1281"/>
  <c r="H1281"/>
  <c r="B1282"/>
  <c r="E1282"/>
  <c r="I1282"/>
  <c r="D1282"/>
  <c r="C1282"/>
  <c r="G1282"/>
  <c r="F1282"/>
  <c r="H1282"/>
  <c r="B1283"/>
  <c r="E1283"/>
  <c r="I1283"/>
  <c r="D1283"/>
  <c r="C1283"/>
  <c r="G1283"/>
  <c r="F1283"/>
  <c r="H1283"/>
  <c r="B1284"/>
  <c r="E1284"/>
  <c r="I1284"/>
  <c r="D1284"/>
  <c r="C1284"/>
  <c r="G1284"/>
  <c r="F1284"/>
  <c r="H1284"/>
  <c r="B1285"/>
  <c r="E1285"/>
  <c r="I1285"/>
  <c r="D1285"/>
  <c r="C1285"/>
  <c r="G1285"/>
  <c r="F1285"/>
  <c r="H1285"/>
  <c r="B1286"/>
  <c r="E1286"/>
  <c r="I1286"/>
  <c r="D1286"/>
  <c r="C1286"/>
  <c r="G1286"/>
  <c r="F1286"/>
  <c r="H1286"/>
  <c r="B1287"/>
  <c r="E1287"/>
  <c r="I1287"/>
  <c r="D1287"/>
  <c r="C1287"/>
  <c r="G1287"/>
  <c r="F1287"/>
  <c r="H1287"/>
  <c r="B1288"/>
  <c r="E1288"/>
  <c r="I1288"/>
  <c r="D1288"/>
  <c r="C1288"/>
  <c r="G1288"/>
  <c r="F1288"/>
  <c r="H1288"/>
  <c r="B1289"/>
  <c r="E1289"/>
  <c r="I1289"/>
  <c r="D1289"/>
  <c r="C1289"/>
  <c r="G1289"/>
  <c r="F1289"/>
  <c r="H1289"/>
  <c r="B1290"/>
  <c r="E1290"/>
  <c r="I1290"/>
  <c r="D1290"/>
  <c r="C1290"/>
  <c r="G1290"/>
  <c r="F1290"/>
  <c r="H1290"/>
  <c r="B1291"/>
  <c r="E1291"/>
  <c r="I1291"/>
  <c r="D1291"/>
  <c r="C1291"/>
  <c r="G1291"/>
  <c r="F1291"/>
  <c r="H1291"/>
  <c r="B1292"/>
  <c r="E1292"/>
  <c r="I1292"/>
  <c r="D1292"/>
  <c r="C1292"/>
  <c r="G1292"/>
  <c r="F1292"/>
  <c r="H1292"/>
  <c r="B1293"/>
  <c r="E1293"/>
  <c r="I1293"/>
  <c r="D1293"/>
  <c r="C1293"/>
  <c r="G1293"/>
  <c r="F1293"/>
  <c r="H1293"/>
  <c r="B1294"/>
  <c r="E1294"/>
  <c r="I1294"/>
  <c r="D1294"/>
  <c r="C1294"/>
  <c r="G1294"/>
  <c r="F1294"/>
  <c r="H1294"/>
  <c r="B1295"/>
  <c r="E1295"/>
  <c r="I1295"/>
  <c r="D1295"/>
  <c r="C1295"/>
  <c r="G1295"/>
  <c r="F1295"/>
  <c r="H1295"/>
  <c r="B1296"/>
  <c r="E1296"/>
  <c r="I1296"/>
  <c r="D1296"/>
  <c r="C1296"/>
  <c r="G1296"/>
  <c r="F1296"/>
  <c r="H1296"/>
  <c r="B1297"/>
  <c r="E1297"/>
  <c r="I1297"/>
  <c r="D1297"/>
  <c r="C1297"/>
  <c r="G1297"/>
  <c r="F1297"/>
  <c r="H1297"/>
  <c r="B1298"/>
  <c r="E1298"/>
  <c r="I1298"/>
  <c r="D1298"/>
  <c r="C1298"/>
  <c r="G1298"/>
  <c r="F1298"/>
  <c r="H1298"/>
  <c r="B1299"/>
  <c r="E1299"/>
  <c r="I1299"/>
  <c r="D1299"/>
  <c r="C1299"/>
  <c r="G1299"/>
  <c r="F1299"/>
  <c r="H1299"/>
  <c r="B1300"/>
  <c r="E1300"/>
  <c r="I1300"/>
  <c r="D1300"/>
  <c r="C1300"/>
  <c r="G1300"/>
  <c r="F1300"/>
  <c r="H1300"/>
  <c r="B1301"/>
  <c r="E1301"/>
  <c r="I1301"/>
  <c r="D1301"/>
  <c r="C1301"/>
  <c r="G1301"/>
  <c r="F1301"/>
  <c r="H1301"/>
  <c r="B1302"/>
  <c r="E1302"/>
  <c r="I1302"/>
  <c r="D1302"/>
  <c r="C1302"/>
  <c r="G1302"/>
  <c r="F1302"/>
  <c r="H1302"/>
  <c r="B1303"/>
  <c r="E1303"/>
  <c r="I1303"/>
  <c r="D1303"/>
  <c r="C1303"/>
  <c r="G1303"/>
  <c r="F1303"/>
  <c r="H1303"/>
  <c r="B1304"/>
  <c r="E1304"/>
  <c r="I1304"/>
  <c r="D1304"/>
  <c r="C1304"/>
  <c r="G1304"/>
  <c r="F1304"/>
  <c r="H1304"/>
  <c r="B1305"/>
  <c r="E1305"/>
  <c r="I1305"/>
  <c r="D1305"/>
  <c r="C1305"/>
  <c r="G1305"/>
  <c r="F1305"/>
  <c r="H1305"/>
  <c r="B1306"/>
  <c r="E1306"/>
  <c r="I1306"/>
  <c r="D1306"/>
  <c r="C1306"/>
  <c r="G1306"/>
  <c r="F1306"/>
  <c r="H1306"/>
  <c r="B1307"/>
  <c r="E1307"/>
  <c r="I1307"/>
  <c r="D1307"/>
  <c r="C1307"/>
  <c r="G1307"/>
  <c r="F1307"/>
  <c r="H1307"/>
  <c r="B1308"/>
  <c r="E1308"/>
  <c r="I1308"/>
  <c r="D1308"/>
  <c r="C1308"/>
  <c r="G1308"/>
  <c r="F1308"/>
  <c r="H1308"/>
  <c r="B1309"/>
  <c r="E1309"/>
  <c r="I1309"/>
  <c r="D1309"/>
  <c r="C1309"/>
  <c r="G1309"/>
  <c r="F1309"/>
  <c r="H1309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4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19"/>
  <c r="K619"/>
  <c r="J620"/>
  <c r="K620"/>
  <c r="J621"/>
  <c r="K621"/>
  <c r="J622"/>
  <c r="K622"/>
  <c r="J623"/>
  <c r="K623"/>
  <c r="J624"/>
  <c r="K624"/>
  <c r="J625"/>
  <c r="K625"/>
  <c r="J626"/>
  <c r="K626"/>
  <c r="J627"/>
  <c r="K627"/>
  <c r="J628"/>
  <c r="K628"/>
  <c r="J629"/>
  <c r="K629"/>
  <c r="J630"/>
  <c r="K630"/>
  <c r="J631"/>
  <c r="K631"/>
  <c r="J632"/>
  <c r="K632"/>
  <c r="J633"/>
  <c r="K633"/>
  <c r="J634"/>
  <c r="K634"/>
  <c r="J635"/>
  <c r="K635"/>
  <c r="J636"/>
  <c r="K636"/>
  <c r="J637"/>
  <c r="K637"/>
  <c r="J638"/>
  <c r="K638"/>
  <c r="J639"/>
  <c r="K639"/>
  <c r="J640"/>
  <c r="K640"/>
  <c r="J641"/>
  <c r="K641"/>
  <c r="J642"/>
  <c r="K642"/>
  <c r="J643"/>
  <c r="K643"/>
  <c r="J644"/>
  <c r="K644"/>
  <c r="J645"/>
  <c r="K645"/>
  <c r="J646"/>
  <c r="K646"/>
  <c r="J647"/>
  <c r="K647"/>
  <c r="J648"/>
  <c r="K648"/>
  <c r="J649"/>
  <c r="K649"/>
  <c r="J650"/>
  <c r="K650"/>
  <c r="J651"/>
  <c r="K651"/>
  <c r="J652"/>
  <c r="K652"/>
  <c r="J653"/>
  <c r="K653"/>
  <c r="J654"/>
  <c r="K654"/>
  <c r="J655"/>
  <c r="K655"/>
  <c r="J656"/>
  <c r="K656"/>
  <c r="J657"/>
  <c r="K657"/>
  <c r="J658"/>
  <c r="K658"/>
  <c r="J659"/>
  <c r="K659"/>
  <c r="J660"/>
  <c r="K660"/>
  <c r="J661"/>
  <c r="K661"/>
  <c r="J662"/>
  <c r="K662"/>
  <c r="J663"/>
  <c r="K663"/>
  <c r="J664"/>
  <c r="K664"/>
  <c r="J665"/>
  <c r="K665"/>
  <c r="J666"/>
  <c r="K666"/>
  <c r="J667"/>
  <c r="K667"/>
  <c r="J668"/>
  <c r="K668"/>
  <c r="J669"/>
  <c r="K669"/>
  <c r="J670"/>
  <c r="K670"/>
  <c r="J671"/>
  <c r="K671"/>
  <c r="J672"/>
  <c r="K672"/>
  <c r="J673"/>
  <c r="K673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K699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K778"/>
  <c r="J779"/>
  <c r="K779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K1033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K1053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P4"/>
  <c r="B3"/>
  <c r="E3"/>
  <c r="I3"/>
  <c r="D3"/>
  <c r="C3"/>
  <c r="G3"/>
  <c r="F3"/>
  <c r="H3"/>
  <c r="O3"/>
  <c r="K3"/>
  <c r="J3"/>
  <c r="A3"/>
  <c r="I674" l="1"/>
  <c r="G674"/>
  <c r="F674"/>
  <c r="H674" l="1"/>
  <c r="J674"/>
  <c r="D674"/>
  <c r="K674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O674" l="1"/>
  <c r="P674" s="1"/>
</calcChain>
</file>

<file path=xl/sharedStrings.xml><?xml version="1.0" encoding="utf-8"?>
<sst xmlns="http://schemas.openxmlformats.org/spreadsheetml/2006/main" count="1378" uniqueCount="1348">
  <si>
    <r>
      <t xml:space="preserve">
  - 
    name:  NAME
    title:  TITLE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 xml:space="preserve">    </t>
    </r>
    <r>
      <rPr>
        <sz val="11"/>
        <color theme="1"/>
        <rFont val="宋体"/>
        <family val="2"/>
        <charset val="134"/>
        <scheme val="minor"/>
      </rPr>
      <t xml:space="preserve">description: 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 xml:space="preserve">    </t>
    </r>
    <r>
      <rPr>
        <sz val="11"/>
        <color theme="1"/>
        <rFont val="宋体"/>
        <family val="2"/>
        <charset val="134"/>
        <scheme val="minor"/>
      </rPr>
      <t xml:space="preserve">koLyro: </t>
    </r>
    <r>
      <rPr>
        <sz val="11"/>
        <color rgb="FF000000"/>
        <rFont val="Calibri"/>
        <family val="2"/>
      </rPr>
      <t>KO_LYRO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0000"/>
        <rFont val="Calibri"/>
        <family val="2"/>
      </rPr>
      <t xml:space="preserve">    </t>
    </r>
    <r>
      <rPr>
        <sz val="11"/>
        <color theme="1"/>
        <rFont val="宋体"/>
        <family val="2"/>
        <charset val="134"/>
        <scheme val="minor"/>
      </rPr>
      <t xml:space="preserve">koLyri: </t>
    </r>
    <r>
      <rPr>
        <sz val="11"/>
        <color rgb="FF000000"/>
        <rFont val="Calibri"/>
        <family val="2"/>
      </rPr>
      <t xml:space="preserve"> KO_LYRI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000000"/>
        <rFont val="Calibri"/>
        <family val="2"/>
      </rPr>
      <t xml:space="preserve">    </t>
    </r>
    <r>
      <rPr>
        <sz val="11"/>
        <color theme="1"/>
        <rFont val="宋体"/>
        <family val="2"/>
        <charset val="134"/>
        <scheme val="minor"/>
      </rPr>
      <t xml:space="preserve">son: </t>
    </r>
    <phoneticPr fontId="4" type="noConversion"/>
  </si>
  <si>
    <t>物理层数</t>
  </si>
  <si>
    <t>节点类型</t>
  </si>
  <si>
    <t>节点标题</t>
    <phoneticPr fontId="4" type="noConversion"/>
  </si>
  <si>
    <t>节点名称</t>
    <phoneticPr fontId="4" type="noConversion"/>
  </si>
  <si>
    <t>外层名字</t>
    <phoneticPr fontId="4" type="noConversion"/>
  </si>
  <si>
    <t>内层名字</t>
  </si>
  <si>
    <t>外层名字en</t>
    <phoneticPr fontId="4" type="noConversion"/>
  </si>
  <si>
    <t>内层名字en</t>
    <phoneticPr fontId="4" type="noConversion"/>
  </si>
  <si>
    <t>外层编号</t>
  </si>
  <si>
    <t>内层编号</t>
  </si>
  <si>
    <t>科目</t>
  </si>
  <si>
    <t>层次结构</t>
  </si>
  <si>
    <t>注释</t>
    <phoneticPr fontId="4" type="noConversion"/>
  </si>
  <si>
    <t>批注</t>
  </si>
  <si>
    <r>
      <t>Y</t>
    </r>
    <r>
      <rPr>
        <sz val="11"/>
        <color rgb="FF000000"/>
        <rFont val="Calibri"/>
        <family val="2"/>
      </rPr>
      <t>AML</t>
    </r>
    <r>
      <rPr>
        <sz val="11"/>
        <color rgb="FF000000"/>
        <rFont val="宋体"/>
        <family val="3"/>
        <charset val="134"/>
      </rPr>
      <t>片段</t>
    </r>
    <phoneticPr fontId="4" type="noConversion"/>
  </si>
  <si>
    <t>YAML片段层级</t>
    <phoneticPr fontId="4" type="noConversion"/>
  </si>
  <si>
    <t>此处改为“1.集合与常用逻辑用语”</t>
  </si>
  <si>
    <t>改为“集合”</t>
  </si>
  <si>
    <t>改为“简单的逻辑联结词、全称量词与存在量词”</t>
  </si>
  <si>
    <t>此处改为“2.函数、导数及其应用”</t>
  </si>
  <si>
    <t>改为“函数及其表示</t>
  </si>
  <si>
    <t>改为“函数的性质”</t>
  </si>
  <si>
    <t>改为“指数与指数函数”</t>
  </si>
  <si>
    <t>改为“对数与对数函数”</t>
  </si>
  <si>
    <t>改为“二次函数与幂函数”</t>
  </si>
  <si>
    <t>改为“函数与方程”</t>
  </si>
  <si>
    <t>改为“函数模型及其应用”</t>
  </si>
  <si>
    <t>改为“变化率与导数、导数的计算”</t>
  </si>
  <si>
    <t>改为“定积分的概念与微积分基本定理、定积分的简单应用”</t>
  </si>
  <si>
    <t>此处改为“3.三角函数、解三角形“</t>
  </si>
  <si>
    <t>改为“任意角和弧度制”</t>
  </si>
  <si>
    <t>改为“任意角的三角函数、同角三角函数的基本关系及诱导公式”</t>
  </si>
  <si>
    <t>改为“三角函数的图象与性质”</t>
  </si>
  <si>
    <t>改为“函数y＝Asin(ωx＋φ)的图象及三角函数模型的简单”</t>
  </si>
  <si>
    <t>改为“两角和与差的正弦、余弦和正切公式”</t>
  </si>
  <si>
    <t>改为“简单的三角恒等变换”</t>
  </si>
  <si>
    <t>改为“正弦定理与余弦定理”</t>
  </si>
  <si>
    <t>改为“正弦定理与余弦定理的应用举例”</t>
  </si>
  <si>
    <t>此处改为“4.平面向量、数系的扩充与复数的引入“</t>
  </si>
  <si>
    <t>改为“平面向量的概念及其线性运算”</t>
  </si>
  <si>
    <t>改为“平面向量的基本定理及坐标表示”</t>
  </si>
  <si>
    <t>改为“平面向量的数量积”</t>
  </si>
  <si>
    <t>改为“平面向量应用举例”</t>
  </si>
  <si>
    <t>改为“数系的扩充与复数的引入”</t>
  </si>
  <si>
    <t>此处改为“5.数列”</t>
  </si>
  <si>
    <t>改为“数列的概念和简单表示法”</t>
  </si>
  <si>
    <t>改为“等差数列及其前n项和”</t>
  </si>
  <si>
    <t>改为“等比数列及其前n项和”</t>
  </si>
  <si>
    <t>改为“数列的综合应用”</t>
  </si>
  <si>
    <t>此处改为“6.不等式、推理与证明”</t>
  </si>
  <si>
    <t>改为“不等关系与不等式”</t>
  </si>
  <si>
    <t>改为“一元二次不等式及其解法”</t>
  </si>
  <si>
    <t>改为“二元一次不等式（组）与简单的线性规划问题”</t>
  </si>
  <si>
    <t>改为“直线的倾斜角与斜率、直线的方程”</t>
  </si>
  <si>
    <t>改为“随机抽样”</t>
  </si>
  <si>
    <t>改为“用样本估计总体”</t>
  </si>
  <si>
    <t>改为“变量间的相关关系与统计案列”</t>
  </si>
  <si>
    <t>此处改为“10.计数原理、概率、随机变量及其分布”</t>
  </si>
  <si>
    <t>改为“参数方程”</t>
  </si>
  <si>
    <t>改为“不等式和绝对值不等式”</t>
  </si>
  <si>
    <t>改为“证明不等式的基本方法”</t>
  </si>
  <si>
    <t>改为“柯西不等式与排序不等式”</t>
  </si>
  <si>
    <t>改为“数学归纳法证明不等式”</t>
  </si>
  <si>
    <t>此处改为“14.变换与矩阵”</t>
  </si>
  <si>
    <t>改为“线性变换与二阶矩阵”</t>
  </si>
  <si>
    <t>改为“变换的复合与二阶矩阵的乘法”</t>
  </si>
  <si>
    <t>改为“逆变换与逆矩阵”</t>
  </si>
  <si>
    <t>改为“变换的不变量与矩阵的特征”</t>
  </si>
  <si>
    <t>«教材体»基准高中教材体17版</t>
  </si>
  <si>
    <t>├«教材域»语文</t>
  </si>
  <si>
    <t>├«教材域»英语</t>
  </si>
  <si>
    <t>┊├«教材册»高一</t>
  </si>
  <si>
    <t>┊├«教材册»高二</t>
  </si>
  <si>
    <t>┊├«教材册»高三</t>
  </si>
  <si>
    <t>┊├«教材册»高考</t>
  </si>
  <si>
    <t>├«教材域»数学</t>
  </si>
  <si>
    <t>┊├«教材册»必修1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</si>
  <si>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第一章 集合与函数概念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</si>
  <si>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1.集合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</si>
  <si>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2.函数及其表示</t>
    </r>
    <phoneticPr fontId="4" type="noConversion"/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</si>
  <si>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第二章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基本初等函数</t>
    </r>
    <phoneticPr fontId="4" type="noConversion"/>
  </si>
  <si>
    <t>┊┊┊├«教材节»1.指数扩充及运算</t>
  </si>
  <si>
    <t>┊┊┊├«教材节»2.指数函数</t>
  </si>
  <si>
    <t>┊┊┊├«教材节»3.对数</t>
  </si>
  <si>
    <t>┊┊┊├«教材节»4.对数函数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</si>
  <si>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»5</t>
    </r>
    <r>
      <rPr>
        <sz val="11"/>
        <color rgb="FF000000"/>
        <rFont val="Calibri"/>
        <family val="2"/>
      </rPr>
      <t>.</t>
    </r>
    <r>
      <rPr>
        <sz val="11"/>
        <color rgb="FF000000"/>
        <rFont val="宋体"/>
        <family val="3"/>
        <charset val="134"/>
      </rPr>
      <t>幂函数</t>
    </r>
    <phoneticPr fontId="4" type="noConversion"/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</si>
  <si>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第三章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函数的应用</t>
    </r>
    <phoneticPr fontId="4" type="noConversion"/>
  </si>
  <si>
    <t>┊┊┊├«教材节»1.函数与方程</t>
  </si>
  <si>
    <t>┊┊┊├«教材节»2.函数模型及其应用</t>
  </si>
  <si>
    <t>┊├«教材册»必修二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</si>
  <si>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第一章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立体几何初步</t>
    </r>
    <phoneticPr fontId="4" type="noConversion"/>
  </si>
  <si>
    <t>┊┊┊├«教材节»1.简单几何体</t>
  </si>
  <si>
    <t>┊┊┊├«教材节»2.直观图和三视图</t>
  </si>
  <si>
    <t>┊┊┊├«教材节»3.几何体的面积和体积</t>
  </si>
  <si>
    <t>┊┊├«教材章»第二章 点、直线、平面之间的位置关系</t>
  </si>
  <si>
    <t>┊┊┊├«教材节»1.空间中点、直线、平面之间的位置关系</t>
  </si>
  <si>
    <t>┊┊┊├«教材节»2.平行关系</t>
  </si>
  <si>
    <t>┊┊┊├«教材节»3.垂直关系</t>
  </si>
  <si>
    <t>┊┊├«教材章»第三章 直线与方程</t>
  </si>
  <si>
    <t>┊┊┊├«教材节»1.直线的倾斜角与斜率</t>
  </si>
  <si>
    <t>┊┊┊├«教材节»2.直线的方程</t>
  </si>
  <si>
    <t>┊┊┊├«教材节»3.直线的交点坐标与距离公式</t>
  </si>
  <si>
    <t>┊┊├«教材章»第四章 圆与方程</t>
  </si>
  <si>
    <t>┊┊┊├«教材节»1.圆的方程</t>
  </si>
  <si>
    <t>┊┊┊├«教材节»2.直线、圆的位置关系</t>
  </si>
  <si>
    <t>┊┊┊├«教材节»3.空间直角坐标系</t>
  </si>
  <si>
    <t>┊├«教材册»必修三</t>
  </si>
  <si>
    <t>┊┊├«教材章»第一章 算法初步</t>
  </si>
  <si>
    <t>┊┊┊├«教材节»1.算法与程序框图</t>
  </si>
  <si>
    <t>┊┊┊├«教材节»2.基本算法语句</t>
  </si>
  <si>
    <t>┊┊┊├«教材节»3.算法案例</t>
  </si>
  <si>
    <t>┊┊├«教材章»第二章 统计</t>
  </si>
  <si>
    <t>┊┊┊├«教材节»2.1随机抽样</t>
  </si>
  <si>
    <t>┊┊┊├«教材节»2.2用样本估计总体</t>
  </si>
  <si>
    <t>┊┊┊├«教材节»2.3变量间的相关关系</t>
  </si>
  <si>
    <t>┊┊├«教材章»第三章 概率</t>
  </si>
  <si>
    <t>┊┊┊├«教材节»3.1随机事件的概率</t>
  </si>
  <si>
    <t>┊┊┊├«教材节»3.2古典概型</t>
  </si>
  <si>
    <t>┊┊┊├«教材节»3.3几何概型</t>
  </si>
  <si>
    <t>┊├«教材册»必修四</t>
  </si>
  <si>
    <t>┊┊├«教材章»第一章 三角函数</t>
  </si>
  <si>
    <t>┊┊┊├«教材节»1.任意角的概念与弧度制</t>
  </si>
  <si>
    <t>┊┊┊├«教材节»2.任意角的三角函数</t>
  </si>
  <si>
    <t>┊┊┊├«教材节»3.三角函数的诱导公式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</si>
  <si>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4.三角函数的图象与性质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</si>
  <si>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»5.</t>
    </r>
    <r>
      <rPr>
        <sz val="11"/>
        <color rgb="FF000000"/>
        <rFont val="宋体"/>
        <family val="3"/>
        <charset val="134"/>
      </rPr>
      <t>函数</t>
    </r>
    <r>
      <rPr>
        <sz val="11"/>
        <color rgb="FF000000"/>
        <rFont val="Calibri"/>
        <family val="2"/>
      </rPr>
      <t>y=Asin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libri"/>
        <family val="2"/>
      </rPr>
      <t>Wx+φ</t>
    </r>
    <r>
      <rPr>
        <sz val="11"/>
        <color rgb="FF000000"/>
        <rFont val="宋体"/>
        <family val="3"/>
        <charset val="134"/>
      </rPr>
      <t>）的图像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</si>
  <si>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»6.</t>
    </r>
    <r>
      <rPr>
        <sz val="11"/>
        <color rgb="FF000000"/>
        <rFont val="宋体"/>
        <family val="3"/>
        <charset val="134"/>
      </rPr>
      <t>三角函数模型的简单应用</t>
    </r>
    <phoneticPr fontId="4" type="noConversion"/>
  </si>
  <si>
    <t>┊┊├«教材章»第二章 平面向量</t>
  </si>
  <si>
    <t>┊┊┊├«教材节»1.平面向量的实际背景及基本概念</t>
  </si>
  <si>
    <t>┊┊┊├«教材节»2.平面向量的线性运算</t>
  </si>
  <si>
    <t>┊┊┊├«教材节»3.平面向量的基本定理及坐标表示</t>
  </si>
  <si>
    <t>┊┊┊├«教材节»4.平面向量的数量积</t>
  </si>
  <si>
    <t>┊┊┊├«教材节»5.向量应用举例</t>
  </si>
  <si>
    <t>┊┊├«教材章»第三章 三角恒等变形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</si>
  <si>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两角和与差的正弦、余弦和正切公式</t>
    </r>
    <phoneticPr fontId="4" type="noConversion"/>
  </si>
  <si>
    <t>┊┊┊├«教材节»2.简单的三角恒等变形</t>
  </si>
  <si>
    <t>┊├«教材册»必修五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</si>
  <si>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第一章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解三角形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</si>
  <si>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正弦定理和余弦定理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</si>
  <si>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解三角形的实际应用举例</t>
    </r>
    <phoneticPr fontId="4" type="noConversion"/>
  </si>
  <si>
    <t>┊┊├«教材章»第二章 数列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</si>
  <si>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数列的概念与简单表示法</t>
    </r>
    <phoneticPr fontId="4" type="noConversion"/>
  </si>
  <si>
    <t>┊┊┊├«教材节»2.等差数列</t>
  </si>
  <si>
    <t>┊┊┊├«教材节»3.等差数列的前n项和</t>
  </si>
  <si>
    <t>┊┊┊├«教材节»4.等比数列</t>
  </si>
  <si>
    <t>┊┊┊├«教材节»5.等比数列的前n项和</t>
  </si>
  <si>
    <t>┊┊├«教材章»第三章 不等式</t>
  </si>
  <si>
    <t>┊┊┊├«教材节»1.不等关系与不等式</t>
  </si>
  <si>
    <t>┊┊┊├«教材节»2.一元二次不等式及其解法</t>
  </si>
  <si>
    <t>┊┊┊├«教材节»3.二元一次不等式（组）与简单的线性规划问题</t>
  </si>
  <si>
    <t>┊┊┊├«教材节»4.基本不等式</t>
  </si>
  <si>
    <t>┊├«教材册»选修1-1</t>
  </si>
  <si>
    <t>┊┊├«教材章»第一章 常用简易逻辑</t>
  </si>
  <si>
    <t>┊┊┊├«教材节»1命题及其关系</t>
  </si>
  <si>
    <t>┊┊┊├«教材节»2.充分条件与必要条件</t>
  </si>
  <si>
    <t>┊┊┊├«教材节»3.简单的逻辑联结词</t>
  </si>
  <si>
    <t>┊┊┊├«教材节»4.全称量词与存在量词</t>
  </si>
  <si>
    <t>┊┊├«教材章»第二章 圆锥曲线与方程</t>
  </si>
  <si>
    <t>┊┊┊├«教材节»1.圆锥曲线</t>
  </si>
  <si>
    <t>┊┊┊├«教材节»2.椭圆</t>
  </si>
  <si>
    <t>┊┊┊├«教材节»3.双曲线</t>
  </si>
  <si>
    <t>┊┊┊├«教材节»4.抛物线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</si>
  <si>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第三章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导数及其应用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</si>
  <si>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变化率与导数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</si>
  <si>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导数的计算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</si>
  <si>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»3.</t>
    </r>
    <r>
      <rPr>
        <sz val="11"/>
        <color rgb="FF000000"/>
        <rFont val="宋体"/>
        <family val="3"/>
        <charset val="134"/>
      </rPr>
      <t>导数在研究函数中的应用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</si>
  <si>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»4.</t>
    </r>
    <r>
      <rPr>
        <sz val="11"/>
        <color rgb="FF000000"/>
        <rFont val="宋体"/>
        <family val="3"/>
        <charset val="134"/>
      </rPr>
      <t>生活中的优化问题举例</t>
    </r>
    <phoneticPr fontId="4" type="noConversion"/>
  </si>
  <si>
    <t>┊├«教材册»选修1-2</t>
  </si>
  <si>
    <t>┊┊├«教材章»第一章 统计案例</t>
  </si>
  <si>
    <t>┊┊┊├«教材节»1.回归分析的基本思想及其初步应用</t>
  </si>
  <si>
    <t>┊┊┊├«教材节»2.独立性检验的基本思想及其初步应用</t>
  </si>
  <si>
    <t>┊┊├«教材章»第二章 推理与证明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</si>
  <si>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合情推理与演绎证明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</si>
  <si>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直接证明与间接证明</t>
    </r>
    <phoneticPr fontId="4" type="noConversion"/>
  </si>
  <si>
    <t>┊┊├«教材章»第三章 数系的扩充与复数的引入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</si>
  <si>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数系的扩充和复数的概念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</si>
  <si>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复数代数形式的四则运算</t>
    </r>
    <phoneticPr fontId="4" type="noConversion"/>
  </si>
  <si>
    <t>┊┊├«教材章»第四章 框图</t>
  </si>
  <si>
    <t>┊┊┊├«教材节»1.流程图</t>
  </si>
  <si>
    <t>┊┊┊├«教材节»2.结构图</t>
  </si>
  <si>
    <t>┊├«教材册»选修2-1</t>
  </si>
  <si>
    <t>┊┊├«教材章»第一章 常用逻辑用语</t>
  </si>
  <si>
    <t>┊┊┊├«教材节»1.命题及其关系</t>
  </si>
  <si>
    <t>┊┊┊├«教材节»1.曲线与方程</t>
  </si>
  <si>
    <t>┊┊├«教材章»第三章 空间向量与立体几何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</si>
  <si>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空间向量及其运算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</si>
  <si>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立体几何中的向量方法</t>
    </r>
    <phoneticPr fontId="4" type="noConversion"/>
  </si>
  <si>
    <t>┊├«教材册»选修2-2</t>
  </si>
  <si>
    <t>┊┊├«教材章»第一章 导数及其应用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</si>
  <si>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»5.</t>
    </r>
    <r>
      <rPr>
        <sz val="11"/>
        <color rgb="FF000000"/>
        <rFont val="宋体"/>
        <family val="3"/>
        <charset val="134"/>
      </rPr>
      <t>定积分的概念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</si>
  <si>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»6.</t>
    </r>
    <r>
      <rPr>
        <sz val="11"/>
        <color rgb="FF000000"/>
        <rFont val="宋体"/>
        <family val="3"/>
        <charset val="134"/>
      </rPr>
      <t>微积分基本定理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</si>
  <si>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»7.</t>
    </r>
    <r>
      <rPr>
        <sz val="11"/>
        <color rgb="FF000000"/>
        <rFont val="宋体"/>
        <family val="3"/>
        <charset val="134"/>
      </rPr>
      <t>定积分的简单应用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</si>
  <si>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合情推理与演绎推理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</si>
  <si>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»3.</t>
    </r>
    <r>
      <rPr>
        <sz val="11"/>
        <color rgb="FF000000"/>
        <rFont val="宋体"/>
        <family val="3"/>
        <charset val="134"/>
      </rPr>
      <t>数学归纳法</t>
    </r>
    <phoneticPr fontId="4" type="noConversion"/>
  </si>
  <si>
    <t>┊┊┊├«教材节»1.数系的扩充与复数的概念</t>
  </si>
  <si>
    <t>┊┊┊├«教材节»2.复数代数形式的四则运算</t>
  </si>
  <si>
    <t>┊├«教材册»选修2-3</t>
  </si>
  <si>
    <t>┊┊├«教材章»第一章 计数原理</t>
  </si>
  <si>
    <t>┊┊┊├«教材节»1.分类加法计数原理与分步乘法计数原理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</si>
  <si>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2.排列与组合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</si>
  <si>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»3.</t>
    </r>
    <r>
      <rPr>
        <sz val="11"/>
        <color rgb="FF000000"/>
        <rFont val="宋体"/>
        <family val="3"/>
        <charset val="134"/>
      </rPr>
      <t>二项式定理</t>
    </r>
    <phoneticPr fontId="4" type="noConversion"/>
  </si>
  <si>
    <t>┊┊├«教材章»第二章 随机变量及其分布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</si>
  <si>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»1.</t>
    </r>
    <r>
      <rPr>
        <sz val="11"/>
        <color rgb="FF000000"/>
        <rFont val="宋体"/>
        <family val="3"/>
        <charset val="134"/>
      </rPr>
      <t>离散型随机变量及其分布列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</si>
  <si>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二项分布及其应用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</si>
  <si>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»3.</t>
    </r>
    <r>
      <rPr>
        <sz val="11"/>
        <color rgb="FF000000"/>
        <rFont val="宋体"/>
        <family val="3"/>
        <charset val="134"/>
      </rPr>
      <t>离散型随机变量的均值与方差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</si>
  <si>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»4.</t>
    </r>
    <r>
      <rPr>
        <sz val="11"/>
        <color rgb="FF000000"/>
        <rFont val="宋体"/>
        <family val="3"/>
        <charset val="134"/>
      </rPr>
      <t>正态分布</t>
    </r>
    <phoneticPr fontId="4" type="noConversion"/>
  </si>
  <si>
    <t>┊┊├«教材章»第三章 统计案例</t>
  </si>
  <si>
    <t>┊├«教材册»选修4-1</t>
  </si>
  <si>
    <t>┊┊├«教材章»第一章 相似三角形的判定及有关性</t>
  </si>
  <si>
    <t>┊┊┊├«教材节»1.1 平行线等分线段定理</t>
  </si>
  <si>
    <t>┊┊┊├«教材节»1.2 平行线分线段成比例定理</t>
  </si>
  <si>
    <t>┊┊┊├«教材节»1.3 相似三角形的判定及性质</t>
  </si>
  <si>
    <t>┊┊┊├«教材节»1.4 直角三角形的射影定理</t>
  </si>
  <si>
    <t>┊┊├«教材章»第二章 直线与圆的位置关系</t>
  </si>
  <si>
    <t>┊┊┊├«教材节»2.1 圆周角定理</t>
  </si>
  <si>
    <t>┊┊┊├«教材节»2.2 圆内接四边形的性质与判定定理</t>
  </si>
  <si>
    <t>┊┊┊├«教材节»2.3 圆的切线的性质及判定定理</t>
  </si>
  <si>
    <t>┊┊┊├«教材节»2.4 弦切角的性质</t>
  </si>
  <si>
    <t>┊┊┊├«教材节»2.5 与圆有关的比例线段</t>
  </si>
  <si>
    <t>┊┊├«教材章»第三章 圆锥曲线性质的探讨</t>
  </si>
  <si>
    <t>┊┊┊├«教材节»3.1 平行射影</t>
  </si>
  <si>
    <t>┊┊┊├«教材节»3.2 平面与圆柱面的截线</t>
  </si>
  <si>
    <t>┊┊┊├«教材节»3.3 平面与圆锥面的截线</t>
  </si>
  <si>
    <t>┊├«教材册»选修4-2</t>
  </si>
  <si>
    <t>┊┊├«教材章»第一章 线性变换与二阶矩阵</t>
  </si>
  <si>
    <t>┊┊┊├«教材节»1.1 线性变换与二阶矩阵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</si>
  <si>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 xml:space="preserve">»1.2 </t>
    </r>
    <r>
      <rPr>
        <sz val="11"/>
        <color rgb="FF000000"/>
        <rFont val="宋体"/>
        <family val="3"/>
        <charset val="134"/>
      </rPr>
      <t>二阶矩阵与平面向量的乘法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</si>
  <si>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 xml:space="preserve">»1.3 </t>
    </r>
    <r>
      <rPr>
        <sz val="11"/>
        <color rgb="FF000000"/>
        <rFont val="宋体"/>
        <family val="3"/>
        <charset val="134"/>
      </rPr>
      <t>线性变换的基本性质</t>
    </r>
    <phoneticPr fontId="4" type="noConversion"/>
  </si>
  <si>
    <t>┊┊├«教材章»第二章 变换的复合与二阶矩阵的乘法</t>
  </si>
  <si>
    <t>┊┊┊├«教材节»2.1 复合变换与二阶矩阵的乘法</t>
  </si>
  <si>
    <t>┊┊┊├«教材节»2.2 矩阵乘法的性质</t>
  </si>
  <si>
    <t>┊┊├«教材章»第三章 逆变换与逆矩阵</t>
  </si>
  <si>
    <t>┊┊┊├«教材节»3.1 逆变换与逆矩阵</t>
  </si>
  <si>
    <t>┊┊┊├«教材节»3.2 二阶行列式与逆矩阵</t>
  </si>
  <si>
    <t>┊┊┊├«教材节»3.3 逆矩阵与二元一次方程组</t>
  </si>
  <si>
    <t>┊┊├«教材章»第四章 变换的不变量与矩阵的特征向</t>
  </si>
  <si>
    <t>┊┊┊├«教材节»4.1 变换的不变量-矩阵的特征</t>
  </si>
  <si>
    <t>┊┊┊├«教材节»4.2 特征向量的应用</t>
  </si>
  <si>
    <t>┊├«教材册»选修4-4</t>
  </si>
  <si>
    <t>┊┊├«教材章»第一讲 坐标系</t>
  </si>
  <si>
    <t>┊┊┊├«教材节»1.平面直角坐标系</t>
  </si>
  <si>
    <t>┊┊┊├«教材节»2.极坐标系</t>
  </si>
  <si>
    <t>┊┊┊├«教材节»3.简单曲线的极坐标方程</t>
  </si>
  <si>
    <t>┊┊┊├«教材节»4.柱坐标系与球坐标系简介</t>
  </si>
  <si>
    <t>┊┊├«教材章»第二讲 参数方程</t>
  </si>
  <si>
    <t>┊┊┊├«教材节»1.曲线的参数方程</t>
  </si>
  <si>
    <t>┊┊┊├«教材节»2.圆锥曲线的参数方程</t>
  </si>
  <si>
    <t>┊┊┊├«教材节»3.直线的参数方程</t>
  </si>
  <si>
    <t>┊┊┊├«教材节»4.渐开线与摆线</t>
  </si>
  <si>
    <t>┊├«教材册»选修4-5</t>
  </si>
  <si>
    <t>┊┊├«教材章»第一讲 不等式和绝对值不等式</t>
  </si>
  <si>
    <t>┊┊┊├«教材节»1.不等式</t>
  </si>
  <si>
    <t>┊┊┊├«教材节»2.绝对值不等式</t>
  </si>
  <si>
    <t>┊┊├«教材章»第二讲 证明不等式的基本方法</t>
  </si>
  <si>
    <t>┊┊┊├«教材节»1.比较法</t>
  </si>
  <si>
    <t>┊┊┊├«教材节»2.综合法与分析法</t>
  </si>
  <si>
    <t>┊┊┊├«教材节»3.反证法与放缩法</t>
  </si>
  <si>
    <t>┊┊├«教材章»第三讲 柯西不等式与排序不等式</t>
  </si>
  <si>
    <t>┊┊┊├«教材节»1.二维形式柯西不等式</t>
  </si>
  <si>
    <t>┊┊┊├«教材节»2.一般形式的柯西不等式</t>
  </si>
  <si>
    <t>┊┊┊├«教材节»3.排序不等式</t>
  </si>
  <si>
    <t>┊┊┊├«教材节»4.算术-几何平均值不等式</t>
  </si>
  <si>
    <t>┊┊├«教材章»第四讲 数学归纳法证明不等式</t>
  </si>
  <si>
    <t>┊┊┊├«教材节»1.数学归纳法</t>
  </si>
  <si>
    <t>┊┊┊├«教材节»2.用数学归纳法证明不等式</t>
  </si>
  <si>
    <t>├«教材域»物理</t>
  </si>
  <si>
    <t>┊┊├«教材章»第一章 运动的描述</t>
  </si>
  <si>
    <t>┊┊┊├«教材节»1.质点 参考系和坐标系</t>
  </si>
  <si>
    <t>┊┊┊├«教材节»2.时间</t>
  </si>
  <si>
    <t>┊┊┊├«教材节»3.位移</t>
  </si>
  <si>
    <t>┊┊┊├«教材节»4.运动快慢的描述——速度</t>
  </si>
  <si>
    <t>┊┊┊├«教材节»5.实验：用打点计时器测速度</t>
  </si>
  <si>
    <t>┊┊┊├«教材节»6.速度变化快慢的描述——加速度</t>
  </si>
  <si>
    <t>┊┊├«教材章»第二章 匀变速直线运动的研究</t>
  </si>
  <si>
    <t>┊┊┊├«教材节»1.实验：探究小车速度随时间变化的规律</t>
  </si>
  <si>
    <t>┊┊┊├«教材节»2.匀变速直线运动的速度与时间的关系</t>
  </si>
  <si>
    <t>┊┊┊├«教材节»3.匀变速直线运动的位移与时间的关系</t>
  </si>
  <si>
    <t>┊┊┊├«教材节»4.匀变速直线运动的位移与速度的关系</t>
  </si>
  <si>
    <t>┊┊┊├«教材节»5.匀变速直线运动规律的推论</t>
  </si>
  <si>
    <t>┊┊┊├«教材节»6.自由落体运动</t>
  </si>
  <si>
    <t>┊┊┊├«教材节»7.伽利略对自由落体运动的研究</t>
  </si>
  <si>
    <t>┊┊├«教材章»第三章 相互作用</t>
  </si>
  <si>
    <t>┊┊┊├«教材节»1.力</t>
  </si>
  <si>
    <t>┊┊┊├«教材节»2.重力</t>
  </si>
  <si>
    <t>┊┊┊├«教材节»3.弹力</t>
  </si>
  <si>
    <t>┊┊┊├«教材节»4.摩擦力</t>
  </si>
  <si>
    <t>┊┊┊├«教材节»5.力的合成</t>
  </si>
  <si>
    <t>┊┊┊├«教材节»6.力的分解</t>
  </si>
  <si>
    <t>┊┊├«教材章»第四章 牛顿运动定律</t>
  </si>
  <si>
    <t>┊┊┊├«教材节»1.牛顿第一定律</t>
  </si>
  <si>
    <t>┊┊┊├«教材节»2.实验：探究加速度与力、质量的关系</t>
  </si>
  <si>
    <t>┊┊┊├«教材节»3.牛顿第二定律</t>
  </si>
  <si>
    <t>┊┊┊├«教材节»4.力学单位制</t>
  </si>
  <si>
    <t>┊┊┊├«教材节»5.牛顿第三定律</t>
  </si>
  <si>
    <t>┊┊┊├«教材节»6.用牛顿定律解决问题</t>
  </si>
  <si>
    <t>┊┊┊├«教材节»7.超重与失重</t>
  </si>
  <si>
    <t>┊┊┊├«教材节»8.共点力作用下物体的平衡</t>
  </si>
  <si>
    <t>┊┊┊├«教材节»9.共点力平衡条件的应用</t>
  </si>
  <si>
    <t>┊├«教材册»必修2</t>
  </si>
  <si>
    <t>┊┊├«教材章»第五章 机械能守恒定律</t>
  </si>
  <si>
    <t>┊┊┊├«教材节»1.追寻守恒量——能量</t>
  </si>
  <si>
    <t>┊┊┊├«教材节»2.功</t>
  </si>
  <si>
    <t>┊┊┊├«教材节»3.功率</t>
  </si>
  <si>
    <t>┊┊┊├«教材节»4.重力势能</t>
  </si>
  <si>
    <t>┊┊┊├«教材节»5.探究弹性势能的表达式</t>
  </si>
  <si>
    <t>┊┊┊├«教材节»6.实验：探究功与速度变化的关系</t>
  </si>
  <si>
    <t>┊┊┊├«教材节»7.动能和动能定理</t>
  </si>
  <si>
    <t>┊┊┊├«教材节»8.机械能守恒定律</t>
  </si>
  <si>
    <t>┊┊┊├«教材节»9.实验：验证机械能守恒定律</t>
  </si>
  <si>
    <t>┊┊┊├«教材节»10.能量守恒与能源</t>
  </si>
  <si>
    <t>┊┊├«教材章»第六章 曲线运动</t>
  </si>
  <si>
    <t>┊┊┊├«教材节»1.曲线运动</t>
  </si>
  <si>
    <t>┊┊┊├«教材节»2.运动的合成与分解</t>
  </si>
  <si>
    <t>┊┊┊├«教材节»3.实验：研究平抛运动</t>
  </si>
  <si>
    <t>┊┊┊├«教材节»4.竖直上抛运动</t>
  </si>
  <si>
    <t>┊┊┊├«教材节»5.平抛运动</t>
  </si>
  <si>
    <t>┊┊┊├«教材节»6.斜抛运动</t>
  </si>
  <si>
    <t>┊┊┊├«教材节»7.圆周运动</t>
  </si>
  <si>
    <t>┊┊┊├«教材节»8.向心加速度</t>
  </si>
  <si>
    <t>┊┊┊├«教材节»9.向心力</t>
  </si>
  <si>
    <t>┊┊┊├«教材节»10.生活中的圆周运动</t>
  </si>
  <si>
    <t>┊┊├«教材章»第七章 万有引力与航天</t>
  </si>
  <si>
    <t>┊┊┊├«教材节»1.行星的运动</t>
  </si>
  <si>
    <t>┊┊┊├«教材节»2.太阳与行星间的引力</t>
  </si>
  <si>
    <t>┊┊┊├«教材节»3.万有引力定律</t>
  </si>
  <si>
    <t>┊┊┊├«教材节»4.万有引力理论的成就</t>
  </si>
  <si>
    <t>┊┊┊├«教材节»5.宇宙航行</t>
  </si>
  <si>
    <t>┊┊┊├«教材节»6.经典力学的局限性</t>
  </si>
  <si>
    <t>┊├«教材册»选修3-1</t>
  </si>
  <si>
    <t>┊┊├«教材章»第一章 静电场</t>
  </si>
  <si>
    <t>┊┊┊├«教材节»1.电荷及其守恒定律</t>
  </si>
  <si>
    <t>┊┊┊├«教材节»2.库仑定律</t>
  </si>
  <si>
    <t>┊┊┊├«教材节»3.电场强度</t>
  </si>
  <si>
    <t>┊┊┊├«教材节»4.电势能和电势</t>
  </si>
  <si>
    <t>┊┊┊├«教材节»5.电势差</t>
  </si>
  <si>
    <t>┊┊┊├«教材节»6.电势差与电场强度的关系</t>
  </si>
  <si>
    <t>┊┊┊├«教材节»7.示波器</t>
  </si>
  <si>
    <t>┊┊┊├«教材节»8.静电现象的应用</t>
  </si>
  <si>
    <t>┊┊┊├«教材节»9.电容器的电容</t>
  </si>
  <si>
    <t>┊┊┊├«教材节»10.带电粒子在电场中的运动</t>
  </si>
  <si>
    <t>┊┊├«教材章»第二章 恒定电流</t>
  </si>
  <si>
    <t>┊┊┊├«教材节»1.电源和电流</t>
  </si>
  <si>
    <t>┊┊┊├«教材节»2.电动势</t>
  </si>
  <si>
    <t>┊┊┊├«教材节»3.欧姆定律</t>
  </si>
  <si>
    <t>┊┊┊├«教材节»4.串联电路和并联电路</t>
  </si>
  <si>
    <t>┊┊┊├«教材节»5.焦耳定律</t>
  </si>
  <si>
    <t>┊┊┊├«教材节»6.导体的电阻</t>
  </si>
  <si>
    <t>┊┊┊├«教材节»7.闭合电路的欧姆定律</t>
  </si>
  <si>
    <t>┊┊┊├«教材节»8.多用电表的原理</t>
  </si>
  <si>
    <t>┊┊┊├«教材节»9.实验：练习使用多用电表</t>
  </si>
  <si>
    <t>┊┊┊├«教材节»10.实验：测定电池的电动势和内阻</t>
  </si>
  <si>
    <t>┊┊┊├«教材节»11.简单的逻辑电路</t>
  </si>
  <si>
    <t>┊┊├«教材章»第三章 磁场</t>
  </si>
  <si>
    <t>┊┊┊├«教材节»1.磁现象和磁场</t>
  </si>
  <si>
    <t>┊┊┊├«教材节»2.磁感应强度</t>
  </si>
  <si>
    <t>┊┊┊├«教材节»3.几种常见的磁场</t>
  </si>
  <si>
    <t>┊┊┊├«教材节»4.通电导线在磁场中受到的力</t>
  </si>
  <si>
    <t>┊┊┊├«教材节»5.运动电荷在磁场中受到的力</t>
  </si>
  <si>
    <t>┊┊┊├«教材节»6.带电粒子在匀强磁场中的运动</t>
  </si>
  <si>
    <t>┊├«教材册»选修3-2</t>
  </si>
  <si>
    <t>┊┊├«教材章»第四章 电磁感应</t>
  </si>
  <si>
    <t>┊┊┊├«教材节»1.划时代的发现</t>
  </si>
  <si>
    <t>┊┊┊├«教材节»2.探究电磁感应的产生条件</t>
  </si>
  <si>
    <t>┊┊┊├«教材节»3.法拉第电磁感应定律</t>
  </si>
  <si>
    <t>┊┊┊├«教材节»4.楞次定律</t>
  </si>
  <si>
    <t>┊┊┊├«教材节»5.电磁感应定律的应用</t>
  </si>
  <si>
    <t>┊┊┊├«教材节»6.互感和自感</t>
  </si>
  <si>
    <t>┊┊┊├«教材节»7.涡流 电磁阻尼和电磁驱动</t>
  </si>
  <si>
    <t>┊┊├«教材章»第五章 交变电流</t>
  </si>
  <si>
    <t>┊┊┊├«教材节»1.交变电流</t>
  </si>
  <si>
    <t>┊┊┊├«教材节»2.描述交变电流的物理量</t>
  </si>
  <si>
    <t>┊┊┊├«教材节»3.电容对交变电流的影响</t>
  </si>
  <si>
    <t>┊┊┊├«教材节»4.电感对交变电流的影响</t>
  </si>
  <si>
    <t>┊┊┊├«教材节»5.变压器</t>
  </si>
  <si>
    <t>┊┊┊├«教材节»6.电能的输送</t>
  </si>
  <si>
    <t>┊┊┊├«教材节»7.电能的开发和利用</t>
  </si>
  <si>
    <t>┊┊├«教材章»第六章 传感器</t>
  </si>
  <si>
    <t>┊┊┊├«教材节»1.传感器及其工作原理</t>
  </si>
  <si>
    <t>┊┊┊├«教材节»2.传感器的应用（一）</t>
  </si>
  <si>
    <t>┊┊┊├«教材节»3.传感器的应用（二）</t>
  </si>
  <si>
    <t>┊┊┊├«教材节»4.传感器的应用实例</t>
  </si>
  <si>
    <t>┊├«教材册»选修3-3</t>
  </si>
  <si>
    <t>┊┊├«教材章»第七章 分子动理论</t>
  </si>
  <si>
    <t>┊┊┊├«教材节»1.物体是由大量分子组成的</t>
  </si>
  <si>
    <t>┊┊┊├«教材节»2.学生实验：用油膜法估测油酸分子的大小</t>
  </si>
  <si>
    <t>┊┊┊├«教材节»3.分子的热运动</t>
  </si>
  <si>
    <t>┊┊┊├«教材节»4.分子间的作用力</t>
  </si>
  <si>
    <t>┊┊┊├«教材节»5.分子热运动统计规律</t>
  </si>
  <si>
    <t>┊┊┊├«教材节»6.温度和温标</t>
  </si>
  <si>
    <t>┊┊┊├«教材节»7.内能</t>
  </si>
  <si>
    <t>┊┊├«教材章»第八章 气体</t>
  </si>
  <si>
    <t>┊┊┊├«教材节»1.气体的等温变化</t>
  </si>
  <si>
    <t>┊┊┊├«教材节»2.气体的等容变化和等圧変化</t>
  </si>
  <si>
    <t>┊┊┊├«教材节»3.理想气体的状态方程</t>
  </si>
  <si>
    <t>┊┊┊├«教材节»4.气体热现象的微观意义</t>
  </si>
  <si>
    <t>┊┊├«教材章»第九章 物态和物态变化</t>
  </si>
  <si>
    <t>┊┊┊├«教材节»1.固体</t>
  </si>
  <si>
    <t>┊┊┊├«教材节»2.半导体</t>
  </si>
  <si>
    <t>┊┊┊├«教材节»3.液晶</t>
  </si>
  <si>
    <t>┊┊┊├«教材节»4.液体</t>
  </si>
  <si>
    <t>┊┊┊├«教材节»5.饱和汽与饱和汽压</t>
  </si>
  <si>
    <t>┊┊┊├«教材节»6.物态变化中的能量交换</t>
  </si>
  <si>
    <t>┊┊├«教材章»第十章 热力学定律</t>
  </si>
  <si>
    <t>┊┊┊├«教材节»1.功和内能</t>
  </si>
  <si>
    <t>┊┊┊├«教材节»2.热和内能</t>
  </si>
  <si>
    <t>┊┊┊├«教材节»3.热力学第一定律 能量守恒定律</t>
  </si>
  <si>
    <t>┊┊┊├«教材节»4.宏观过程的方向性</t>
  </si>
  <si>
    <t>┊┊┊├«教材节»5.热力学第二定律</t>
  </si>
  <si>
    <t>┊┊┊├«教材节»6.热力学第二定律的微观解释</t>
  </si>
  <si>
    <t>┊┊┊├«教材节»7.能源和可持续发展</t>
  </si>
  <si>
    <t>┊├«教材册»选修3-4</t>
  </si>
  <si>
    <t>┊┊├«教材章»第十一章 机械振动</t>
  </si>
  <si>
    <t>┊┊┊├«教材节»1.简谐运动</t>
  </si>
  <si>
    <t>┊┊┊├«教材节»2.简谐运动的描述</t>
  </si>
  <si>
    <t>┊┊┊├«教材节»3.简谐运动的回复力和能量</t>
  </si>
  <si>
    <t>┊┊┊├«教材节»4.单摆</t>
  </si>
  <si>
    <t>┊┊┊├«教材节»5.学生实验：用单摆侧重力加速度</t>
  </si>
  <si>
    <t>┊┊┊├«教材节»6.外力作用下的振动</t>
  </si>
  <si>
    <t>┊┊├«教材章»第十二章 机械波</t>
  </si>
  <si>
    <t>┊┊┊├«教材节»1.波的形成和传播</t>
  </si>
  <si>
    <t>┊┊┊├«教材节»2.波的图象</t>
  </si>
  <si>
    <t>┊┊┊├«教材节»3.波长、频率和波速</t>
  </si>
  <si>
    <t>┊┊┊├«教材节»4.波的反射和折射</t>
  </si>
  <si>
    <t>┊┊┊├«教材节»5.波的衍射</t>
  </si>
  <si>
    <t>┊┊┊├«教材节»6.波的干涉</t>
  </si>
  <si>
    <t>┊┊┊├«教材节»7.多普勒效应</t>
  </si>
  <si>
    <t>┊┊├«教材章»第十三章 光</t>
  </si>
  <si>
    <t>┊┊┊├«教材节»1.光的折射</t>
  </si>
  <si>
    <t>┊┊┊├«教材节»2.学生实验：测定玻璃的折射率</t>
  </si>
  <si>
    <t>┊┊┊├«教材节»3.光的干涉</t>
  </si>
  <si>
    <t>┊┊┊├«教材节»4.实验：用双缝干涉测量光的波长</t>
  </si>
  <si>
    <t>┊┊┊├«教材节»5.光的颜色 色散</t>
  </si>
  <si>
    <t>┊┊┊├«教材节»6.光的衍射</t>
  </si>
  <si>
    <t>┊┊┊├«教材节»7.光的偏振</t>
  </si>
  <si>
    <t>┊┊┊├«教材节»8.全反射</t>
  </si>
  <si>
    <t>┊┊┊├«教材节»9.激光</t>
  </si>
  <si>
    <t>┊┊├«教材章»第十四章 电磁波</t>
  </si>
  <si>
    <t>┊┊┊├«教材节»1.电磁波的发现</t>
  </si>
  <si>
    <t>┊┊┊├«教材节»2.电磁振荡</t>
  </si>
  <si>
    <t>┊┊┊├«教材节»3.电磁波的发射和接收</t>
  </si>
  <si>
    <t>┊┊┊├«教材节»4.电磁波与信息化社会</t>
  </si>
  <si>
    <t>┊┊┊├«教材节»5.电磁波谱</t>
  </si>
  <si>
    <t>┊┊├«教材章»第十五章 相对论简介</t>
  </si>
  <si>
    <t>┊┊┊├«教材节»1.相对论的诞生</t>
  </si>
  <si>
    <t>┊┊┊├«教材节»2.时间和空间的相对性</t>
  </si>
  <si>
    <t>┊┊┊├«教材节»3.狭义相对论的其他结论</t>
  </si>
  <si>
    <t>┊┊┊├«教材节»4.广义相对论简介</t>
  </si>
  <si>
    <t>┊├«教材册»选修3-5</t>
  </si>
  <si>
    <t>┊┊├«教材章»第十六章 动量守恒定律</t>
  </si>
  <si>
    <t>┊┊┊├«教材节»1.实验：探究碰撞中的不变量</t>
  </si>
  <si>
    <t>┊┊┊├«教材节»2.动量和动量定理</t>
  </si>
  <si>
    <t>┊┊┊├«教材节»3.动量守恒定律</t>
  </si>
  <si>
    <t>┊┊┊├«教材节»4.碰撞</t>
  </si>
  <si>
    <t>┊┊┊├«教材节»5.反冲运动 火箭</t>
  </si>
  <si>
    <t>┊┊├«教材章»第十七章 波粒二象性</t>
  </si>
  <si>
    <t>┊┊┊├«教材节»1.能量量子化</t>
  </si>
  <si>
    <t>┊┊┊├«教材节»2.光的粒子性</t>
  </si>
  <si>
    <t>┊┊┊├«教材节»3.光的波动性</t>
  </si>
  <si>
    <t>┊┊┊├«教材节»4.概率波</t>
  </si>
  <si>
    <t>┊┊┊├«教材节»5.不确定性关系</t>
  </si>
  <si>
    <t>┊┊├«教材章»第十八章 原子结构</t>
  </si>
  <si>
    <t>┊┊┊├«教材节»1.电子的发现</t>
  </si>
  <si>
    <t>┊┊┊├«教材节»2.原子核式结构模型</t>
  </si>
  <si>
    <t>┊┊┊├«教材节»3.氢原子光谱</t>
  </si>
  <si>
    <t>┊┊┊├«教材节»4.波尔的原子模型</t>
  </si>
  <si>
    <t>┊┊├«教材章»第十九章 原子核</t>
  </si>
  <si>
    <t>┊┊┊├«教材节»1.原子核的组成</t>
  </si>
  <si>
    <t>┊┊┊├«教材节»2.放射性元素的衰变</t>
  </si>
  <si>
    <t>┊┊┊├«教材节»3.探测射线的方法</t>
  </si>
  <si>
    <t>┊┊┊├«教材节»4.放射性的应用于防护</t>
  </si>
  <si>
    <t>┊┊┊├«教材节»5.核力与结合能</t>
  </si>
  <si>
    <t>┊┊┊├«教材节»6.核裂变</t>
  </si>
  <si>
    <t>┊┊┊├«教材节»7.核聚变</t>
  </si>
  <si>
    <t>┊┊┊├«教材节»8.粒子和宇宙</t>
  </si>
  <si>
    <t>├«教材域»化学</t>
  </si>
  <si>
    <t>├«教材域»生物</t>
  </si>
  <si>
    <t>┊┊├«教材章»第1章 走近细胞</t>
  </si>
  <si>
    <t>┊┊┊├«教材节»第1节从生物圈到细胞</t>
  </si>
  <si>
    <t>┊┊┊├«教材节»第2节细胞的多样性和统一性</t>
  </si>
  <si>
    <t>┊┊├«教材章»第2章 组成细胞的分子</t>
  </si>
  <si>
    <t>┊┊┊├«教材节»第1节细胞中的元素和化合物</t>
  </si>
  <si>
    <t>┊┊┊├«教材节»第4节细胞中的糖类和脂质</t>
  </si>
  <si>
    <t>┊┊┊├«教材节»第5节细胞中的无机物</t>
  </si>
  <si>
    <t>┊┊├«教材章»第3章 细胞的基本结构</t>
  </si>
  <si>
    <t>┊┊┊├«教材节»第1节细胞膜、细胞壁</t>
  </si>
  <si>
    <t>┊┊┊├«教材节»第2节细胞质</t>
  </si>
  <si>
    <t>┊┊┊├«教材节»第3节细胞核</t>
  </si>
  <si>
    <t>┊┊├«教材章»第4章 细胞的物质输入和输出</t>
  </si>
  <si>
    <t>┊┊┊├«教材节»第1节物质跨膜运输的实例</t>
  </si>
  <si>
    <t>┊┊┊├«教材节»第2节生物膜的流动镶嵌模型</t>
  </si>
  <si>
    <t>┊┊┊├«教材节»第3节物质跨膜运输的方式</t>
  </si>
  <si>
    <t>┊┊├«教材章»第5章 细胞的能量供应和利用</t>
  </si>
  <si>
    <t>┊┊┊├«教材节»第1节降低化学反应活化能的酶</t>
  </si>
  <si>
    <t>┊┊┊├«教材节»第2节细胞的能量“通货”──ATP</t>
  </si>
  <si>
    <t>┊┊┊├«教材节»第3节ATP的主要来源──细胞呼吸</t>
  </si>
  <si>
    <t>┊┊┊├«教材节»第4节能量之源──光与光合作用</t>
  </si>
  <si>
    <t>┊┊├«教材章»第6章 细胞的生命历程</t>
  </si>
  <si>
    <t>┊┊┊├«教材节»第1节细胞的增殖</t>
  </si>
  <si>
    <t>┊┊┊├«教材节»第2节细胞的分化</t>
  </si>
  <si>
    <t>┊┊┊├«教材节»第3节细胞的衰老和凋亡</t>
  </si>
  <si>
    <t>┊┊┊├«教材节»第4节细胞的癌变</t>
  </si>
  <si>
    <t>┊┊├«教材章»第1章 遗传因子的发现</t>
  </si>
  <si>
    <t>┊┊┊├«教材节»第1节基因分离定律</t>
  </si>
  <si>
    <t>┊┊┊├«教材节»第2节基因的自由组合定律</t>
  </si>
  <si>
    <t>┊┊┊├«教材节»第1节减数分裂和受精作用</t>
  </si>
  <si>
    <t>┊┊┊├«教材节»第2节基因在染色体上</t>
  </si>
  <si>
    <t>┊┊┊├«教材节»第3节伴性遗传</t>
  </si>
  <si>
    <t>┊┊├«教材章»第3章 基因的本质</t>
  </si>
  <si>
    <t>┊┊┊├«教材节»第1节DNA是主要的遗传物质</t>
  </si>
  <si>
    <t>┊┊┊├«教材节»第2节DNA分子的结构</t>
  </si>
  <si>
    <t>┊┊┊├«教材节»第3节DNA的复制</t>
  </si>
  <si>
    <t>┊┊┊├«教材节»第4节基因是有遗传效应的DNA片段</t>
  </si>
  <si>
    <t>┊┊├«教材章»第4章 基因的表达</t>
  </si>
  <si>
    <t>┊┊┊├«教材节»第1节基因指导蛋白质的合成</t>
  </si>
  <si>
    <t>┊┊┊├«教材节»第2节基因对性状的控制</t>
  </si>
  <si>
    <t>┊┊┊├«教材节»第3节遗传密码的破译(选学)</t>
  </si>
  <si>
    <t>┊┊├«教材章»第5章 基因突变及其他变异</t>
  </si>
  <si>
    <t>┊┊┊├«教材节»第1节基因突变和基因重组</t>
  </si>
  <si>
    <t>┊┊┊├«教材节»第2节染色体变异</t>
  </si>
  <si>
    <t>┊┊┊├«教材节»第3节人类遗传病</t>
  </si>
  <si>
    <t>┊┊├«教材章»第6章 从杂交育种到基因工程</t>
  </si>
  <si>
    <t>┊┊┊├«教材节»第1节杂交育种与诱变育种</t>
  </si>
  <si>
    <t>┊┊┊├«教材节»第2节基因工程及其应用</t>
  </si>
  <si>
    <t>┊┊├«教材章»第7章 现代生物进化理论</t>
  </si>
  <si>
    <t>┊┊┊├«教材节»第1节现代生物进化理论的由来</t>
  </si>
  <si>
    <t>┊┊┊├«教材节»第2节现代生物进化理论的主要内容</t>
  </si>
  <si>
    <t>┊├«教材册»必修3</t>
  </si>
  <si>
    <t>┊┊├«教材章»第1章 人体的内环境与稳态</t>
  </si>
  <si>
    <t>┊┊┊├«教材节»第1节细胞生活的环境</t>
  </si>
  <si>
    <t>┊┊┊├«教材节»第2节内环境稳态的重要性</t>
  </si>
  <si>
    <t>┊┊├«教材章»第2章 动物和人体生命活动的调节</t>
  </si>
  <si>
    <t>┊┊┊├«教材节»第1节通过神经系统的调节</t>
  </si>
  <si>
    <t>┊┊┊├«教材节»第2节通过激素的调节</t>
  </si>
  <si>
    <t>┊┊┊├«教材节»第3节神经调节与体液调节的关系</t>
  </si>
  <si>
    <t>┊┊┊├«教材节»第4节免疫调节</t>
  </si>
  <si>
    <t>┊┊├«教材章»第3章 植物的激素调节</t>
  </si>
  <si>
    <t>┊┊┊├«教材节»第1节植物生长素的发现</t>
  </si>
  <si>
    <t>┊┊┊├«教材节»第2节生长素的生理作用</t>
  </si>
  <si>
    <t>┊┊┊├«教材节»第3节其他植物激素</t>
  </si>
  <si>
    <t>┊┊┊├«教材节»第4节 环境信号对植物生长的影响</t>
  </si>
  <si>
    <t>┊┊├«教材章»第4章 种群和群落</t>
  </si>
  <si>
    <t>┊┊┊├«教材节»第1节种群的特征</t>
  </si>
  <si>
    <t>┊┊┊├«教材节»第2节种群数量的变化</t>
  </si>
  <si>
    <t>┊┊┊├«教材节»第3节群落的结构</t>
  </si>
  <si>
    <t>┊┊┊├«教材节»第4节群落的演替</t>
  </si>
  <si>
    <t>┊┊├«教材章»第5章 生态系统及其稳定性</t>
  </si>
  <si>
    <t>┊┊┊├«教材节»第1节生态系统的结构</t>
  </si>
  <si>
    <t>┊┊┊├«教材节»第2节生态系统的能量流动</t>
  </si>
  <si>
    <t>┊┊┊├«教材节»第3节生态系统的物质循环</t>
  </si>
  <si>
    <t>┊┊┊├«教材节»第4节生态系统的信息传递</t>
  </si>
  <si>
    <t>┊┊┊├«教材节»第5节生态系统的稳定性</t>
  </si>
  <si>
    <t>┊┊├«教材章»第6章 生态环境的保护</t>
  </si>
  <si>
    <t>┊┊┊├«教材节»第1节人口增长对生态环境的影响</t>
  </si>
  <si>
    <t>┊┊┊├«教材节»第2节保护我们共同的家园</t>
  </si>
  <si>
    <t>┊├«教材册»选修1</t>
  </si>
  <si>
    <t>┊┊├«教材章»专题1　传统发酵技术的应用</t>
  </si>
  <si>
    <t>┊┊┊├«教材节»课题1　果酒和果醋的制作</t>
  </si>
  <si>
    <t>┊┊┊├«教材节»课题2　腐乳的制作</t>
  </si>
  <si>
    <t>┊┊┊├«教材节»课题3　制作泡菜并检测亚硝酸盐含量</t>
  </si>
  <si>
    <t>┊┊├«教材章»专题2　微生物的培养与应用</t>
  </si>
  <si>
    <t>┊┊┊├«教材节»课题1　微生物的培养和分离</t>
  </si>
  <si>
    <t>┊┊┊├«教材节»课题2　土壤中分解尿素的细菌的分离与计数</t>
  </si>
  <si>
    <t>┊┊┊├«教材节»课题3　分解纤维素的微生物的分离</t>
  </si>
  <si>
    <t>┊┊├«教材章»专题3　植物的组织培养技术</t>
  </si>
  <si>
    <t>┊┊┊├«教材节»课题1　菊花的组织培养</t>
  </si>
  <si>
    <t>┊┊┊├«教材节»课题2　月季的花药培养</t>
  </si>
  <si>
    <t>┊┊┊├«教材节»课题1　果胶酶在果汁生产中的作用</t>
  </si>
  <si>
    <t>┊┊┊├«教材节»课题2　探讨加酶洗衣粉的洗涤效果</t>
  </si>
  <si>
    <t>┊┊┊├«教材节»课题3　细胞与酶的固定化</t>
  </si>
  <si>
    <t>┊┊├«教材章»专题4　酶的研究与应用</t>
  </si>
  <si>
    <t>┊┊├«教材章»专题5　DNA和蛋白质技术</t>
  </si>
  <si>
    <t>┊┊┊├«教材节»课题1　DNA的粗提取与鉴定</t>
  </si>
  <si>
    <t>┊┊┊├«教材节»课题2　多聚酶链式反应扩增DNA片段</t>
  </si>
  <si>
    <t>┊┊┊├«教材节»课题3　血红蛋白的提取和分离</t>
  </si>
  <si>
    <t>┊┊├«教材章»专题6　植物有效成分的提取</t>
  </si>
  <si>
    <t>┊┊┊├«教材节»课题1　植物芳香油的提取</t>
  </si>
  <si>
    <t>┊┊┊├«教材节»课题2　胡萝卜素的提取</t>
  </si>
  <si>
    <t>┊├«教材册»选修3</t>
  </si>
  <si>
    <t>┊┊├«教材章»专题1　基因工程</t>
  </si>
  <si>
    <t>┊┊┊├«教材节»1.1　DNA重组技术的基本工具</t>
  </si>
  <si>
    <t>┊┊┊├«教材节»1.2　基因工程的基本操作程序</t>
  </si>
  <si>
    <t>┊┊┊├«教材节»1.3　基因工程的应用</t>
  </si>
  <si>
    <t>┊┊┊├«教材节»1.4　蛋白质工程的崛起</t>
  </si>
  <si>
    <t>┊┊├«教材章»专题2　细胞工程</t>
  </si>
  <si>
    <t>┊┊┊├«教材节»2.1 细胞工程概述</t>
  </si>
  <si>
    <t>┊┊┊├«教材节»2.2　植物细胞工程</t>
  </si>
  <si>
    <t>┊┊┊├«教材节»2.3　动物细胞工程</t>
  </si>
  <si>
    <t>┊┊├«教材章»专题3　胚胎工程</t>
  </si>
  <si>
    <t>┊┊┊├«教材节»3.1　体内受精和早期胚胎发育</t>
  </si>
  <si>
    <t>┊┊┊├«教材节»3.2　体外受精和早期胚胎培养</t>
  </si>
  <si>
    <t>┊┊┊├«教材节»3.3　胚胎工程的应用及前景</t>
  </si>
  <si>
    <t>┊┊├«教材章»专题4　生物技术的安全性和伦理性问题</t>
  </si>
  <si>
    <t>┊┊┊├«教材节»4.1　转基因生物的安全性</t>
  </si>
  <si>
    <t>┊┊┊├«教材节»4.2　关注生物技术的伦理问题</t>
  </si>
  <si>
    <t>┊┊┊├«教材节»4.3　禁止生物武器</t>
  </si>
  <si>
    <t>┊┊├«教材章»专题5　生态工程</t>
  </si>
  <si>
    <t>┊┊┊├«教材节»5.1　生态工程的基本原理</t>
  </si>
  <si>
    <t>┊┊┊├«教材节»5.2　生态工程的实例和发展前景</t>
  </si>
  <si>
    <t>├«教材域»政治</t>
  </si>
  <si>
    <t>┊├«教材册»必修一 经济生活</t>
  </si>
  <si>
    <t>┊┊├«教材章»经济生活第一单元　生活与消费</t>
  </si>
  <si>
    <t>┊┊┊├«教材节»第一课 神奇的货币</t>
  </si>
  <si>
    <t>┊┊┊├«教材节»第二课 多变的价格</t>
  </si>
  <si>
    <t>┊┊┊├«教材节»第三课 多彩的消费</t>
  </si>
  <si>
    <t>┊┊┊├«教材节»综合探究 正确对待金钱</t>
  </si>
  <si>
    <t>┊┊├«教材章»经济生活第二单元 生产、劳动与经营</t>
  </si>
  <si>
    <t>┊┊┊├«教材节»第四课 生产与经济制度</t>
  </si>
  <si>
    <t>┊┊┊├«教材节»第五课 企业与劳动者</t>
  </si>
  <si>
    <t>┊┊┊├«教材节»第六课 投资理财的选择</t>
  </si>
  <si>
    <t>┊┊┊├«教材节»综合探究 做好就业与自主创业准备</t>
  </si>
  <si>
    <t>┊┊├«教材章»经济生活第三单元 收入与分配</t>
  </si>
  <si>
    <t>┊┊┊├«教材节»第七课 个人收入的分配</t>
  </si>
  <si>
    <t>┊┊┊├«教材节»第八课 财政与税收</t>
  </si>
  <si>
    <t>┊┊┊├«教材节»综合探究 提高效率 促进公平</t>
  </si>
  <si>
    <t>┊┊├«教材章»经济生活第四单元 发展社会主义市场经济</t>
  </si>
  <si>
    <t>┊┊┊├«教材节»第九课 走进社会主义市场经济</t>
  </si>
  <si>
    <t>┊┊┊├«教材节»第十课 科学发展观和小康社会的经济建设</t>
  </si>
  <si>
    <t>┊┊┊├«教材节»第十一课 经济全球化与对外开放</t>
  </si>
  <si>
    <t>┊┊┊├«教材节»综合探究 经济全球化与中国</t>
  </si>
  <si>
    <t>┊├«教材册»必修二 政治生活</t>
  </si>
  <si>
    <t>┊┊├«教材章»政治生活第一单元 公民的政治生活</t>
  </si>
  <si>
    <t>┊┊┊├«教材节»第一课 生活在人民当家作主的国家</t>
  </si>
  <si>
    <t>┊┊┊├«教材节»第二课 我国公民的政治参与</t>
  </si>
  <si>
    <t>┊┊┊├«教材节»综合探究 有序与无序的政治参与</t>
  </si>
  <si>
    <t>┊┊├«教材章»政治生活第二单元 为人民服务的政府</t>
  </si>
  <si>
    <t>┊┊┊├«教材节»第三课 我国政府是人民的政府</t>
  </si>
  <si>
    <t>┊┊┊├«教材节»第四课 我国政府受人民的监督</t>
  </si>
  <si>
    <t>┊┊┊├«教材节»综合探究 政府的权威从何而来</t>
  </si>
  <si>
    <t>┊┊├«教材章»政治生活第三单元 发展社会主义民主政治</t>
  </si>
  <si>
    <t>┊┊┊├«教材节»第五课 我国的人民代表大会制度</t>
  </si>
  <si>
    <t>┊┊┊├«教材节»第六课 我国的政党制度</t>
  </si>
  <si>
    <t>┊┊┊├«教材节»第七课 我国的民族区域自治制度和宗教政策</t>
  </si>
  <si>
    <t>┊┊┊├«教材节»综合探究：中国发展进步的政治制度保障</t>
  </si>
  <si>
    <t>┊┊├«教材章»政治生活第四单元 当代国际社会</t>
  </si>
  <si>
    <t>┊┊┊├«教材节»第八课 走近国际社会</t>
  </si>
  <si>
    <t>┊┊┊├«教材节»第九课 维护世界和平 促进共同发展</t>
  </si>
  <si>
    <t>┊┊┊├«教材节»综合探究 中国走和平发展道路</t>
  </si>
  <si>
    <t>┊├«教材册»必修三 文化生活</t>
  </si>
  <si>
    <t>┊┊├«教材章»文化生活第一单元 文化与生活</t>
  </si>
  <si>
    <t>┊┊┊├«教材节»第一课 文化与社会</t>
  </si>
  <si>
    <t>┊┊┊├«教材节»第二课 文化对人的影响</t>
  </si>
  <si>
    <t>┊┊┊├«教材节»综合探究 聚焦文化实力和竞争力</t>
  </si>
  <si>
    <t>┊┊├«教材章»文化生活第二单元 文化传承与创新</t>
  </si>
  <si>
    <t>┊┊┊├«教材节»第三课 文化的多样性与文化传播</t>
  </si>
  <si>
    <t>┊┊┊├«教材节»第四课 文化的继承性与文化发展</t>
  </si>
  <si>
    <t>┊┊┊├«教材节»第五课 文化创新</t>
  </si>
  <si>
    <t>┊┊┊├«教材节»综合探究 建设学习型社会</t>
  </si>
  <si>
    <t>┊┊├«教材章»文化生活第三单元 中华文化与民族精神</t>
  </si>
  <si>
    <t>┊┊┊├«教材节»第六课 我们的中华文化</t>
  </si>
  <si>
    <t>┊┊┊├«教材节»第七课 我们的民族精神</t>
  </si>
  <si>
    <t>┊┊┊├«教材节»综合探究 铸牢中华民族的精神支柱</t>
  </si>
  <si>
    <t>┊┊├«教材章»文化生活第四单元 发展中国特色社会主义文化</t>
  </si>
  <si>
    <t>┊┊┊├«教材节»第八课 走进文化生活</t>
  </si>
  <si>
    <t>┊┊┊├«教材节»第九课 建设社会主义文化强国</t>
  </si>
  <si>
    <t>┊┊┊├«教材节»第十课 文化建设的中心环节</t>
  </si>
  <si>
    <t>┊┊┊├«教材节»综合探究 感悟中国特色社会主义文化</t>
  </si>
  <si>
    <t>┊├«教材册»必修四 生活与哲学</t>
  </si>
  <si>
    <t>┊┊├«教材章»生活与哲学第一单元 生活智慧与时代精神</t>
  </si>
  <si>
    <t>┊┊┊├«教材节»第一课 美好生活的向导</t>
  </si>
  <si>
    <t>┊┊┊├«教材节»第二课 百舸争流的思想</t>
  </si>
  <si>
    <t>┊┊┊├«教材节»第三课 时代精神的精华</t>
  </si>
  <si>
    <t>┊┊┊├«教材节»综合探究 走进哲学 问辩人生</t>
  </si>
  <si>
    <t>┊┊├«教材章»生活与哲学第二单元 探索世界与追求真理</t>
  </si>
  <si>
    <t>┊┊┊├«教材节»第四课 探究世界的本质</t>
  </si>
  <si>
    <t>┊┊┊├«教材节»第五课 把握思维的奥妙</t>
  </si>
  <si>
    <t>┊┊┊├«教材节»第六课 求索真理的历程</t>
  </si>
  <si>
    <t>┊┊├«教材章»生活与哲学第三单元 思想方法与创新意识</t>
  </si>
  <si>
    <t>┊┊┊├«教材节»第七课 唯物辩证法的联系观</t>
  </si>
  <si>
    <t>┊┊┊├«教材节»第八课 唯物辩证法的发展观</t>
  </si>
  <si>
    <t>┊┊┊├«教材节»第九课 唯物辩证法的实质和核心</t>
  </si>
  <si>
    <t>┊┊┊├«教材节»第十课 创新意识与社会进步</t>
  </si>
  <si>
    <t>┊┊┊├«教材节»综合探究：坚持唯物辩证法 反对形而上学</t>
  </si>
  <si>
    <t>┊┊├«教材章»生活与哲学第四单元 认识社会与价值选择</t>
  </si>
  <si>
    <t>┊┊┊├«教材节»第十一课 寻觅社会的真谛</t>
  </si>
  <si>
    <t>┊┊┊├«教材节»第十二课 实现人生的价值</t>
  </si>
  <si>
    <t>┊┊┊├«教材节»综合探究：坚定理想 铸就辉煌</t>
  </si>
  <si>
    <t>├«教材域»历史</t>
  </si>
  <si>
    <t>┊┊├«教材章»一 古代中国的政治制度</t>
  </si>
  <si>
    <t>┊┊┊├«教材节»1 夏、商、西周的政治制度</t>
  </si>
  <si>
    <t>┊┊┊├«教材节»2 秦朝中央集权制度的形成</t>
  </si>
  <si>
    <t>┊┊┊├«教材节»3 从汉到元政治制度的演变</t>
  </si>
  <si>
    <t>┊┊┊├«教材节»4 明清君主专制的加强</t>
  </si>
  <si>
    <t>┊┊├«教材章»二 古代希腊罗马的政治制度</t>
  </si>
  <si>
    <t>┊┊┊├«教材节»5 民主政治的摇篮——古代希腊</t>
  </si>
  <si>
    <t>┊┊┊├«教材节»6 雅典的民主政治</t>
  </si>
  <si>
    <t>┊┊┊├«教材节»7 罗马法的起源与发展</t>
  </si>
  <si>
    <t>┊┊├«教材章»三 近代西方资本主义政治制度的确立与发展</t>
  </si>
  <si>
    <t>┊┊┊├«教材节»8 英国君主立宪制的建立</t>
  </si>
  <si>
    <t>┊┊┊├«教材节»9 美国联邦政府的建立</t>
  </si>
  <si>
    <t>┊┊┊├«教材节»10 资本主义政治制度在欧洲大陆的扩展</t>
  </si>
  <si>
    <t>┊┊├«教材章»四 近代中国反侵略、求民主的潮流</t>
  </si>
  <si>
    <t>┊┊┊├«教材节»11 鸦片战争</t>
  </si>
  <si>
    <t>┊┊┊├«教材节»12 甲午中日战争和八国联军侵华</t>
  </si>
  <si>
    <t>┊┊┊├«教材节»13 太平天国运动</t>
  </si>
  <si>
    <t>┊┊┊├«教材节»14 中国军民维护国家主权的斗争</t>
  </si>
  <si>
    <t>┊┊┊├«教材节»15 辛亥革命</t>
  </si>
  <si>
    <t>┊┊┊├«教材节»16 新民主主义革命的崛起</t>
  </si>
  <si>
    <t>┊┊├«教材章»五 从科学社会主义理论到社会主义制度的建立</t>
  </si>
  <si>
    <t>┊┊┊├«教材节»20 马克思主义的诞生</t>
  </si>
  <si>
    <t>┊┊┊├«教材节»21 国际工人运动的艰辛历程</t>
  </si>
  <si>
    <t>┊┊┊├«教材节»22 俄国十月革命的胜利</t>
  </si>
  <si>
    <t>┊┊├«教材章»六 现代中国的政治建设与祖国统一</t>
  </si>
  <si>
    <t>┊┊┊├«教材节»23 新中国的民主政治建设</t>
  </si>
  <si>
    <t>┊┊┊├«教材节»24 民主政治建设的曲折发展</t>
  </si>
  <si>
    <t>┊┊┊├«教材节»25 祖国统一大业</t>
  </si>
  <si>
    <t>┊┊├«教材章»七 现代中国的对外关系</t>
  </si>
  <si>
    <t>┊┊┊├«教材节»26 新中国初期的外交</t>
  </si>
  <si>
    <t>┊┊┊├«教材节»27 外交关系的破裂</t>
  </si>
  <si>
    <t>┊┊┊├«教材节»28 开创外交新局面</t>
  </si>
  <si>
    <t>┊┊├«教材章»八 当今世界政治格局的多极化趋势</t>
  </si>
  <si>
    <t>┊┊┊├«教材节»29 两极世界的形成</t>
  </si>
  <si>
    <t>┊┊┊├«教材节»30 世界多极化趋势的出现</t>
  </si>
  <si>
    <t>┊┊┊├«教材节»31 世纪之交的世界格局</t>
  </si>
  <si>
    <t>┊┊├«教材章»一 古代中国经济的基本结构与特点</t>
  </si>
  <si>
    <t>┊┊┊├«教材节»1 发达的古代农业</t>
  </si>
  <si>
    <t>┊┊┊├«教材节»2 古代手工业的进步</t>
  </si>
  <si>
    <t>┊┊┊├«教材节»3 古代商业的发展</t>
  </si>
  <si>
    <t>┊┊┊├«教材节»4 古代的经济政策</t>
  </si>
  <si>
    <t>┊┊├«教材章»二 资本主义世界市场的形成和发展</t>
  </si>
  <si>
    <t>┊┊┊├«教材节»5 开辟新航路</t>
  </si>
  <si>
    <t>┊┊┊├«教材节»6 殖民扩张与世界市场的拓展</t>
  </si>
  <si>
    <t>┊┊┊├«教材节»7 第一次工业革命</t>
  </si>
  <si>
    <t>┊┊┊├«教材节»8 第二次工业革命</t>
  </si>
  <si>
    <t>┊┊├«教材章»三 近代中国经济结构的变动与资本主义的曲折发展</t>
  </si>
  <si>
    <t>┊┊┊├«教材节»9 近代中国民族工业的兴起</t>
  </si>
  <si>
    <t>┊┊┊├«教材节»10 民国时期民族工业的曲折发展</t>
  </si>
  <si>
    <t>┊┊┊├«教材节»11 近代中国资本主义的历史命运</t>
  </si>
  <si>
    <t>┊┊├«教材章»四 中国特色社会主义建设的道路</t>
  </si>
  <si>
    <t>┊┊┊├«教材节»12 经济建设的发展和曲折</t>
  </si>
  <si>
    <t>┊┊┊├«教材节»13 从计划经济到市场经济</t>
  </si>
  <si>
    <t>┊┊┊├«教材节»14 对外开放格局的初步形成</t>
  </si>
  <si>
    <t>┊┊├«教材章»五 中国近代社会生活的变迁</t>
  </si>
  <si>
    <t>┊┊┊├«教材节»15 物质生活与习俗的变迁</t>
  </si>
  <si>
    <t>┊┊┊├«教材节»16 交通和通讯工具的进步</t>
  </si>
  <si>
    <t>┊┊┊├«教材节»17 大众传媒的变迁</t>
  </si>
  <si>
    <t>┊┊├«教材章»六 世界资本主义经济政策的调整</t>
  </si>
  <si>
    <t>┊┊┊├«教材节»18 空前严重的资本主义世界经济危机</t>
  </si>
  <si>
    <t>┊┊┊├«教材节»19 罗斯福新政</t>
  </si>
  <si>
    <t>┊┊┊├«教材节»20 战后资本主义的新变化</t>
  </si>
  <si>
    <t>┊┊├«教材章»七 苏联的社会主义建设</t>
  </si>
  <si>
    <t>┊┊┊├«教材节»21 社会主义建设道路的初期探索</t>
  </si>
  <si>
    <t>┊┊┊├«教材节»22 斯大林模式的社会主义建设道路</t>
  </si>
  <si>
    <t>┊┊┊├«教材节»23 二战后苏联的经济改革</t>
  </si>
  <si>
    <t>┊┊├«教材章»八 世界经济的全球化趋势</t>
  </si>
  <si>
    <t>┊┊┊├«教材节»24 战后资本主义世界经济体系的形成</t>
  </si>
  <si>
    <t>┊┊┊├«教材节»25 世界经济的区域集团化</t>
  </si>
  <si>
    <t>┊┊┊├«教材节»26 世界经济的全球化趋势</t>
  </si>
  <si>
    <t>┊┊├«教材章»一 中国传统文化主流思想的演变</t>
  </si>
  <si>
    <t>┊┊┊├«教材节»1 “百家争鸣”和儒家思想的形成</t>
  </si>
  <si>
    <t>┊┊┊├«教材节»2 “罢黜百家，独尊儒术”</t>
  </si>
  <si>
    <t>┊┊┊├«教材节»3 宋明理学</t>
  </si>
  <si>
    <t>┊┊┊├«教材节»4 明清之际活跃的儒家思想</t>
  </si>
  <si>
    <t>┊┊├«教材章»二 西方人文精神的起源及其发展</t>
  </si>
  <si>
    <t>┊┊┊├«教材节»5 西方人文主义思想的起源</t>
  </si>
  <si>
    <t>┊┊┊├«教材节»6 文艺复兴和宗教改革</t>
  </si>
  <si>
    <t>┊┊┊├«教材节»7 启蒙运动</t>
  </si>
  <si>
    <t>┊┊┊├«教材节»8 理性之光与浪漫之声</t>
  </si>
  <si>
    <t>┊┊├«教材章»三 古代中国的科学技术与文学艺术</t>
  </si>
  <si>
    <t>┊┊┊├«教材节»9 古代中国的发明和发现</t>
  </si>
  <si>
    <t>┊┊┊├«教材节»10 辉煌灿烂的文学</t>
  </si>
  <si>
    <t>┊┊┊├«教材节»11 中国的古代艺术</t>
  </si>
  <si>
    <t>┊┊├«教材章»四 近代以来世界的科学发展历程</t>
  </si>
  <si>
    <t>┊┊┊├«教材节»12 物理学的重大进展</t>
  </si>
  <si>
    <t>┊┊┊├«教材节»13 探索生命起源之谜</t>
  </si>
  <si>
    <t>┊┊├«教材章»五 近代中国的思想解放潮流</t>
  </si>
  <si>
    <t>┊┊┊├«教材节»15 从“师夷长技”到维新变法</t>
  </si>
  <si>
    <t>┊┊┊├«教材节»16 新文化运动</t>
  </si>
  <si>
    <t>┊┊┊├«教材节»17 马克思主义在中国的传播</t>
  </si>
  <si>
    <t>┊┊├«教材章»六 20世纪以来中国重大思想理论成果</t>
  </si>
  <si>
    <t>┊┊┊├«教材节»18 三民主义的形成和发展</t>
  </si>
  <si>
    <t>┊┊┊├«教材节»19 毛泽东思想</t>
  </si>
  <si>
    <t>┊┊┊├«教材节»20 新时期的理论探索</t>
  </si>
  <si>
    <t>┊┊├«教材章»七 现代中国的科技、教育与文学艺术</t>
  </si>
  <si>
    <t>┊┊┊├«教材节»21 建国以来的重大科技成就</t>
  </si>
  <si>
    <t>┊┊┊├«教材节»22 “百花齐放”“百家争鸣”</t>
  </si>
  <si>
    <t>┊┊┊├«教材节»23 现代中国教育的发展</t>
  </si>
  <si>
    <t>┊┊├«教材章»八 19世纪以来的世界文学艺术</t>
  </si>
  <si>
    <t>┊┊┊├«教材节»24 文学的繁荣</t>
  </si>
  <si>
    <t>┊┊┊├«教材节»25 美术的辉煌</t>
  </si>
  <si>
    <t>┊┊┊├«教材节»26 音乐与影视艺术</t>
  </si>
  <si>
    <t>┊┊├«教材章»一 梭伦改革</t>
  </si>
  <si>
    <t>┊┊┊├«教材节»2 除旧布新的梭伦改革</t>
  </si>
  <si>
    <t>┊┊┊├«教材节»3 雅典民主政治的奠基石</t>
  </si>
  <si>
    <t>┊┊┊├«教材节»1 改革变法风潮与秦国历史机遇</t>
  </si>
  <si>
    <t>┊┊┊├«教材节»2 “为秦开帝业”──商鞅变法</t>
  </si>
  <si>
    <t>┊┊┊├«教材节»3 富国强兵的秦国</t>
  </si>
  <si>
    <t>┊┊├«教材章»三 北魏孝文帝改革</t>
  </si>
  <si>
    <t>┊┊┊├«教材节»1 改革迫在眉睫</t>
  </si>
  <si>
    <t>┊┊┊├«教材节»2 北魏孝文帝的改革措施</t>
  </si>
  <si>
    <t>┊┊┊├«教材节»3 促进民族大融合</t>
  </si>
  <si>
    <t>┊┊├«教材章»四 王安石变法</t>
  </si>
  <si>
    <t>┊┊┊├«教材节»1 社会危机四伏和庆历新政</t>
  </si>
  <si>
    <t>┊┊┊├«教材节»2 王安石变法的主要内容</t>
  </si>
  <si>
    <t>┊┊┊├«教材节»3 王安石变法的历史作用</t>
  </si>
  <si>
    <t>┊┊├«教材章»五 欧洲的宗教改革</t>
  </si>
  <si>
    <t>┊┊┊├«教材节»1 宗教改革的历史背景</t>
  </si>
  <si>
    <t>┊┊┊├«教材节»3 宗教改革运动的扩展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</si>
  <si>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默罕默德·阿里改革</t>
    </r>
    <phoneticPr fontId="4" type="noConversion"/>
  </si>
  <si>
    <t>┊┊┊├«教材节»1 18世纪末19世纪初的埃及</t>
  </si>
  <si>
    <t>┊┊┊├«教材节»3 改革的后果</t>
  </si>
  <si>
    <t>┊┊├«教材章»七 1861年俄国农奴制改革</t>
  </si>
  <si>
    <t>┊┊┊├«教材节»1 19世纪中叶的俄国</t>
  </si>
  <si>
    <t>┊┊┊├«教材节»2 农奴制改革的主要内容</t>
  </si>
  <si>
    <t>┊┊┊├«教材节»3 农奴制改革与俄国的近代化</t>
  </si>
  <si>
    <t>┊┊├«教材章»八 日本明治维新</t>
  </si>
  <si>
    <t>┊┊┊├«教材节»1 从锁国走向开国的日本</t>
  </si>
  <si>
    <t>┊┊┊├«教材节»2 倒幕运动和明治政府的成立</t>
  </si>
  <si>
    <t>┊┊┊├«教材节»3 明治维新</t>
  </si>
  <si>
    <t>┊┊┊├«教材节»4 走向世界的日本</t>
  </si>
  <si>
    <t>┊┊├«教材章»九 戊戌变法</t>
  </si>
  <si>
    <t>┊┊┊├«教材节»1 甲午战争后民族危机的加深</t>
  </si>
  <si>
    <t>┊┊┊├«教材节»2 维新运动的兴起</t>
  </si>
  <si>
    <t>┊┊┊├«教材节»3 百日维新</t>
  </si>
  <si>
    <t>┊┊┊├«教材节»4 戊戌政变</t>
  </si>
  <si>
    <t>┊┊├«教材章»历史学科素养</t>
  </si>
  <si>
    <t>┊┊┊├«教材节»历史上重大改革回眸</t>
  </si>
  <si>
    <t>┊├«教材册»选修2</t>
  </si>
  <si>
    <t>┊┊├«教材章»一 专制理论与民主思想的冲突</t>
  </si>
  <si>
    <t>┊┊┊├«教材节»1 西方专制主义理论</t>
  </si>
  <si>
    <t>┊┊┊├«教材节»2 近代西方的民主思想</t>
  </si>
  <si>
    <t>┊┊├«教材章»二 英国议会与国王的斗争</t>
  </si>
  <si>
    <t>┊┊┊├«教材节»1 英国议会与王权矛盾的激化</t>
  </si>
  <si>
    <t>┊┊┊├«教材节»1 美国《独立宣言》</t>
  </si>
  <si>
    <t>┊┊┊├«教材节»2 法国《人权宣言》</t>
  </si>
  <si>
    <t>┊┊┊├«教材节»3 《中华民国临时约法》</t>
  </si>
  <si>
    <t>┊┊├«教材章»四 构建资产阶级代议制的政治框架</t>
  </si>
  <si>
    <t>┊┊┊├«教材节»1 英国君主立宪制的建立</t>
  </si>
  <si>
    <t>┊┊┊├«教材节»2 英国责任制内阁的形成</t>
  </si>
  <si>
    <t>┊┊┊├«教材节»3 美国代议共和制度的建立</t>
  </si>
  <si>
    <t>┊┊├«教材章»五 法国民主力量与专制势力的斗争</t>
  </si>
  <si>
    <t>┊┊┊├«教材节»1 法国大革命的最初胜利</t>
  </si>
  <si>
    <t>┊┊┊├«教材节»2 拿破仑帝国的建立与封建制度的复辟</t>
  </si>
  <si>
    <t>┊┊┊├«教材节»3 法国资产阶级共和制度的最终确立</t>
  </si>
  <si>
    <t>┊┊├«教材章»六 近代中国的民主思想与反对专制的斗争</t>
  </si>
  <si>
    <t>┊┊┊├«教材节»1 西方民主思想对中国的冲击</t>
  </si>
  <si>
    <t>┊┊┊├«教材节»2 中国资产阶级的民主思想</t>
  </si>
  <si>
    <t>┊┊┊├«教材节»3 资产阶级民主革命的酝酿和爆发</t>
  </si>
  <si>
    <t>┊┊┊├«教材节»4 反对复辟帝制、维护共和的斗争</t>
  </si>
  <si>
    <t>┊┊├«教材章»七 无产阶级和人民群众争取民主的斗争</t>
  </si>
  <si>
    <t>┊┊┊├«教材节»1 英国宪章运动</t>
  </si>
  <si>
    <t>┊┊┊├«教材节»2 欧洲无产阶级争取民主的斗争</t>
  </si>
  <si>
    <t>┊┊┊├«教材节»3 抗战胜利前中国人民争取民主的斗争</t>
  </si>
  <si>
    <t>┊┊┊├«教材节»4 抗战胜利后的人民民主运动</t>
  </si>
  <si>
    <t>┊┊┊├«教材节»5 日本民主政治的发展</t>
  </si>
  <si>
    <t>┊┊┊├«教材节»6 全世界无产者联合起来</t>
  </si>
  <si>
    <t>┊┊┊├«教材节»近代社会的民主思想与实践</t>
  </si>
  <si>
    <r>
      <rPr>
        <sz val="11"/>
        <color rgb="FF000000"/>
        <rFont val="宋体"/>
        <family val="3"/>
        <charset val="134"/>
      </rPr>
      <t>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教材章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第一次世界大战</t>
    </r>
    <phoneticPr fontId="4" type="noConversion"/>
  </si>
  <si>
    <t>┊┊┊├«教材节»1 第一次世界大战的爆发</t>
  </si>
  <si>
    <t>┊┊┊├«教材节»2 旷日持久的战争</t>
  </si>
  <si>
    <t>┊┊┊├«教材节»3 同盟国集团的瓦解</t>
  </si>
  <si>
    <t>┊┊┊├«教材节»4 第一次世界大战的后果</t>
  </si>
  <si>
    <t>┊┊├«教材章»二 凡尔赛—华盛顿体系下的世界</t>
  </si>
  <si>
    <t>┊┊┊├«教材节»1 巴黎和会</t>
  </si>
  <si>
    <t>┊┊┊├«教材节»2 凡尔赛体系与国际联盟</t>
  </si>
  <si>
    <t>┊┊┊├«教材节»3 华盛顿会议</t>
  </si>
  <si>
    <t>┊┊┊├«教材节»4 维护和平的尝试</t>
  </si>
  <si>
    <t>┊┊├«教材章»三 第二次世界大战</t>
  </si>
  <si>
    <t>┊┊┊├«教材节»1 1929～1933年资本主义经济危机</t>
  </si>
  <si>
    <t>┊┊┊├«教材节»2 局部的反法西斯斗争</t>
  </si>
  <si>
    <t>┊┊┊├«教材节»3 走向世界大战</t>
  </si>
  <si>
    <t>┊┊┊├«教材节»4 第二次世界大战的全面爆发</t>
  </si>
  <si>
    <t>┊┊┊├«教材节»5 第二次世界大战的扩大</t>
  </si>
  <si>
    <t>┊┊┊├«教材节»6 第二次世界大战的转折</t>
  </si>
  <si>
    <t>┊┊┊├«教材节»7 第二次世界大战的结束</t>
  </si>
  <si>
    <t>┊┊┊├«教材节»8 世界反法西斯战争胜利的影响</t>
  </si>
  <si>
    <t>┊┊├«教材章»四 雅尔塔体系下的冷战与和平</t>
  </si>
  <si>
    <t>┊┊┊├«教材节»1 两极格局的形成</t>
  </si>
  <si>
    <t>┊┊┊├«教材节»2 冷战的开始</t>
  </si>
  <si>
    <t>┊┊┊├«教材节»3 美苏争霸</t>
  </si>
  <si>
    <t>┊┊┊├«教材节»4 两极格局的结束</t>
  </si>
  <si>
    <t>┊┊├«教材章»五 烽火连绵的局部战争</t>
  </si>
  <si>
    <t>┊┊┊├«教材节»1 朝鲜战争</t>
  </si>
  <si>
    <t>┊┊┊├«教材节»2 越南战争</t>
  </si>
  <si>
    <t>┊┊┊├«教材节»3 中东问题的由来与发展</t>
  </si>
  <si>
    <t>┊┊┊├«教材节»4 曲折的中东和平进程</t>
  </si>
  <si>
    <t>┊┊┊├«教材节»5 南亚次大陆的冲突</t>
  </si>
  <si>
    <t>┊┊┊├«教材节»6 两伊战争</t>
  </si>
  <si>
    <t>┊┊┊├«教材节»7 海湾战争</t>
  </si>
  <si>
    <t>┊┊├«教材章»六 和平与发展</t>
  </si>
  <si>
    <t>┊┊┊├«教材节»1 联合国的建立及其作用</t>
  </si>
  <si>
    <t>┊┊┊├«教材节»2 世界人民的反战和平运动</t>
  </si>
  <si>
    <t>┊┊┊├«教材节»3 和平与发展：当今世界的主题</t>
  </si>
  <si>
    <t>┊┊┊├«教材节»20世纪的战争与和平</t>
  </si>
  <si>
    <t>┊├«教材册»选修4</t>
  </si>
  <si>
    <t>┊┊├«教材章»一 古代中国的政治家</t>
  </si>
  <si>
    <t>┊┊┊├«教材节»1 统一中国的第一个皇帝秦始皇</t>
  </si>
  <si>
    <t>┊┊┊├«教材节»2 大唐盛世的奠基人唐太宗</t>
  </si>
  <si>
    <t>┊┊┊├«教材节»3 统一多民族国家的捍卫者康熙帝</t>
  </si>
  <si>
    <t>┊┊├«教材章»二 东西方的先哲</t>
  </si>
  <si>
    <t>┊┊┊├«教材节»1 儒家文化创始人孔子</t>
  </si>
  <si>
    <t>┊┊┊├«教材节»2 西方哲学的代表柏拉图</t>
  </si>
  <si>
    <t>┊┊┊├«教材节»3 古希腊文化的集大成者亚里士多德</t>
  </si>
  <si>
    <t>┊┊├«教材章»三 欧美资产阶级革命时代的杰出人物</t>
  </si>
  <si>
    <t>┊┊┊├«教材节»1 英国革命的领导者克伦威尔</t>
  </si>
  <si>
    <t>┊┊┊├«教材节»2 美国国父华盛顿</t>
  </si>
  <si>
    <t>┊┊┊├«教材节»3 一代雄狮拿破仑</t>
  </si>
  <si>
    <t>┊┊├«教材章»四 亚洲觉醒的先躯</t>
  </si>
  <si>
    <t>┊┊┊├«教材节»1 中国民主革命的先行者孙中山</t>
  </si>
  <si>
    <t>┊┊┊├«教材节»2 圣雄甘地</t>
  </si>
  <si>
    <t>┊┊┊├«教材节»3 新土耳其的缔造者凯末尔</t>
  </si>
  <si>
    <t>┊┊├«教材章»五 无产阶级革命家</t>
  </si>
  <si>
    <t>┊┊┊├«教材节»1 科学社会主义的奠基人马克思</t>
  </si>
  <si>
    <t>┊┊┊├«教材节»2 无产阶级革命导师恩格斯</t>
  </si>
  <si>
    <t>┊┊┊├«教材节»3 第一个社会主义国家的缔造者列宁</t>
  </si>
  <si>
    <t>┊┊┊├«教材节»4 新中国的缔造者毛泽东</t>
  </si>
  <si>
    <t>┊┊┊├«教材节»5 中国改革开放和现代化建设的总设计师邓小平</t>
  </si>
  <si>
    <t>┊┊├«教材章»六 杰出的科学家</t>
  </si>
  <si>
    <t>┊┊┊├«教材节»1 杰出的中医药学家李时珍</t>
  </si>
  <si>
    <t>┊┊┊├«教材节»2 中国铁路之父詹天佑</t>
  </si>
  <si>
    <t>┊┊┊├«教材节»3 中国地质力学的奠基人李四光</t>
  </si>
  <si>
    <t>┊┊┊├«教材节»4 近代科学之父牛顿</t>
  </si>
  <si>
    <t>┊┊┊├«教材节»5 20世纪的科学伟人爱因斯坦</t>
  </si>
  <si>
    <t>┊┊┊├«教材节»中外历史人物评说</t>
  </si>
  <si>
    <t>├«教材域»地理</t>
  </si>
  <si>
    <t>┊├«教材册»必修一</t>
  </si>
  <si>
    <t>┊┊├«教材章»第一章 行星地球</t>
  </si>
  <si>
    <t>┊┊┊├«教材节»1.宇宙中的地球</t>
  </si>
  <si>
    <t>┊┊┊├«教材节»2.太阳对地球的影响</t>
  </si>
  <si>
    <t>┊┊┊├«教材节»3.地球的运动</t>
  </si>
  <si>
    <t>┊┊┊├«教材节»4.地球的圈层结构</t>
  </si>
  <si>
    <t>┊┊├«教材章»第二章 地球上的大气</t>
  </si>
  <si>
    <t>┊┊┊├«教材节»1.冷热不均引起大气运动</t>
  </si>
  <si>
    <t>┊┊┊├«教材节»2.气压带和风带</t>
  </si>
  <si>
    <t>┊┊┊├«教材节»3.常见天气系统</t>
  </si>
  <si>
    <t>┊┊┊├«教材节»4.全球气候变化</t>
  </si>
  <si>
    <t>┊┊├«教材章»第三章 地球上的水</t>
  </si>
  <si>
    <t>┊┊┊├«教材节»1.自然界的水循环</t>
  </si>
  <si>
    <t>┊┊┊├«教材节»2.大规模的海水运动</t>
  </si>
  <si>
    <t>┊┊┊├«教材节»3.水资源的合理利用</t>
  </si>
  <si>
    <t>┊┊├«教材章»第四章 地表形态的塑造</t>
  </si>
  <si>
    <t>┊┊┊├«教材节»1.地壳的物质组成和物质循环</t>
  </si>
  <si>
    <t>┊┊┊├«教材节»2.营造地表形态的力量</t>
  </si>
  <si>
    <t>┊┊┊├«教材节»3.山地的形成</t>
  </si>
  <si>
    <t>┊┊┊├«教材节»4.河流地貌的发育</t>
  </si>
  <si>
    <t>┊┊┊├«教材节»5.地形对聚落及交通线路分布的影响</t>
  </si>
  <si>
    <t>┊┊├«教材章»第五章 自然地理环境的整体性与差异性</t>
  </si>
  <si>
    <t>┊┊┊├«教材节»1.自然地理环境要素变化与环境变迁</t>
  </si>
  <si>
    <t>┊┊┊├«教材节»2.自然地理环境的整体性</t>
  </si>
  <si>
    <t>┊┊┊├«教材节»3.自然地理环境的差异性</t>
  </si>
  <si>
    <t>┊┊├«教材章»第一章 人口的变化</t>
  </si>
  <si>
    <t>┊┊┊├«教材节»1.人口的数量变化</t>
  </si>
  <si>
    <t>┊┊┊├«教材节»2.人口的空间变化</t>
  </si>
  <si>
    <t>┊┊┊├«教材节»3.人口的合理容量</t>
  </si>
  <si>
    <t>┊┊┊├«教材节»4.地域文化与人口</t>
  </si>
  <si>
    <t>┊┊├«教材章»第二章 城市与城市化</t>
  </si>
  <si>
    <t>┊┊┊├«教材节»1.城市内部空间结构</t>
  </si>
  <si>
    <t>┊┊┊├«教材节»2.不同等级城市的服务功能</t>
  </si>
  <si>
    <t>┊┊┊├«教材节»3.城市化</t>
  </si>
  <si>
    <t>┊┊┊├«教材节»4.地域文化与城市发展</t>
  </si>
  <si>
    <t>┊┊├«教材章»第三章 农业地域的形成与发展</t>
  </si>
  <si>
    <t>┊┊┊├«教材节»1.农业的区位选择</t>
  </si>
  <si>
    <t>┊┊┊├«教材节»2.以种植业为主的农业地域类型</t>
  </si>
  <si>
    <t>┊┊┊├«教材节»3.以畜牧业为主的农业地域类型</t>
  </si>
  <si>
    <t>┊┊├«教材章»第四章 工业地域的形成与发展</t>
  </si>
  <si>
    <t>┊┊┊├«教材节»1.工业的区位因素与区位选择</t>
  </si>
  <si>
    <t>┊┊┊├«教材节»2.工业地域的形成</t>
  </si>
  <si>
    <t>┊┊┊├«教材节»3.传统工业区与新工业区</t>
  </si>
  <si>
    <t>┊┊┊├«教材节»4.区域联系</t>
  </si>
  <si>
    <t>┊┊├«教材章»第五章 交通运输布局及其影响</t>
  </si>
  <si>
    <t>┊┊┊├«教材节»1.人类活动地域联系的主要方式</t>
  </si>
  <si>
    <t>┊┊┊├«教材节»2.交通运输方式和布局</t>
  </si>
  <si>
    <t>┊┊┊├«教材节»3.交通运输布局变化的影响</t>
  </si>
  <si>
    <t>┊┊├«教材章»第六章 人类与地理环境的协调发展</t>
  </si>
  <si>
    <t>┊┊┊├«教材节»1.人类面临的主要环境问题</t>
  </si>
  <si>
    <t>┊┊┊├«教材节»2.人地关系思想的演变</t>
  </si>
  <si>
    <t>┊┊┊├«教材节»3.可持续发展的基本内涵</t>
  </si>
  <si>
    <t>┊┊┊├«教材节»4.中国的可持续发展实践</t>
  </si>
  <si>
    <t>┊┊┊├«教材节»5.协调人地关系的主要途径</t>
  </si>
  <si>
    <t>┊┊├«教材章»第一章 地理环境与区域发展</t>
  </si>
  <si>
    <t>┊┊┊├«教材节»1.区域和区域差异</t>
  </si>
  <si>
    <t>┊┊┊├«教材节»2.地理环境对区域发展的影响</t>
  </si>
  <si>
    <t>┊┊┊├«教材节»3.区域发展阶段与人类活动</t>
  </si>
  <si>
    <t>┊┊┊├«教材节»4.区域经济联系</t>
  </si>
  <si>
    <t>┊┊┊├«教材节»5.地理信息技术</t>
  </si>
  <si>
    <t>┊┊┊├«教材节»6.地理信息系统及其应用</t>
  </si>
  <si>
    <t>┊┊┊├«教材节»7.遥感技术及其应用</t>
  </si>
  <si>
    <t>┊┊┊├«教材节»8.全球定位系统及其应用</t>
  </si>
  <si>
    <t>┊┊├«教材章»第二章 区域生态环境建设</t>
  </si>
  <si>
    <t>┊┊┊├«教材节»1.荒漠化的防治</t>
  </si>
  <si>
    <t>┊┊┊├«教材节»2.水土流失的治理</t>
  </si>
  <si>
    <t>┊┊┊├«教材节»3.森林的开发和保护</t>
  </si>
  <si>
    <t>┊┊┊├«教材节»4.湿地资源的开发与保护</t>
  </si>
  <si>
    <t>┊┊├«教材章»第三章 区域自然资源综合开发利用</t>
  </si>
  <si>
    <t>┊┊┊├«教材节»1.能源资源的开发</t>
  </si>
  <si>
    <t>┊┊┊├«教材节»2.流域的综合开发</t>
  </si>
  <si>
    <t>┊┊├«教材章»第四章 区域经济发展</t>
  </si>
  <si>
    <t>┊┊┊├«教材节»1.区域农业发展</t>
  </si>
  <si>
    <t>┊┊┊├«教材节»2.区域工业化与城市化</t>
  </si>
  <si>
    <t>┊┊├«教材章»第五章 区际联系与区域协调发展</t>
  </si>
  <si>
    <t>┊┊┊├«教材节»1.资源的跨区域调配</t>
  </si>
  <si>
    <t>┊┊┊├«教材节»2.产业转移</t>
  </si>
  <si>
    <t>┊├«教材册»选修三</t>
  </si>
  <si>
    <t>┊┊├«教材章»第一章 现代旅游及其作用</t>
  </si>
  <si>
    <t>┊┊┊├«教材节»1.现代旅游</t>
  </si>
  <si>
    <t>┊┊┊├«教材节»2.现代旅游对区域发展的意义</t>
  </si>
  <si>
    <t>┊┊├«教材章»第二章 旅游资源</t>
  </si>
  <si>
    <t>┊┊┊├«教材节»1.旅游资源的分类与特性</t>
  </si>
  <si>
    <t>┊┊┊├«教材节»2.旅游资源开发条件的评价</t>
  </si>
  <si>
    <t>┊┊┊├«教材节»3.我国的旅游资源</t>
  </si>
  <si>
    <t>┊┊├«教材章»第三章 旅游景观的欣赏</t>
  </si>
  <si>
    <t>┊┊┊├«教材节»1.旅游景观的审美特征</t>
  </si>
  <si>
    <t>┊┊┊├«教材节»2.旅游景观欣赏的方法</t>
  </si>
  <si>
    <t>┊┊┊├«教材节»3.中国名景欣赏</t>
  </si>
  <si>
    <t>┊┊┊├«教材节»4.国外名景欣赏</t>
  </si>
  <si>
    <t>┊┊├«教材章»第四章 旅游开发与保护</t>
  </si>
  <si>
    <t>┊┊┊├«教材节»1.旅游规划</t>
  </si>
  <si>
    <t>┊┊┊├«教材节»2.旅游开发中的环境保护</t>
  </si>
  <si>
    <t>┊┊├«教材章»第五章 做一个合格的现代游客</t>
  </si>
  <si>
    <t>┊┊┊├«教材节»1.做合格的旅游者</t>
  </si>
  <si>
    <t>┊┊┊├«教材节»2.设计旅游活动</t>
  </si>
  <si>
    <t>┊┊┊├«教材节»3.参与旅游环境保护</t>
  </si>
  <si>
    <t>┊┊┊├«教材节»4.旅游安全</t>
  </si>
  <si>
    <t>┊├«教材册»选修六</t>
  </si>
  <si>
    <t>┊┊├«教材章»第一章 环境与环境问题</t>
  </si>
  <si>
    <t>┊┊┊├«教材节»1.我们周围的环境</t>
  </si>
  <si>
    <t>┊┊┊├«教材节»2.当代环境问题的产生及其特点</t>
  </si>
  <si>
    <t>┊┊┊├«教材节»3.解决环境问题的基本思想</t>
  </si>
  <si>
    <t>┊┊├«教材章»第二章 环境污染与防治</t>
  </si>
  <si>
    <t>┊┊┊├«教材节»1.水污染及其成因</t>
  </si>
  <si>
    <t>┊┊┊├«教材节»2.固体废弃物污染及其危害</t>
  </si>
  <si>
    <t>┊┊┊├«教材节»3.大气污染及其防治</t>
  </si>
  <si>
    <t>┊┊┊├«教材节»4.噪声污染及其防治</t>
  </si>
  <si>
    <t>┊┊├«教材章»第三章 自然资源的利用与保护</t>
  </si>
  <si>
    <t>┊┊┊├«教材节»1.人类面临的主要资源问题</t>
  </si>
  <si>
    <t>┊┊┊├«教材节»2.非可再生资源合理开发利用政策</t>
  </si>
  <si>
    <t>┊┊┊├«教材节»3.可再生资源的合理利用与保护</t>
  </si>
  <si>
    <t>┊┊├«教材章»第四章 生态环境保护</t>
  </si>
  <si>
    <t>┊┊┊├«教材节»1.主要的生态环境问题</t>
  </si>
  <si>
    <t>┊┊┊├«教材节»2.森林及其保护</t>
  </si>
  <si>
    <t>┊┊┊├«教材节»3.草地退化及其防治</t>
  </si>
  <si>
    <t>┊┊┊├«教材节»4.湿地干涸及其恢复</t>
  </si>
  <si>
    <t>┊┊┊├«教材节»5.生物多样性保护</t>
  </si>
  <si>
    <t>┊┊┊├«教材节»6.中国区域生态环境问题及其防治途径</t>
  </si>
  <si>
    <t>┊┊├«教材章»第五章 环境管理及公众参与</t>
  </si>
  <si>
    <t>┊┊┊├«教材节»1.认识环境管理</t>
  </si>
  <si>
    <t>┊┊┊├«教材节»2.环境管理的国际合作</t>
  </si>
  <si>
    <t>┊┊┊├«教材节»3.公众参与</t>
  </si>
  <si>
    <t>┊┊┊├«教材节»4.中国环境管理政策体系</t>
  </si>
  <si>
    <t>┊┊┊├«教材节»5.中国环境法规体系</t>
  </si>
  <si>
    <r>
      <rPr>
        <sz val="11"/>
        <color rgb="FF000000"/>
        <rFont val="宋体"/>
        <family val="3"/>
        <charset val="134"/>
      </rPr>
      <t>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教材册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区域地理</t>
    </r>
    <phoneticPr fontId="4" type="noConversion"/>
  </si>
  <si>
    <t>┊┊├«教材章»第一章 地球知识--经纬网</t>
  </si>
  <si>
    <t>┊┊┊├«教材节»1.经纬网</t>
  </si>
  <si>
    <t>┊┊├«教材章»第二章 地图知识</t>
  </si>
  <si>
    <t>┊┊┊├«教材节»1.比例尺、方向、图例和注记</t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</si>
  <si>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»2.</t>
    </r>
    <r>
      <rPr>
        <sz val="11"/>
        <color rgb="FF000000"/>
        <rFont val="宋体"/>
        <family val="3"/>
        <charset val="134"/>
      </rPr>
      <t>等高（深）线和地形剖面图</t>
    </r>
    <phoneticPr fontId="4" type="noConversion"/>
  </si>
  <si>
    <t>┊┊├«教材章»第三章 世界地理概况</t>
  </si>
  <si>
    <t>┊┊┊├«教材节»1.世界的陆地和海洋</t>
  </si>
  <si>
    <t>┊┊┊├«教材节»2.世界的主要气候类型</t>
  </si>
  <si>
    <t>┊┊┊├«教材节»3.世界的居民和国家</t>
  </si>
  <si>
    <t>┊┊├«教材章»第四章 世界地理分区和主要国家</t>
  </si>
  <si>
    <t>┊┊┊├«教材节»1.东亚与日本</t>
  </si>
  <si>
    <t>┊┊┊├«教材节»2.东南亚</t>
  </si>
  <si>
    <t>┊┊┊├«教材节»3.南亚与印度</t>
  </si>
  <si>
    <t>┊┊┊├«教材节»4.中亚</t>
  </si>
  <si>
    <t>┊┊┊├«教材节»5.西亚</t>
  </si>
  <si>
    <t>┊┊┊├«教材节»6.非洲与埃及</t>
  </si>
  <si>
    <t>┊┊┊├«教材节»7.欧洲西部与德国</t>
  </si>
  <si>
    <t>┊┊┊├«教材节»8.欧洲东部和北亚</t>
  </si>
  <si>
    <t>┊┊┊├«教材节»9.北美与美国</t>
  </si>
  <si>
    <t>┊┊┊├«教材节»10.拉丁美洲</t>
  </si>
  <si>
    <t>┊┊┊├«教材节»11.大洋洲</t>
  </si>
  <si>
    <t>┊┊┊├«教材节»12.两极地区</t>
  </si>
  <si>
    <t>┊┊├«教材章»第五章 中国地理概况</t>
  </si>
  <si>
    <t>┊┊┊├«教材节»1.位置、疆域和行政区划</t>
  </si>
  <si>
    <t>┊┊┊├«教材节»2.人口和民族</t>
  </si>
  <si>
    <t>┊┊┊├«教材节»3.中国地形</t>
  </si>
  <si>
    <t>┊┊┊├«教材节»4.气候</t>
  </si>
  <si>
    <t>┊┊┊├«教材节»5.河流和湖泊</t>
  </si>
  <si>
    <t>┊┊┊├«教材节»6.自然资源</t>
  </si>
  <si>
    <t>┊┊┊├«教材节»7.农业</t>
  </si>
  <si>
    <t>┊┊┊├«教材节»8.工业</t>
  </si>
  <si>
    <t>┊┊┊├«教材节»9.交通运输业</t>
  </si>
  <si>
    <t>┊┊┊├«教材节»10.城市</t>
  </si>
  <si>
    <t>┊┊┊├«教材节»11.商业和旅游业</t>
  </si>
  <si>
    <t>┊┊├«教材章»第六章 中国地理分区</t>
  </si>
  <si>
    <t>┊┊┊├«教材节»1.北方地区</t>
  </si>
  <si>
    <t>┊┊┊├«教材节»2.南方地区</t>
  </si>
  <si>
    <t>┊┊┊├«教材节»3.西北地区</t>
  </si>
  <si>
    <t>┊┊┊├«教材节»4.青藏地区</t>
  </si>
  <si>
    <t>┊┊┊├«教材节»5.港澳台地区</t>
  </si>
  <si>
    <t>┊┊├«教材章»第七章 中国的区域差异</t>
  </si>
  <si>
    <t>┊┊┊├«教材节»1.中国自然区域的差异</t>
  </si>
  <si>
    <t>┊┊┊├«教材节»2.我国的三个经济地带</t>
  </si>
  <si>
    <t>┊┊┊├«教材节»3.资源跨地区调配</t>
  </si>
  <si>
    <t>┊┊┊├«教材节»4.区域协调发展</t>
  </si>
  <si>
    <t>┊├«教材册»选修一</t>
  </si>
  <si>
    <t>┊┊├«教材章»第一章 宇宙</t>
  </si>
  <si>
    <t>┊┊┊├«教材节»1.天体与星空</t>
  </si>
  <si>
    <t>┊┊┊├«教材节»2.探索宇宙</t>
  </si>
  <si>
    <t>┊┊┊├«教材节»3.恒星的一生和宇宙的演化</t>
  </si>
  <si>
    <t>┊┊├«教材章»第二章 太阳系与地月系</t>
  </si>
  <si>
    <t>┊┊┊├«教材节»1.太阳和太阳系</t>
  </si>
  <si>
    <t>┊┊┊├«教材节»2.月球和地月系</t>
  </si>
  <si>
    <t>┊┊┊├«教材节»3.月相和潮汐变化</t>
  </si>
  <si>
    <t>┊┊├«教材章»第三章 地球的演化和地表形态的变化</t>
  </si>
  <si>
    <t>┊┊┊├«教材节»1.地球的早期演化和地质年代</t>
  </si>
  <si>
    <t>┊┊┊├«教材节»2.板块构造学说</t>
  </si>
  <si>
    <t>┊┊┊├«教材节»3.地表形态的变化</t>
  </si>
  <si>
    <t>┊┊┊├«教材节»4.外力作用</t>
  </si>
  <si>
    <t>┊┊┊├«教材节»5.主要地貌类型</t>
  </si>
  <si>
    <t>┊├«教材册»选修二</t>
  </si>
  <si>
    <t>┊┊├«教材章»第一章 海洋概述</t>
  </si>
  <si>
    <t>┊┊┊├«教材节»1.地球上的海与洋</t>
  </si>
  <si>
    <t>┊┊┊├«教材节»2.人类对海洋的探索与认识</t>
  </si>
  <si>
    <t>┊┊├«教材章»第二章 海岸与海底地形</t>
  </si>
  <si>
    <t>┊┊┊├«教材节»1.海岸</t>
  </si>
  <si>
    <t>┊┊┊├«教材节»2.海底地形的分布</t>
  </si>
  <si>
    <t>┊┊┊├«教材节»3.海底地形的形成</t>
  </si>
  <si>
    <t>┊┊├«教材章»第三章 海洋水体</t>
  </si>
  <si>
    <t>┊┊┊├«教材节»1.海水的温度和盐度</t>
  </si>
  <si>
    <t>┊┊┊├«教材节»2.海水的运动</t>
  </si>
  <si>
    <t>┊┊├«教材章»第四章 海——气作用</t>
  </si>
  <si>
    <t>┊┊┊├«教材节»1.海——气相互作用及其影响</t>
  </si>
  <si>
    <t>┊┊┊├«教材节»2.厄尔尼诺和拉尼娜现象</t>
  </si>
  <si>
    <t>┊┊├«教材章»第五章 海洋开发</t>
  </si>
  <si>
    <t>┊┊┊├«教材节»1.海岸带的开发</t>
  </si>
  <si>
    <t>┊┊┊├«教材节»2.海洋资源的开发利用</t>
  </si>
  <si>
    <t>┊┊┊├«教材节»3.海洋能的开发利用</t>
  </si>
  <si>
    <t>┊┊┊├«教材节»4.海洋空间的开发利用</t>
  </si>
  <si>
    <t>┊┊┊├«教材节»5.海洋旅游业</t>
  </si>
  <si>
    <t>┊┊├«教材章»第六章 人类与海洋协调发展</t>
  </si>
  <si>
    <t>┊┊┊├«教材节»1.海洋自然灾害与防范</t>
  </si>
  <si>
    <t>┊┊┊├«教材节»2.海洋环境问题与环境保护</t>
  </si>
  <si>
    <t>┊┊┊├«教材节»3.我国的海洋国情</t>
  </si>
  <si>
    <t>┊┊┊├«教材节»4.我国的海洋权益</t>
  </si>
  <si>
    <t>┊┊┊├«教材节»5.维护海洋权益 加强国际合作</t>
  </si>
  <si>
    <t>┊├«教材册»选修四</t>
  </si>
  <si>
    <t>┊┊├«教材章»第一章 城乡发展与城市化</t>
  </si>
  <si>
    <t>┊┊┊├«教材节»1.聚落的形成和发展</t>
  </si>
  <si>
    <t>┊┊┊├«教材节»2.城市化</t>
  </si>
  <si>
    <t>┊┊┊├«教材节»3.城市环境问题</t>
  </si>
  <si>
    <t>┊┊├«教材章»第二章 城乡合理布局与协调发展</t>
  </si>
  <si>
    <t>┊┊┊├«教材节»1.城市空间形态及变化</t>
  </si>
  <si>
    <t>┊┊┊├«教材节»2.城镇布局与协调发展</t>
  </si>
  <si>
    <t>┊┊┊├«教材节»3.城乡特色景观与传统文化的保护</t>
  </si>
  <si>
    <t>┊┊├«教材章»第三章 城乡规划</t>
  </si>
  <si>
    <t>┊┊┊├«教材节»1.城乡规划的内容及意义</t>
  </si>
  <si>
    <t>┊┊┊├«教材节»2.城乡土地利用与功能分区</t>
  </si>
  <si>
    <t>┊┊┊├«教材节»3.城乡规划中的主要产业布局</t>
  </si>
  <si>
    <t>┊┊┊├«教材节»4.城乡规划与可持续发展</t>
  </si>
  <si>
    <t>┊┊├«教材章»第四章 城乡建设与人居环境</t>
  </si>
  <si>
    <t>┊┊┊├«教材节»1.城乡人居环境</t>
  </si>
  <si>
    <t>┊┊┊├«教材节»2.城乡商业与生活环境</t>
  </si>
  <si>
    <t>┊┊┊├«教材节»3.城乡交通与生活环境</t>
  </si>
  <si>
    <t>┊┊┊├«教材节»4.城乡公共服务设施与生活环境</t>
  </si>
  <si>
    <t>┊├«教材册»选修五</t>
  </si>
  <si>
    <t>┊┊├«教材章»第一章 自然灾害与人类活动</t>
  </si>
  <si>
    <t>┊┊┊├«教材节»1.自然灾害及其影响</t>
  </si>
  <si>
    <t>┊┊┊├«教材节»2.主要自然灾害的形成与分布</t>
  </si>
  <si>
    <t>┊┊┊├«教材节»3.人类活动对自然灾害的影响</t>
  </si>
  <si>
    <t>┊┊├«教材章»第二章 中国的自然灾害</t>
  </si>
  <si>
    <t>┊┊┊├«教材节»1.中国自然灾害的特点</t>
  </si>
  <si>
    <t>┊┊┊├«教材节»2.中国的地质灾害</t>
  </si>
  <si>
    <t>┊┊┊├«教材节»3.中国的水文灾害</t>
  </si>
  <si>
    <t>┊┊┊├«教材节»4.中国的气象灾害</t>
  </si>
  <si>
    <t>┊┊┊├«教材节»5.中国的生物灾害</t>
  </si>
  <si>
    <t>┊┊┊├«教材节»6.自然灾害的地域差异</t>
  </si>
  <si>
    <t>┊┊┊├«教材节»7.我国自然灾害的地理背景</t>
  </si>
  <si>
    <t>┊┊├«教材章»第三章 防灾与减灾</t>
  </si>
  <si>
    <t>┊┊┊├«教材节»1.自然灾害的监测与防御</t>
  </si>
  <si>
    <t>┊┊┊├«教材节»2.自然灾害的救援与救助</t>
  </si>
  <si>
    <t>┊┊┊├«教材节»3.自然灾害中的自救与互救</t>
  </si>
  <si>
    <t>┊┊┊├«教材节»4.我国的防灾减灾</t>
  </si>
  <si>
    <t>┊┊┊├«教材节»5.科学技术与防灾减灾</t>
  </si>
  <si>
    <t>┊├«教材册»选修七</t>
  </si>
  <si>
    <t>┊┊├«教材章»第一章 数字时代与地理信息技术</t>
  </si>
  <si>
    <t>┊┊┊├«教材节»1.席卷全球的数字化浪潮</t>
  </si>
  <si>
    <t>┊┊┊├«教材节»2.地理信息技术的发展与应用</t>
  </si>
  <si>
    <t>┊┊├«教材章»第二章 记录和传递信息的工具——地图</t>
  </si>
  <si>
    <t>┊┊┊├«教材节»1.地图和地图投影</t>
  </si>
  <si>
    <t>┊┊┊├«教材节»2.不同地图的特点和用途</t>
  </si>
  <si>
    <t>┊┊├«教材章»第三章 人眼的眼神——遥感（RS）</t>
  </si>
  <si>
    <t>┊┊┊├«教材节»1.什么是遥感</t>
  </si>
  <si>
    <t>┊┊┊├«教材节»2.遥感信息的获取和处理</t>
  </si>
  <si>
    <t>┊┊┊├«教材节»3.遥感图像目视判断</t>
  </si>
  <si>
    <t>┊┊┊├«教材节»4.遥感应用</t>
  </si>
  <si>
    <t>┊┊├«教材章»第四章 精确定位的现代工具——全球定位系统（GPS）</t>
  </si>
  <si>
    <t>┊┊┊├«教材节»1.什么是GPS</t>
  </si>
  <si>
    <t>┊┊┊├«教材节»2.GPS的应用与发展</t>
  </si>
  <si>
    <t>┊┊├«教材章»第五章 数字时代的产物——地理信息系统（GIS）</t>
  </si>
  <si>
    <t>┊┊┊├«教材节»1.什么是GIS</t>
  </si>
  <si>
    <t>┊┊┊├«教材节»2.GIS的基本功能</t>
  </si>
  <si>
    <t>┊┊┊├«教材节»3.GIS的数据库及其应用</t>
  </si>
  <si>
    <t>┊┊┊├«教材节»4.GIS的发展</t>
  </si>
  <si>
    <t>┊┊┊├«教材节»5.专题制图与地图输出</t>
  </si>
  <si>
    <t>┊┊├«教材章»第六章 地理信息技术的集成应用与中国数字地球建设</t>
  </si>
  <si>
    <t>┊┊┊├«教材节»1.3S技术的集成及其应用</t>
  </si>
  <si>
    <t>┊┊┊├«教材节»2.数字地球</t>
  </si>
  <si>
    <r>
      <t>name: bot-tree
title: 17</t>
    </r>
    <r>
      <rPr>
        <sz val="11"/>
        <color rgb="FF000000"/>
        <rFont val="宋体"/>
        <family val="3"/>
        <charset val="134"/>
      </rPr>
      <t xml:space="preserve">版高中通用教材树
</t>
    </r>
    <r>
      <rPr>
        <sz val="11"/>
        <color rgb="FF000000"/>
        <rFont val="Calibri"/>
        <family val="2"/>
      </rPr>
      <t xml:space="preserve">description:  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  <family val="2"/>
      </rPr>
      <t>edition: std-17
root:</t>
    </r>
    <r>
      <rPr>
        <sz val="11"/>
        <color theme="1"/>
        <rFont val="宋体"/>
        <family val="2"/>
        <charset val="134"/>
        <scheme val="minor"/>
      </rPr>
      <t xml:space="preserve">
  name:  </t>
    </r>
    <r>
      <rPr>
        <sz val="11"/>
        <color rgb="FF000000"/>
        <rFont val="宋体"/>
        <family val="3"/>
        <charset val="134"/>
      </rPr>
      <t>通用高中教材体</t>
    </r>
    <r>
      <rPr>
        <sz val="11"/>
        <color theme="1"/>
        <rFont val="宋体"/>
        <family val="2"/>
        <charset val="134"/>
        <scheme val="minor"/>
      </rPr>
      <t>17</t>
    </r>
    <r>
      <rPr>
        <sz val="11"/>
        <color rgb="FF000000"/>
        <rFont val="宋体"/>
        <family val="3"/>
        <charset val="134"/>
      </rPr>
      <t xml:space="preserve">版
</t>
    </r>
    <r>
      <rPr>
        <sz val="11"/>
        <color theme="1"/>
        <rFont val="宋体"/>
        <family val="2"/>
        <charset val="134"/>
        <scheme val="minor"/>
      </rPr>
      <t xml:space="preserve">  title:  </t>
    </r>
    <r>
      <rPr>
        <sz val="11"/>
        <color rgb="FF000000"/>
        <rFont val="宋体"/>
        <family val="3"/>
        <charset val="134"/>
      </rPr>
      <t>通用高中教材体</t>
    </r>
    <r>
      <rPr>
        <sz val="11"/>
        <color theme="1"/>
        <rFont val="宋体"/>
        <family val="2"/>
        <charset val="134"/>
        <scheme val="minor"/>
      </rPr>
      <t>17</t>
    </r>
    <r>
      <rPr>
        <sz val="11"/>
        <color rgb="FF000000"/>
        <rFont val="宋体"/>
        <family val="3"/>
        <charset val="134"/>
      </rPr>
      <t xml:space="preserve">版
</t>
    </r>
    <r>
      <rPr>
        <sz val="11"/>
        <color theme="1"/>
        <rFont val="宋体"/>
        <family val="2"/>
        <charset val="134"/>
        <scheme val="minor"/>
      </rPr>
      <t xml:space="preserve">  description: 
  koLyro: body
  koLyri:  just
  son: </t>
    </r>
    <phoneticPr fontId="4" type="noConversion"/>
  </si>
  <si>
    <t>┊├«教材册»必修一</t>
    <phoneticPr fontId="1" type="noConversion"/>
  </si>
  <si>
    <t>┊┊┊├«教材节»综合探究：与时俱进 求真务实</t>
    <phoneticPr fontId="1" type="noConversion"/>
  </si>
  <si>
    <t>┊┊├«教材章»二 商鞅变法</t>
    <phoneticPr fontId="1" type="noConversion"/>
  </si>
  <si>
    <t>┊┊├«教材章»三 向封建专制统治宣战的檄文</t>
    <phoneticPr fontId="1" type="noConversion"/>
  </si>
  <si>
    <t>错误:教材节</t>
    <phoneticPr fontId="1" type="noConversion"/>
  </si>
  <si>
    <t>┊├«教材册»选修1化学与生活</t>
  </si>
  <si>
    <t>┊├«教材册»选修2化学与技术</t>
  </si>
  <si>
    <t>┊┊┊├«教材节»课题1化学生产过程中的基本问题</t>
  </si>
  <si>
    <t>┊┊┊├«教材节»课题2人工固氮技术──合成氨</t>
  </si>
  <si>
    <t>┊┊┊├«教材节»课题3纯碱的生产</t>
  </si>
  <si>
    <t>┊┊┊├«教材节»课题4氯碱生产</t>
  </si>
  <si>
    <t>┊┊┊├«教材节»课题5硫酸工业</t>
  </si>
  <si>
    <t>┊┊┊├«教材节»课题6合成氨工业</t>
  </si>
  <si>
    <t>┊┊┊├«教材节»课题1获取洁净的水</t>
  </si>
  <si>
    <t>┊┊┊├«教材节»课题2海水的综合利用</t>
  </si>
  <si>
    <t>┊┊┊├«教材节»课题3石油、煤和天然气的综合利用</t>
  </si>
  <si>
    <t>┊├«教材册»选修3物质结构与性质</t>
  </si>
  <si>
    <t>┊┊├«教材章»第一章原子结构与性质</t>
  </si>
  <si>
    <t>┊┊├«教材章»第二章分子结构与性质</t>
  </si>
  <si>
    <t>┊┊├«教材章»第三章晶体结构与性质</t>
  </si>
  <si>
    <t>┊├«教材册»选修4化学反应原理</t>
  </si>
  <si>
    <t>┊├«教材册»选修5有机化学基础</t>
  </si>
  <si>
    <t>┊┊├«教材章»第一章认识有机化合物</t>
  </si>
  <si>
    <t>┊┊├«教材章»第二章烃和卤代烃</t>
  </si>
  <si>
    <t>┊┊├«教材章»第三章烃的含氧衍生物</t>
  </si>
  <si>
    <t>┊┊├«教材章»第四章生命中的基础有机化学物质</t>
  </si>
  <si>
    <t>┊┊├«教材章»第五章进入合成有机高分子化合物的时代</t>
  </si>
  <si>
    <t>┊├«教材册»选修6实验化学</t>
  </si>
  <si>
    <t>┊┊├«教材章»第一单元从实验走进化学</t>
  </si>
  <si>
    <t>┊┊├«教材章»第四单元研究型实验</t>
  </si>
  <si>
    <t xml:space="preserve">┊┊├«教材章»第三单元物质的检测 </t>
  </si>
  <si>
    <t xml:space="preserve">┊┊┊├«教材节» 第二节化学计量在实验中的应用 </t>
  </si>
  <si>
    <t xml:space="preserve">┊┊├«教材章»第二章化学物质及其变化 </t>
  </si>
  <si>
    <t xml:space="preserve">┊┊┊├«教材节» 第一节物质的分类 </t>
  </si>
  <si>
    <t xml:space="preserve">┊┊┊├«教材节» 第二节离子反应 </t>
  </si>
  <si>
    <t xml:space="preserve">┊┊┊├«教材节» 第三节氧化还原反应 </t>
  </si>
  <si>
    <t xml:space="preserve">┊┊├«教材章»第三章金属及其化合物 </t>
  </si>
  <si>
    <t xml:space="preserve">┊┊┊├«教材节» 第一节金属的化学性质 </t>
  </si>
  <si>
    <t xml:space="preserve">┊┊┊├«教材节» 第二节几种重要的金属化合物 </t>
  </si>
  <si>
    <t xml:space="preserve">┊┊┊├«教材节» 第三节用途广泛的金属材料 </t>
  </si>
  <si>
    <t xml:space="preserve">┊┊├«教材章»第四章非金属及其化合物 </t>
  </si>
  <si>
    <t>┊┊┊├«教材节» 第一节硅、碳及其化合物</t>
  </si>
  <si>
    <t xml:space="preserve">┊┊┊├«教材节» 第二节卤素 </t>
  </si>
  <si>
    <t xml:space="preserve">┊┊┊├«教材节» 第三节硫和氮的氧化物 </t>
  </si>
  <si>
    <t xml:space="preserve">┊┊┊├«教材节» 第四节硫酸、硝酸和氨 </t>
  </si>
  <si>
    <t xml:space="preserve">┊┊├«教材章»第一章物质结构元素周期律 </t>
  </si>
  <si>
    <t xml:space="preserve">┊┊┊├«教材节» 第一节元素周期表 </t>
  </si>
  <si>
    <t xml:space="preserve">┊┊┊├«教材节» 第二节元素周期律 </t>
  </si>
  <si>
    <t xml:space="preserve">┊┊┊├«教材节» 第三节化学键 </t>
  </si>
  <si>
    <t xml:space="preserve">┊┊├«教材章»第二章化学反应与能量 </t>
  </si>
  <si>
    <t xml:space="preserve">┊┊┊├«教材节» 第一节化学能与热能 </t>
  </si>
  <si>
    <t xml:space="preserve">┊┊┊├«教材节» 第二节化学能与电能 </t>
  </si>
  <si>
    <t xml:space="preserve">┊┊┊├«教材节» 第三节化学反应的速率和限度 </t>
  </si>
  <si>
    <t xml:space="preserve">┊┊├«教材章»第三章有机化合物 </t>
  </si>
  <si>
    <t xml:space="preserve">┊┊┊├«教材节» 第一节最简单的有机化合物----甲烷 </t>
  </si>
  <si>
    <t xml:space="preserve">┊┊┊├«教材节» 第二节来自石油和煤的两种基本化工原料 </t>
  </si>
  <si>
    <t xml:space="preserve">┊┊┊├«教材节» 第三节生活中两种常见的有机物 </t>
  </si>
  <si>
    <t xml:space="preserve">┊┊┊├«教材节» 第四节基本营养物质 </t>
  </si>
  <si>
    <t xml:space="preserve">┊┊├«教材章»第四章化学与可持续发展 </t>
  </si>
  <si>
    <t xml:space="preserve">┊┊┊├«教材节» 第一节开发利用金属矿物和海水资源 </t>
  </si>
  <si>
    <t xml:space="preserve">┊┊┊├«教材节» 第二节化学与资源综合利用、环境保护 </t>
  </si>
  <si>
    <t xml:space="preserve">┊┊├«教材章»第一章关注营养平衡 </t>
  </si>
  <si>
    <t xml:space="preserve">┊┊┊├«教材节» 第一节生命的基础能源---糖类 </t>
  </si>
  <si>
    <t xml:space="preserve">┊┊┊├«教材节» 第二节重要的体内能源---油脂 </t>
  </si>
  <si>
    <t xml:space="preserve">┊┊┊├«教材节» 第三节生命的基础---蛋白质 </t>
  </si>
  <si>
    <t xml:space="preserve">┊┊┊├«教材节» 第四节维生素和微量元素 </t>
  </si>
  <si>
    <t xml:space="preserve">┊┊├«教材章»第二章促进身心健康 </t>
  </si>
  <si>
    <t xml:space="preserve">┊┊┊├«教材节» 第一节合理选择饮食 </t>
  </si>
  <si>
    <t xml:space="preserve">┊┊┊├«教材节» 第二节正确使用药物 </t>
  </si>
  <si>
    <t xml:space="preserve">┊┊├«教材章»第三章探索生活材料 </t>
  </si>
  <si>
    <t xml:space="preserve">┊┊┊├«教材节» 第一节合金 </t>
  </si>
  <si>
    <t xml:space="preserve">┊┊┊├«教材节» 第二节金属的腐蚀和防护 </t>
  </si>
  <si>
    <t xml:space="preserve">┊┊┊├«教材节» 第三节玻璃、陶瓷和水泥 </t>
  </si>
  <si>
    <t xml:space="preserve">┊┊┊├«教材节» 第四节塑料、纤维和橡胶 </t>
  </si>
  <si>
    <t xml:space="preserve">┊┊├«教材章»第四章保护生存环境 </t>
  </si>
  <si>
    <t xml:space="preserve">┊┊┊├«教材节» 第一节改善大气质量 </t>
  </si>
  <si>
    <t xml:space="preserve">┊┊┊├«教材节» 第二节爱护水资源 </t>
  </si>
  <si>
    <t xml:space="preserve">┊┊┊├«教材节» 第三节垃圾资源化 </t>
  </si>
  <si>
    <t xml:space="preserve">┊┊├«教材章»第一单元走进化学工业 </t>
  </si>
  <si>
    <t xml:space="preserve">┊┊├«教材章»第二单元化学与资源开发利用 </t>
  </si>
  <si>
    <t xml:space="preserve">┊┊├«教材章»第三单元化学与材料的发展 </t>
  </si>
  <si>
    <t>┊┊┊├«教材节» 课题1无机非金属材料</t>
  </si>
  <si>
    <t>┊┊┊├«教材节» 课题2金属材料</t>
  </si>
  <si>
    <t>┊┊┊├«教材节» 课题3高分子化合物与材料</t>
  </si>
  <si>
    <t xml:space="preserve">┊┊├«教材章»第四单元化学与技术的发展 </t>
  </si>
  <si>
    <t>┊┊┊├«教材节» 课题1化肥和农药</t>
  </si>
  <si>
    <t>┊┊┊├«教材节» 课题2表面活性剂精细化学品</t>
  </si>
  <si>
    <t xml:space="preserve">┊┊┊├«教材节» 第一节原子结构 </t>
  </si>
  <si>
    <t xml:space="preserve">┊┊┊├«教材节» 第二节原子结构与元素的性质 </t>
  </si>
  <si>
    <t xml:space="preserve">┊┊┊├«教材节» 第一节共价键 </t>
  </si>
  <si>
    <t xml:space="preserve">┊┊┊├«教材节» 第二节分子的立体结构 </t>
  </si>
  <si>
    <t xml:space="preserve">┊┊┊├«教材节» 第三节分子的性质 </t>
  </si>
  <si>
    <t xml:space="preserve">┊┊┊├«教材节» 第一节晶体的常识 </t>
  </si>
  <si>
    <t xml:space="preserve">┊┊┊├«教材节» 第二节分子晶体与原子晶体 </t>
  </si>
  <si>
    <t xml:space="preserve">┊┊┊├«教材节» 第三节金属晶体 </t>
  </si>
  <si>
    <t xml:space="preserve">┊┊┊├«教材节» 第四节离子晶体 </t>
  </si>
  <si>
    <t xml:space="preserve">┊┊├«教材章»第一章化学反应与能量 </t>
  </si>
  <si>
    <t xml:space="preserve">┊┊┊├«教材节» 第一节化学反应与能量的变化 </t>
  </si>
  <si>
    <t xml:space="preserve">┊┊┊├«教材节» 第二节燃烧热能源 </t>
  </si>
  <si>
    <t xml:space="preserve">┊┊┊├«教材节» 第三节化学反应热的计算 </t>
  </si>
  <si>
    <t xml:space="preserve">┊┊├«教材章»第二章化学反应速率和化学平衡 </t>
  </si>
  <si>
    <t xml:space="preserve">┊┊┊├«教材节» 第一节化学反应速率 </t>
  </si>
  <si>
    <t>┊┊┊├«教材节» 第二节影响化学反应速率的因素</t>
  </si>
  <si>
    <t xml:space="preserve">┊┊┊├«教材节» 第三节化学平衡 </t>
  </si>
  <si>
    <t xml:space="preserve">┊┊┊├«教材节» 第四节化学反应进行的方向 </t>
  </si>
  <si>
    <t xml:space="preserve">┊┊├«教材章»第三章水溶液中的离子平衡 </t>
  </si>
  <si>
    <t xml:space="preserve">┊┊┊├«教材节» 第一节弱电解质的电离 </t>
  </si>
  <si>
    <t xml:space="preserve">┊┊┊├«教材节» 第二节水的电离和溶液的酸碱性 </t>
  </si>
  <si>
    <t xml:space="preserve">┊┊┊├«教材节» 第三节盐类的水解 </t>
  </si>
  <si>
    <t xml:space="preserve">┊┊┊├«教材节» 第四节难溶电解质的溶解平衡 </t>
  </si>
  <si>
    <t xml:space="preserve">┊┊├«教材章»第四章电化学基础 </t>
  </si>
  <si>
    <t xml:space="preserve">┊┊┊├«教材节» 第一节原电池 </t>
  </si>
  <si>
    <t xml:space="preserve">┊┊┊├«教材节» 第二节化学电源 </t>
  </si>
  <si>
    <t xml:space="preserve">┊┊┊├«教材节» 第三节电解池 </t>
  </si>
  <si>
    <t xml:space="preserve">┊┊┊├«教材节» 第四节金属的电化学腐蚀与防护 </t>
  </si>
  <si>
    <t xml:space="preserve">┊┊┊├«教材节» 第一节有机化合物的分类 </t>
  </si>
  <si>
    <t xml:space="preserve">┊┊┊├«教材节» 第二节有机化合物的结构特点 </t>
  </si>
  <si>
    <t xml:space="preserve">┊┊┊├«教材节» 第三节有机化合物的命名 </t>
  </si>
  <si>
    <t xml:space="preserve">┊┊┊├«教材节» 第四节研究有机化合物的一般步骤和方法 </t>
  </si>
  <si>
    <t xml:space="preserve">┊┊┊├«教材节» 第一节脂肪烃 </t>
  </si>
  <si>
    <t xml:space="preserve">┊┊┊├«教材节» 第二节芳香烃 </t>
  </si>
  <si>
    <t xml:space="preserve">┊┊┊├«教材节» 第三节卤代烃 </t>
  </si>
  <si>
    <t xml:space="preserve">┊┊┊├«教材节» 第一节醇酚 </t>
  </si>
  <si>
    <t xml:space="preserve">┊┊┊├«教材节» 第二节醛 </t>
  </si>
  <si>
    <t xml:space="preserve">┊┊┊├«教材节» 第三节羧酸酯 </t>
  </si>
  <si>
    <t xml:space="preserve">┊┊┊├«教材节» 第四节有机合成 </t>
  </si>
  <si>
    <t xml:space="preserve">┊┊┊├«教材节» 第一节油脂 </t>
  </si>
  <si>
    <t xml:space="preserve">┊┊┊├«教材节» 第二节糖类 </t>
  </si>
  <si>
    <t xml:space="preserve">┊┊┊├«教材节» 第三节蛋白质和核酸 </t>
  </si>
  <si>
    <t xml:space="preserve">┊┊┊├«教材节» 第一节合成高分子化合物的基本方法 </t>
  </si>
  <si>
    <t xml:space="preserve">┊┊┊├«教材节» 第二节应用广泛的高分子材料 </t>
  </si>
  <si>
    <t xml:space="preserve">┊┊┊├«教材节» 第三节功能高分子材料 </t>
  </si>
  <si>
    <t xml:space="preserve">┊┊┊├«教材节»课题一实验化学起步 </t>
  </si>
  <si>
    <t xml:space="preserve">┊┊┊├«教材节»课题二化学实验的绿色追求 </t>
  </si>
  <si>
    <t xml:space="preserve">┊┊├«教材章»第二单元物质的获取 </t>
  </si>
  <si>
    <t xml:space="preserve">┊┊┊├«教材节»课题一物质的分离和提纯 </t>
  </si>
  <si>
    <t xml:space="preserve">┊┊┊├«教材节»课题二物质的制备 </t>
  </si>
  <si>
    <t xml:space="preserve">┊┊┊├«教材节»课题一物质的检验 </t>
  </si>
  <si>
    <t xml:space="preserve">┊┊┊├«教材节»课题二物质含量的测定 </t>
  </si>
  <si>
    <t xml:space="preserve">┊┊┊├«教材节»课题一物质性质的研究 </t>
  </si>
  <si>
    <t xml:space="preserve">┊┊┊├«教材节»课题二身边化学问题的探究 </t>
  </si>
  <si>
    <t xml:space="preserve">┊┊┊├«教材节»课题三综合实验设计 </t>
  </si>
  <si>
    <t xml:space="preserve">┊┊┊├«教材节» 第一节化学实验基本方法 </t>
    <phoneticPr fontId="1" type="noConversion"/>
  </si>
  <si>
    <t xml:space="preserve">┊┊├«教材章»第一章从实验学化学 </t>
    <phoneticPr fontId="1" type="noConversion"/>
  </si>
  <si>
    <t>┊┊┊├«教材节»2 民主与专制的反复较量</t>
    <phoneticPr fontId="1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</si>
  <si>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17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国共的十年对峙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</si>
  <si>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19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解放战争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</si>
  <si>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18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抗日战争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</si>
  <si>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14 从蒸汽机到互联网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</si>
  <si>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宋体"/>
        <family val="3"/>
        <charset val="134"/>
      </rPr>
      <t>雅典城邦的兴起</t>
    </r>
    <phoneticPr fontId="1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</si>
  <si>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 xml:space="preserve">2 </t>
    </r>
    <r>
      <rPr>
        <sz val="11"/>
        <color rgb="FF000000"/>
        <rFont val="宋体"/>
        <family val="3"/>
        <charset val="134"/>
      </rPr>
      <t>马丁·路德的宗教改革</t>
    </r>
    <phoneticPr fontId="4" type="noConversion"/>
  </si>
  <si>
    <r>
      <rPr>
        <sz val="11"/>
        <color rgb="FF000000"/>
        <rFont val="宋体"/>
        <family val="3"/>
        <charset val="134"/>
      </rPr>
      <t>┊┊┊├</t>
    </r>
    <r>
      <rPr>
        <sz val="11"/>
        <color rgb="FF000000"/>
        <rFont val="Calibri"/>
        <family val="2"/>
      </rPr>
      <t>«</t>
    </r>
    <r>
      <rPr>
        <sz val="11"/>
        <color rgb="FF000000"/>
        <rFont val="宋体"/>
        <family val="3"/>
        <charset val="134"/>
      </rPr>
      <t>教材节</t>
    </r>
    <r>
      <rPr>
        <sz val="11"/>
        <color rgb="FF000000"/>
        <rFont val="Calibri"/>
        <family val="2"/>
      </rPr>
      <t>»</t>
    </r>
    <r>
      <rPr>
        <sz val="11"/>
        <color rgb="FF000000"/>
        <rFont val="宋体"/>
        <family val="3"/>
        <charset val="134"/>
      </rPr>
      <t xml:space="preserve">2 </t>
    </r>
    <r>
      <rPr>
        <sz val="11"/>
        <color rgb="FF000000"/>
        <rFont val="宋体"/>
        <family val="3"/>
        <charset val="134"/>
      </rPr>
      <t>默罕默德·阿里改革的主要内容</t>
    </r>
    <phoneticPr fontId="4" type="noConversion"/>
  </si>
  <si>
    <t>┊┊┊├«教材节»第2节蛋白质</t>
    <phoneticPr fontId="1" type="noConversion"/>
  </si>
  <si>
    <t>┊┊┊├«教材节»第3节核酸</t>
    <phoneticPr fontId="1" type="noConversion"/>
  </si>
  <si>
    <t>┊┊├«教材章»第2章 基因和染色体的关系</t>
    <phoneticPr fontId="1" type="noConversion"/>
  </si>
  <si>
    <t>┊┊┊├«教材节»3.函数的基本性质</t>
    <phoneticPr fontId="1" type="noConversion"/>
  </si>
  <si>
    <t>┊┊├«教材章»第五章 矩阵的简单应用</t>
    <phoneticPr fontId="1" type="noConversion"/>
  </si>
  <si>
    <t>┊┊┊├«教材节»课题4  乳酸脱氢酶同功酶的分离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</si>
</sst>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lightUp">
        <fgColor theme="0" tint="-0.149967955565050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rgb="FF000000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2" fillId="0" borderId="0" xfId="0" quotePrefix="1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textRotation="30"/>
    </xf>
    <xf numFmtId="0" fontId="0" fillId="2" borderId="2" xfId="0" applyFill="1" applyBorder="1" applyAlignment="1">
      <alignment horizontal="left" textRotation="30"/>
    </xf>
    <xf numFmtId="0" fontId="3" fillId="2" borderId="2" xfId="0" applyFont="1" applyFill="1" applyBorder="1" applyAlignment="1">
      <alignment horizontal="left" textRotation="30"/>
    </xf>
    <xf numFmtId="0" fontId="0" fillId="0" borderId="2" xfId="0" applyFill="1" applyBorder="1" applyAlignment="1">
      <alignment horizontal="left" textRotation="30"/>
    </xf>
    <xf numFmtId="0" fontId="3" fillId="0" borderId="2" xfId="0" applyFont="1" applyBorder="1" applyAlignment="1">
      <alignment horizontal="left" textRotation="30"/>
    </xf>
    <xf numFmtId="0" fontId="0" fillId="0" borderId="2" xfId="0" applyBorder="1" applyAlignment="1">
      <alignment horizontal="left" textRotation="30"/>
    </xf>
    <xf numFmtId="0" fontId="2" fillId="2" borderId="2" xfId="0" applyFont="1" applyFill="1" applyBorder="1" applyAlignment="1">
      <alignment horizontal="left" textRotation="30" wrapText="1"/>
    </xf>
    <xf numFmtId="0" fontId="3" fillId="2" borderId="3" xfId="0" applyFont="1" applyFill="1" applyBorder="1" applyAlignment="1">
      <alignment horizontal="left" textRotation="30" wrapText="1"/>
    </xf>
    <xf numFmtId="0" fontId="0" fillId="0" borderId="0" xfId="0" applyAlignment="1">
      <alignment horizontal="left" textRotation="30"/>
    </xf>
    <xf numFmtId="0" fontId="3" fillId="0" borderId="0" xfId="0" applyFont="1" applyAlignment="1">
      <alignment horizontal="left" textRotation="30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5" xfId="0" applyBorder="1" applyAlignment="1"/>
    <xf numFmtId="0" fontId="0" fillId="2" borderId="5" xfId="0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3" borderId="0" xfId="0" applyFill="1" applyAlignment="1"/>
    <xf numFmtId="0" fontId="2" fillId="0" borderId="5" xfId="0" applyFont="1" applyBorder="1" applyAlignment="1"/>
    <xf numFmtId="0" fontId="0" fillId="4" borderId="0" xfId="0" applyFill="1" applyAlignment="1"/>
    <xf numFmtId="0" fontId="0" fillId="0" borderId="7" xfId="0" applyFill="1" applyBorder="1" applyAlignment="1"/>
    <xf numFmtId="0" fontId="0" fillId="0" borderId="7" xfId="0" applyBorder="1" applyAlignment="1"/>
    <xf numFmtId="0" fontId="2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310"/>
  <sheetViews>
    <sheetView tabSelected="1" topLeftCell="D1" workbookViewId="0">
      <pane ySplit="2" topLeftCell="A662" activePane="bottomLeft" state="frozen"/>
      <selection pane="bottomLeft" activeCell="L679" sqref="L679"/>
    </sheetView>
  </sheetViews>
  <sheetFormatPr defaultRowHeight="13.5"/>
  <cols>
    <col min="3" max="3" width="37.625" customWidth="1"/>
    <col min="12" max="12" width="60.375" customWidth="1"/>
    <col min="13" max="13" width="33" customWidth="1"/>
    <col min="14" max="14" width="13.625" customWidth="1"/>
  </cols>
  <sheetData>
    <row r="1" spans="1:41" s="1" customFormat="1" ht="15" customHeight="1" thickBot="1">
      <c r="E1" s="2"/>
      <c r="O1" s="3" t="s">
        <v>0</v>
      </c>
      <c r="P1" s="4"/>
    </row>
    <row r="2" spans="1:41" s="1" customFormat="1" ht="53.25" customHeight="1" thickTop="1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6" t="s">
        <v>6</v>
      </c>
      <c r="G2" s="7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8" t="s">
        <v>12</v>
      </c>
      <c r="M2" s="9" t="s">
        <v>13</v>
      </c>
      <c r="N2" s="10" t="s">
        <v>14</v>
      </c>
      <c r="O2" s="11" t="s">
        <v>15</v>
      </c>
      <c r="P2" s="12" t="s">
        <v>16</v>
      </c>
      <c r="Q2" s="13"/>
      <c r="R2" s="14"/>
    </row>
    <row r="3" spans="1:41" s="1" customFormat="1" ht="17.25" customHeight="1">
      <c r="A3" s="15">
        <f>IFERROR(FIND("├",L3),0)</f>
        <v>0</v>
      </c>
      <c r="B3" s="16" t="str">
        <f>MID(L3,FIND("«",L3)+1,FIND("»",L3)-FIND("«",L3)-1)</f>
        <v>教材体</v>
      </c>
      <c r="C3" s="16" t="str">
        <f>RIGHT(L3,LEN(L3)-FIND("»",L3))</f>
        <v>基准高中教材体17版</v>
      </c>
      <c r="D3" s="16" t="str">
        <f>IF(I3=1,INDEX( {"chinese","english","math","physics","chemistry","biology","politics","history","geography"},MATCH(C3,{"语文","英语","数学","物理","化学","生物","政治","历史","地理"},0)),"")</f>
        <v/>
      </c>
      <c r="E3" s="16" t="str">
        <f t="shared" ref="E3" si="0">SUBSTITUTE(SUBSTITUTE(SUBSTITUTE(SUBSTITUTE(B3,"超",""),"恰",""),"亚",""),"次","")</f>
        <v>教材体</v>
      </c>
      <c r="F3" s="16" t="str">
        <f t="shared" ref="F3" si="1">IF(IFERROR(FIND("超",B3),-1)&gt;0,"超",  IF(IFERROR(FIND("亚",B3),-1)&gt;0,"亚",   IF(IFERROR(FIND("次",B3),-1)&gt;0,"次",    "恰"  )))</f>
        <v>恰</v>
      </c>
      <c r="G3" s="16" t="str">
        <f>INDEX( {"body","discipline","volume","chapter","section"},MATCH(E3,{"教材体","教材域","教材册","教材章","教材节"},0))</f>
        <v>body</v>
      </c>
      <c r="H3" s="16" t="str">
        <f>INDEX( {"super","just","sub","infras"},MATCH(F3,{"超","恰","亚","次"},0))</f>
        <v>just</v>
      </c>
      <c r="I3" s="16">
        <f>MATCH(E3,{"教材体","教材域","教材册","教材章","教材节"},0)-1</f>
        <v>0</v>
      </c>
      <c r="J3" s="16">
        <f>MATCH(F3,{"超","恰","亚","次"},0)-1</f>
        <v>1</v>
      </c>
      <c r="K3" s="16" t="str">
        <f>IF(I3=0,"",IF(I3=1,C3,K2))</f>
        <v/>
      </c>
      <c r="L3" s="1" t="s">
        <v>69</v>
      </c>
      <c r="M3" s="17"/>
      <c r="N3" s="17"/>
      <c r="O3" s="18" t="str">
        <f>SUBSTITUTE(SUBSTITUTE(SUBSTITUTE(SUBSTITUTE($O$1,"NAME",IF(D3="",C3,D3)),"TITLE",C3),"KO_LYRO",G3),"KO_LYRI",H3)</f>
        <v xml:space="preserve">
  - 
    name:  基准高中教材体17版
    title:  基准高中教材体17版
    description: 
    koLyro: body
    koLyri:  just
    son: </v>
      </c>
      <c r="P3" s="19" t="s">
        <v>1189</v>
      </c>
      <c r="Q3" s="4"/>
    </row>
    <row r="4" spans="1:41" s="21" customFormat="1" ht="15" customHeight="1">
      <c r="A4" s="15">
        <f t="shared" ref="A4:A67" si="2">IFERROR(FIND("├",L4),0)</f>
        <v>1</v>
      </c>
      <c r="B4" s="16" t="str">
        <f t="shared" ref="B4:B67" si="3">MID(L4,FIND("«",L4)+1,FIND("»",L4)-FIND("«",L4)-1)</f>
        <v>教材域</v>
      </c>
      <c r="C4" s="16" t="str">
        <f t="shared" ref="C4:C67" si="4">RIGHT(L4,LEN(L4)-FIND("»",L4))</f>
        <v>语文</v>
      </c>
      <c r="D4" s="16" t="str">
        <f>IF(I4=1,INDEX( {"chinese","english","math","physics","chemistry","biology","politics","history","geography"},MATCH(C4,{"语文","英语","数学","物理","化学","生物","政治","历史","地理"},0)),"")</f>
        <v>chinese</v>
      </c>
      <c r="E4" s="16" t="str">
        <f t="shared" ref="E4:E67" si="5">SUBSTITUTE(SUBSTITUTE(SUBSTITUTE(SUBSTITUTE(B4,"超",""),"恰",""),"亚",""),"次","")</f>
        <v>教材域</v>
      </c>
      <c r="F4" s="16" t="str">
        <f t="shared" ref="F4:F67" si="6">IF(IFERROR(FIND("超",B4),-1)&gt;0,"超",  IF(IFERROR(FIND("亚",B4),-1)&gt;0,"亚",   IF(IFERROR(FIND("次",B4),-1)&gt;0,"次",    "恰"  )))</f>
        <v>恰</v>
      </c>
      <c r="G4" s="16" t="str">
        <f>INDEX( {"body","discipline","volume","chapter","section"},MATCH(E4,{"教材体","教材域","教材册","教材章","教材节"},0))</f>
        <v>discipline</v>
      </c>
      <c r="H4" s="16" t="str">
        <f>INDEX( {"super","just","sub","infras"},MATCH(F4,{"超","恰","亚","次"},0))</f>
        <v>just</v>
      </c>
      <c r="I4" s="16">
        <f>MATCH(E4,{"教材体","教材域","教材册","教材章","教材节"},0)-1</f>
        <v>1</v>
      </c>
      <c r="J4" s="16">
        <f>MATCH(F4,{"超","恰","亚","次"},0)-1</f>
        <v>1</v>
      </c>
      <c r="K4" s="16" t="str">
        <f t="shared" ref="K4:K67" si="7">IF(I4=0,"",IF(I4=1,C4,K3))</f>
        <v>语文</v>
      </c>
      <c r="L4" s="1" t="s">
        <v>70</v>
      </c>
      <c r="M4" s="17"/>
      <c r="N4" s="17"/>
      <c r="O4" s="18" t="str">
        <f t="shared" ref="O4" si="8">SUBSTITUTE(SUBSTITUTE(SUBSTITUTE(SUBSTITUTE($O$1,"NAME",IF(D4="",C4,D4)),"TITLE",C4),"KO_LYRO",G4),"KO_LYRI",H4)</f>
        <v xml:space="preserve">
  - 
    name:  chinese
    title:  语文
    description: 
    koLyro: discipline
    koLyri:  just
    son: </v>
      </c>
      <c r="P4" s="20" t="str">
        <f>SUBSTITUTE(O4,CHAR(10),CHAR(10)&amp;REPT("  ",A4))</f>
        <v xml:space="preserve">
    - 
      name:  chinese
      title:  语文
      description: 
      koLyro: discipline
      koLyri:  just
      son: 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s="21" customFormat="1" ht="15" customHeight="1">
      <c r="A5" s="15">
        <f t="shared" si="2"/>
        <v>1</v>
      </c>
      <c r="B5" s="16" t="str">
        <f t="shared" si="3"/>
        <v>教材域</v>
      </c>
      <c r="C5" s="16" t="str">
        <f t="shared" si="4"/>
        <v>英语</v>
      </c>
      <c r="D5" s="16" t="str">
        <f>IF(I5=1,INDEX( {"chinese","english","math","physics","chemistry","biology","politics","history","geography"},MATCH(C5,{"语文","英语","数学","物理","化学","生物","政治","历史","地理"},0)),"")</f>
        <v>english</v>
      </c>
      <c r="E5" s="16" t="str">
        <f t="shared" si="5"/>
        <v>教材域</v>
      </c>
      <c r="F5" s="16" t="str">
        <f t="shared" si="6"/>
        <v>恰</v>
      </c>
      <c r="G5" s="16" t="str">
        <f>INDEX( {"body","discipline","volume","chapter","section"},MATCH(E5,{"教材体","教材域","教材册","教材章","教材节"},0))</f>
        <v>discipline</v>
      </c>
      <c r="H5" s="16" t="str">
        <f>INDEX( {"super","just","sub","infras"},MATCH(F5,{"超","恰","亚","次"},0))</f>
        <v>just</v>
      </c>
      <c r="I5" s="16">
        <f>MATCH(E5,{"教材体","教材域","教材册","教材章","教材节"},0)-1</f>
        <v>1</v>
      </c>
      <c r="J5" s="16">
        <f>MATCH(F5,{"超","恰","亚","次"},0)-1</f>
        <v>1</v>
      </c>
      <c r="K5" s="16" t="str">
        <f t="shared" si="7"/>
        <v>英语</v>
      </c>
      <c r="L5" s="1" t="s">
        <v>71</v>
      </c>
      <c r="M5" s="17"/>
      <c r="N5" s="17"/>
      <c r="O5" s="18" t="str">
        <f t="shared" ref="O5:O68" si="9">SUBSTITUTE(SUBSTITUTE(SUBSTITUTE(SUBSTITUTE($O$1,"NAME",IF(D5="",C5,D5)),"TITLE",C5),"KO_LYRO",G5),"KO_LYRI",H5)</f>
        <v xml:space="preserve">
  - 
    name:  english
    title:  英语
    description: 
    koLyro: discipline
    koLyri:  just
    son: </v>
      </c>
      <c r="P5" s="20" t="str">
        <f t="shared" ref="P5:P68" si="10">SUBSTITUTE(O5,CHAR(10),CHAR(10)&amp;REPT("  ",A5))</f>
        <v xml:space="preserve">
    - 
      name:  english
      title:  英语
      description: 
      koLyro: discipline
      koLyri:  just
      son: 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s="1" customFormat="1" ht="15" customHeight="1">
      <c r="A6" s="15">
        <f t="shared" si="2"/>
        <v>2</v>
      </c>
      <c r="B6" s="16" t="str">
        <f t="shared" si="3"/>
        <v>教材册</v>
      </c>
      <c r="C6" s="16" t="str">
        <f t="shared" si="4"/>
        <v>高一</v>
      </c>
      <c r="D6" s="16" t="str">
        <f>IF(I6=1,INDEX( {"chinese","english","math","physics","chemistry","biology","politics","history","geography"},MATCH(C6,{"语文","英语","数学","物理","化学","生物","政治","历史","地理"},0)),"")</f>
        <v/>
      </c>
      <c r="E6" s="16" t="str">
        <f t="shared" si="5"/>
        <v>教材册</v>
      </c>
      <c r="F6" s="16" t="str">
        <f t="shared" si="6"/>
        <v>恰</v>
      </c>
      <c r="G6" s="16" t="str">
        <f>INDEX( {"body","discipline","volume","chapter","section"},MATCH(E6,{"教材体","教材域","教材册","教材章","教材节"},0))</f>
        <v>volume</v>
      </c>
      <c r="H6" s="16" t="str">
        <f>INDEX( {"super","just","sub","infras"},MATCH(F6,{"超","恰","亚","次"},0))</f>
        <v>just</v>
      </c>
      <c r="I6" s="16">
        <f>MATCH(E6,{"教材体","教材域","教材册","教材章","教材节"},0)-1</f>
        <v>2</v>
      </c>
      <c r="J6" s="16">
        <f>MATCH(F6,{"超","恰","亚","次"},0)-1</f>
        <v>1</v>
      </c>
      <c r="K6" s="16" t="str">
        <f t="shared" si="7"/>
        <v>英语</v>
      </c>
      <c r="L6" s="1" t="s">
        <v>72</v>
      </c>
      <c r="M6" s="17"/>
      <c r="N6" s="17"/>
      <c r="O6" s="18" t="str">
        <f t="shared" si="9"/>
        <v xml:space="preserve">
  - 
    name:  高一
    title:  高一
    description: 
    koLyro: volume
    koLyri:  just
    son: </v>
      </c>
      <c r="P6" s="20" t="str">
        <f t="shared" si="10"/>
        <v xml:space="preserve">
      - 
        name:  高一
        title:  高一
        description: 
        koLyro: volume
        koLyri:  just
        son: </v>
      </c>
    </row>
    <row r="7" spans="1:41" s="1" customFormat="1" ht="15" customHeight="1">
      <c r="A7" s="15">
        <f t="shared" si="2"/>
        <v>2</v>
      </c>
      <c r="B7" s="16" t="str">
        <f t="shared" si="3"/>
        <v>教材册</v>
      </c>
      <c r="C7" s="16" t="str">
        <f t="shared" si="4"/>
        <v>高二</v>
      </c>
      <c r="D7" s="16" t="str">
        <f>IF(I7=1,INDEX( {"chinese","english","math","physics","chemistry","biology","politics","history","geography"},MATCH(C7,{"语文","英语","数学","物理","化学","生物","政治","历史","地理"},0)),"")</f>
        <v/>
      </c>
      <c r="E7" s="16" t="str">
        <f t="shared" si="5"/>
        <v>教材册</v>
      </c>
      <c r="F7" s="16" t="str">
        <f t="shared" si="6"/>
        <v>恰</v>
      </c>
      <c r="G7" s="16" t="str">
        <f>INDEX( {"body","discipline","volume","chapter","section"},MATCH(E7,{"教材体","教材域","教材册","教材章","教材节"},0))</f>
        <v>volume</v>
      </c>
      <c r="H7" s="16" t="str">
        <f>INDEX( {"super","just","sub","infras"},MATCH(F7,{"超","恰","亚","次"},0))</f>
        <v>just</v>
      </c>
      <c r="I7" s="16">
        <f>MATCH(E7,{"教材体","教材域","教材册","教材章","教材节"},0)-1</f>
        <v>2</v>
      </c>
      <c r="J7" s="16">
        <f>MATCH(F7,{"超","恰","亚","次"},0)-1</f>
        <v>1</v>
      </c>
      <c r="K7" s="16" t="str">
        <f t="shared" si="7"/>
        <v>英语</v>
      </c>
      <c r="L7" s="1" t="s">
        <v>73</v>
      </c>
      <c r="M7" s="17"/>
      <c r="N7" s="17"/>
      <c r="O7" s="18" t="str">
        <f t="shared" si="9"/>
        <v xml:space="preserve">
  - 
    name:  高二
    title:  高二
    description: 
    koLyro: volume
    koLyri:  just
    son: </v>
      </c>
      <c r="P7" s="20" t="str">
        <f t="shared" si="10"/>
        <v xml:space="preserve">
      - 
        name:  高二
        title:  高二
        description: 
        koLyro: volume
        koLyri:  just
        son: </v>
      </c>
    </row>
    <row r="8" spans="1:41" s="1" customFormat="1" ht="15" customHeight="1">
      <c r="A8" s="15">
        <f t="shared" si="2"/>
        <v>2</v>
      </c>
      <c r="B8" s="16" t="str">
        <f t="shared" si="3"/>
        <v>教材册</v>
      </c>
      <c r="C8" s="16" t="str">
        <f t="shared" si="4"/>
        <v>高三</v>
      </c>
      <c r="D8" s="16" t="str">
        <f>IF(I8=1,INDEX( {"chinese","english","math","physics","chemistry","biology","politics","history","geography"},MATCH(C8,{"语文","英语","数学","物理","化学","生物","政治","历史","地理"},0)),"")</f>
        <v/>
      </c>
      <c r="E8" s="16" t="str">
        <f t="shared" si="5"/>
        <v>教材册</v>
      </c>
      <c r="F8" s="16" t="str">
        <f t="shared" si="6"/>
        <v>恰</v>
      </c>
      <c r="G8" s="16" t="str">
        <f>INDEX( {"body","discipline","volume","chapter","section"},MATCH(E8,{"教材体","教材域","教材册","教材章","教材节"},0))</f>
        <v>volume</v>
      </c>
      <c r="H8" s="16" t="str">
        <f>INDEX( {"super","just","sub","infras"},MATCH(F8,{"超","恰","亚","次"},0))</f>
        <v>just</v>
      </c>
      <c r="I8" s="16">
        <f>MATCH(E8,{"教材体","教材域","教材册","教材章","教材节"},0)-1</f>
        <v>2</v>
      </c>
      <c r="J8" s="16">
        <f>MATCH(F8,{"超","恰","亚","次"},0)-1</f>
        <v>1</v>
      </c>
      <c r="K8" s="16" t="str">
        <f t="shared" si="7"/>
        <v>英语</v>
      </c>
      <c r="L8" s="1" t="s">
        <v>74</v>
      </c>
      <c r="M8" s="17"/>
      <c r="N8" s="17"/>
      <c r="O8" s="18" t="str">
        <f t="shared" si="9"/>
        <v xml:space="preserve">
  - 
    name:  高三
    title:  高三
    description: 
    koLyro: volume
    koLyri:  just
    son: </v>
      </c>
      <c r="P8" s="20" t="str">
        <f t="shared" si="10"/>
        <v xml:space="preserve">
      - 
        name:  高三
        title:  高三
        description: 
        koLyro: volume
        koLyri:  just
        son: </v>
      </c>
    </row>
    <row r="9" spans="1:41" s="1" customFormat="1" ht="15" customHeight="1">
      <c r="A9" s="15">
        <f t="shared" si="2"/>
        <v>2</v>
      </c>
      <c r="B9" s="16" t="str">
        <f t="shared" si="3"/>
        <v>教材册</v>
      </c>
      <c r="C9" s="16" t="str">
        <f t="shared" si="4"/>
        <v>高考</v>
      </c>
      <c r="D9" s="16" t="str">
        <f>IF(I9=1,INDEX( {"chinese","english","math","physics","chemistry","biology","politics","history","geography"},MATCH(C9,{"语文","英语","数学","物理","化学","生物","政治","历史","地理"},0)),"")</f>
        <v/>
      </c>
      <c r="E9" s="16" t="str">
        <f t="shared" si="5"/>
        <v>教材册</v>
      </c>
      <c r="F9" s="16" t="str">
        <f t="shared" si="6"/>
        <v>恰</v>
      </c>
      <c r="G9" s="16" t="str">
        <f>INDEX( {"body","discipline","volume","chapter","section"},MATCH(E9,{"教材体","教材域","教材册","教材章","教材节"},0))</f>
        <v>volume</v>
      </c>
      <c r="H9" s="16" t="str">
        <f>INDEX( {"super","just","sub","infras"},MATCH(F9,{"超","恰","亚","次"},0))</f>
        <v>just</v>
      </c>
      <c r="I9" s="16">
        <f>MATCH(E9,{"教材体","教材域","教材册","教材章","教材节"},0)-1</f>
        <v>2</v>
      </c>
      <c r="J9" s="16">
        <f>MATCH(F9,{"超","恰","亚","次"},0)-1</f>
        <v>1</v>
      </c>
      <c r="K9" s="16" t="str">
        <f t="shared" si="7"/>
        <v>英语</v>
      </c>
      <c r="L9" s="1" t="s">
        <v>75</v>
      </c>
      <c r="M9" s="17"/>
      <c r="N9" s="17"/>
      <c r="O9" s="18" t="str">
        <f t="shared" si="9"/>
        <v xml:space="preserve">
  - 
    name:  高考
    title:  高考
    description: 
    koLyro: volume
    koLyri:  just
    son: </v>
      </c>
      <c r="P9" s="20" t="str">
        <f t="shared" si="10"/>
        <v xml:space="preserve">
      - 
        name:  高考
        title:  高考
        description: 
        koLyro: volume
        koLyri:  just
        son: </v>
      </c>
    </row>
    <row r="10" spans="1:41" s="1" customFormat="1" ht="15" customHeight="1">
      <c r="A10" s="15">
        <f t="shared" si="2"/>
        <v>1</v>
      </c>
      <c r="B10" s="16" t="str">
        <f t="shared" si="3"/>
        <v>教材域</v>
      </c>
      <c r="C10" s="16" t="str">
        <f t="shared" si="4"/>
        <v>数学</v>
      </c>
      <c r="D10" s="16" t="str">
        <f>IF(I10=1,INDEX( {"chinese","english","math","physics","chemistry","biology","politics","history","geography"},MATCH(C10,{"语文","英语","数学","物理","化学","生物","政治","历史","地理"},0)),"")</f>
        <v>math</v>
      </c>
      <c r="E10" s="16" t="str">
        <f t="shared" si="5"/>
        <v>教材域</v>
      </c>
      <c r="F10" s="16" t="str">
        <f t="shared" si="6"/>
        <v>恰</v>
      </c>
      <c r="G10" s="16" t="str">
        <f>INDEX( {"body","discipline","volume","chapter","section"},MATCH(E10,{"教材体","教材域","教材册","教材章","教材节"},0))</f>
        <v>discipline</v>
      </c>
      <c r="H10" s="16" t="str">
        <f>INDEX( {"super","just","sub","infras"},MATCH(F10,{"超","恰","亚","次"},0))</f>
        <v>just</v>
      </c>
      <c r="I10" s="16">
        <f>MATCH(E10,{"教材体","教材域","教材册","教材章","教材节"},0)-1</f>
        <v>1</v>
      </c>
      <c r="J10" s="16">
        <f>MATCH(F10,{"超","恰","亚","次"},0)-1</f>
        <v>1</v>
      </c>
      <c r="K10" s="16" t="str">
        <f t="shared" si="7"/>
        <v>数学</v>
      </c>
      <c r="L10" s="1" t="s">
        <v>76</v>
      </c>
      <c r="M10" s="17"/>
      <c r="N10" s="17"/>
      <c r="O10" s="18" t="str">
        <f t="shared" si="9"/>
        <v xml:space="preserve">
  - 
    name:  math
    title:  数学
    description: 
    koLyro: discipline
    koLyri:  just
    son: </v>
      </c>
      <c r="P10" s="20" t="str">
        <f t="shared" si="10"/>
        <v xml:space="preserve">
    - 
      name:  math
      title:  数学
      description: 
      koLyro: discipline
      koLyri:  just
      son: </v>
      </c>
    </row>
    <row r="11" spans="1:41" s="1" customFormat="1" ht="15" customHeight="1">
      <c r="A11" s="15">
        <f t="shared" si="2"/>
        <v>2</v>
      </c>
      <c r="B11" s="16" t="str">
        <f t="shared" si="3"/>
        <v>教材册</v>
      </c>
      <c r="C11" s="16" t="str">
        <f t="shared" si="4"/>
        <v>必修一</v>
      </c>
      <c r="D11" s="16" t="str">
        <f>IF(I11=1,INDEX( {"chinese","english","math","physics","chemistry","biology","politics","history","geography"},MATCH(C11,{"语文","英语","数学","物理","化学","生物","政治","历史","地理"},0)),"")</f>
        <v/>
      </c>
      <c r="E11" s="16" t="str">
        <f t="shared" si="5"/>
        <v>教材册</v>
      </c>
      <c r="F11" s="16" t="str">
        <f t="shared" si="6"/>
        <v>恰</v>
      </c>
      <c r="G11" s="16" t="str">
        <f>INDEX( {"body","discipline","volume","chapter","section"},MATCH(E11,{"教材体","教材域","教材册","教材章","教材节"},0))</f>
        <v>volume</v>
      </c>
      <c r="H11" s="16" t="str">
        <f>INDEX( {"super","just","sub","infras"},MATCH(F11,{"超","恰","亚","次"},0))</f>
        <v>just</v>
      </c>
      <c r="I11" s="16">
        <f>MATCH(E11,{"教材体","教材域","教材册","教材章","教材节"},0)-1</f>
        <v>2</v>
      </c>
      <c r="J11" s="16">
        <f>MATCH(F11,{"超","恰","亚","次"},0)-1</f>
        <v>1</v>
      </c>
      <c r="K11" s="16" t="str">
        <f t="shared" si="7"/>
        <v>数学</v>
      </c>
      <c r="L11" s="1" t="s">
        <v>1190</v>
      </c>
      <c r="M11" s="17"/>
      <c r="N11" s="17"/>
      <c r="O11" s="18" t="str">
        <f t="shared" si="9"/>
        <v xml:space="preserve">
  - 
    name:  必修一
    title:  必修一
    description: 
    koLyro: volume
    koLyri:  just
    son: </v>
      </c>
      <c r="P11" s="20" t="str">
        <f t="shared" si="10"/>
        <v xml:space="preserve">
      - 
        name:  必修一
        title:  必修一
        description: 
        koLyro: volume
        koLyri:  just
        son: </v>
      </c>
    </row>
    <row r="12" spans="1:41" s="1" customFormat="1" ht="15" customHeight="1">
      <c r="A12" s="15">
        <f t="shared" si="2"/>
        <v>3</v>
      </c>
      <c r="B12" s="16" t="str">
        <f t="shared" si="3"/>
        <v>教材章</v>
      </c>
      <c r="C12" s="16" t="str">
        <f t="shared" si="4"/>
        <v>第一章 集合与函数概念</v>
      </c>
      <c r="D12" s="16" t="str">
        <f>IF(I12=1,INDEX( {"chinese","english","math","physics","chemistry","biology","politics","history","geography"},MATCH(C12,{"语文","英语","数学","物理","化学","生物","政治","历史","地理"},0)),"")</f>
        <v/>
      </c>
      <c r="E12" s="16" t="str">
        <f t="shared" si="5"/>
        <v>教材章</v>
      </c>
      <c r="F12" s="16" t="str">
        <f t="shared" si="6"/>
        <v>恰</v>
      </c>
      <c r="G12" s="16" t="str">
        <f>INDEX( {"body","discipline","volume","chapter","section"},MATCH(E12,{"教材体","教材域","教材册","教材章","教材节"},0))</f>
        <v>chapter</v>
      </c>
      <c r="H12" s="16" t="str">
        <f>INDEX( {"super","just","sub","infras"},MATCH(F12,{"超","恰","亚","次"},0))</f>
        <v>just</v>
      </c>
      <c r="I12" s="16">
        <f>MATCH(E12,{"教材体","教材域","教材册","教材章","教材节"},0)-1</f>
        <v>3</v>
      </c>
      <c r="J12" s="16">
        <f>MATCH(F12,{"超","恰","亚","次"},0)-1</f>
        <v>1</v>
      </c>
      <c r="K12" s="16" t="str">
        <f t="shared" si="7"/>
        <v>数学</v>
      </c>
      <c r="L12" s="26" t="s">
        <v>78</v>
      </c>
      <c r="M12" s="17"/>
      <c r="N12" s="17"/>
      <c r="O12" s="18" t="str">
        <f t="shared" si="9"/>
        <v xml:space="preserve">
  - 
    name:  第一章 集合与函数概念
    title:  第一章 集合与函数概念
    description: 
    koLyro: chapter
    koLyri:  just
    son: </v>
      </c>
      <c r="P12" s="20" t="str">
        <f t="shared" si="10"/>
        <v xml:space="preserve">
        - 
          name:  第一章 集合与函数概念
          title:  第一章 集合与函数概念
          description: 
          koLyro: chapter
          koLyri:  just
          son: </v>
      </c>
    </row>
    <row r="13" spans="1:41" s="1" customFormat="1" ht="15" customHeight="1">
      <c r="A13" s="15">
        <f t="shared" si="2"/>
        <v>4</v>
      </c>
      <c r="B13" s="16" t="str">
        <f t="shared" si="3"/>
        <v>教材节</v>
      </c>
      <c r="C13" s="16" t="str">
        <f t="shared" si="4"/>
        <v>1.集合</v>
      </c>
      <c r="D13" s="16" t="str">
        <f>IF(I13=1,INDEX( {"chinese","english","math","physics","chemistry","biology","politics","history","geography"},MATCH(C13,{"语文","英语","数学","物理","化学","生物","政治","历史","地理"},0)),"")</f>
        <v/>
      </c>
      <c r="E13" s="16" t="str">
        <f t="shared" si="5"/>
        <v>教材节</v>
      </c>
      <c r="F13" s="16" t="str">
        <f t="shared" si="6"/>
        <v>恰</v>
      </c>
      <c r="G13" s="16" t="str">
        <f>INDEX( {"body","discipline","volume","chapter","section"},MATCH(E13,{"教材体","教材域","教材册","教材章","教材节"},0))</f>
        <v>section</v>
      </c>
      <c r="H13" s="16" t="str">
        <f>INDEX( {"super","just","sub","infras"},MATCH(F13,{"超","恰","亚","次"},0))</f>
        <v>just</v>
      </c>
      <c r="I13" s="16">
        <f>MATCH(E13,{"教材体","教材域","教材册","教材章","教材节"},0)-1</f>
        <v>4</v>
      </c>
      <c r="J13" s="16">
        <f>MATCH(F13,{"超","恰","亚","次"},0)-1</f>
        <v>1</v>
      </c>
      <c r="K13" s="16" t="str">
        <f t="shared" si="7"/>
        <v>数学</v>
      </c>
      <c r="L13" s="26" t="s">
        <v>79</v>
      </c>
      <c r="M13" s="17"/>
      <c r="N13" s="17"/>
      <c r="O13" s="18" t="str">
        <f t="shared" si="9"/>
        <v xml:space="preserve">
  - 
    name:  1.集合
    title:  1.集合
    description: 
    koLyro: section
    koLyri:  just
    son: </v>
      </c>
      <c r="P13" s="20" t="str">
        <f t="shared" si="10"/>
        <v xml:space="preserve">
          - 
            name:  1.集合
            title:  1.集合
            description: 
            koLyro: section
            koLyri:  just
            son: </v>
      </c>
    </row>
    <row r="14" spans="1:41" s="1" customFormat="1" ht="15" customHeight="1">
      <c r="A14" s="15">
        <f t="shared" si="2"/>
        <v>4</v>
      </c>
      <c r="B14" s="16" t="str">
        <f t="shared" si="3"/>
        <v>教材节</v>
      </c>
      <c r="C14" s="16" t="str">
        <f t="shared" si="4"/>
        <v>2.函数及其表示</v>
      </c>
      <c r="D14" s="16" t="str">
        <f>IF(I14=1,INDEX( {"chinese","english","math","physics","chemistry","biology","politics","history","geography"},MATCH(C14,{"语文","英语","数学","物理","化学","生物","政治","历史","地理"},0)),"")</f>
        <v/>
      </c>
      <c r="E14" s="16" t="str">
        <f t="shared" si="5"/>
        <v>教材节</v>
      </c>
      <c r="F14" s="16" t="str">
        <f t="shared" si="6"/>
        <v>恰</v>
      </c>
      <c r="G14" s="16" t="str">
        <f>INDEX( {"body","discipline","volume","chapter","section"},MATCH(E14,{"教材体","教材域","教材册","教材章","教材节"},0))</f>
        <v>section</v>
      </c>
      <c r="H14" s="16" t="str">
        <f>INDEX( {"super","just","sub","infras"},MATCH(F14,{"超","恰","亚","次"},0))</f>
        <v>just</v>
      </c>
      <c r="I14" s="16">
        <f>MATCH(E14,{"教材体","教材域","教材册","教材章","教材节"},0)-1</f>
        <v>4</v>
      </c>
      <c r="J14" s="16">
        <f>MATCH(F14,{"超","恰","亚","次"},0)-1</f>
        <v>1</v>
      </c>
      <c r="K14" s="16" t="str">
        <f t="shared" si="7"/>
        <v>数学</v>
      </c>
      <c r="L14" s="26" t="s">
        <v>80</v>
      </c>
      <c r="M14" s="17"/>
      <c r="N14" s="17"/>
      <c r="O14" s="18" t="str">
        <f t="shared" si="9"/>
        <v xml:space="preserve">
  - 
    name:  2.函数及其表示
    title:  2.函数及其表示
    description: 
    koLyro: section
    koLyri:  just
    son: </v>
      </c>
      <c r="P14" s="20" t="str">
        <f t="shared" si="10"/>
        <v xml:space="preserve">
          - 
            name:  2.函数及其表示
            title:  2.函数及其表示
            description: 
            koLyro: section
            koLyri:  just
            son: </v>
      </c>
    </row>
    <row r="15" spans="1:41" s="1" customFormat="1" ht="15" customHeight="1">
      <c r="A15" s="15">
        <f t="shared" si="2"/>
        <v>4</v>
      </c>
      <c r="B15" s="16" t="str">
        <f t="shared" si="3"/>
        <v>教材节</v>
      </c>
      <c r="C15" s="16" t="str">
        <f t="shared" si="4"/>
        <v>3.函数的基本性质</v>
      </c>
      <c r="D15" s="16" t="str">
        <f>IF(I15=1,INDEX( {"chinese","english","math","physics","chemistry","biology","politics","history","geography"},MATCH(C15,{"语文","英语","数学","物理","化学","生物","政治","历史","地理"},0)),"")</f>
        <v/>
      </c>
      <c r="E15" s="16" t="str">
        <f t="shared" si="5"/>
        <v>教材节</v>
      </c>
      <c r="F15" s="16" t="str">
        <f t="shared" si="6"/>
        <v>恰</v>
      </c>
      <c r="G15" s="16" t="str">
        <f>INDEX( {"body","discipline","volume","chapter","section"},MATCH(E15,{"教材体","教材域","教材册","教材章","教材节"},0))</f>
        <v>section</v>
      </c>
      <c r="H15" s="16" t="str">
        <f>INDEX( {"super","just","sub","infras"},MATCH(F15,{"超","恰","亚","次"},0))</f>
        <v>just</v>
      </c>
      <c r="I15" s="16">
        <f>MATCH(E15,{"教材体","教材域","教材册","教材章","教材节"},0)-1</f>
        <v>4</v>
      </c>
      <c r="J15" s="16">
        <f>MATCH(F15,{"超","恰","亚","次"},0)-1</f>
        <v>1</v>
      </c>
      <c r="K15" s="16" t="str">
        <f t="shared" si="7"/>
        <v>数学</v>
      </c>
      <c r="L15" s="1" t="s">
        <v>1345</v>
      </c>
      <c r="M15" s="17"/>
      <c r="N15" s="17"/>
      <c r="O15" s="18" t="str">
        <f t="shared" si="9"/>
        <v xml:space="preserve">
  - 
    name:  3.函数的基本性质
    title:  3.函数的基本性质
    description: 
    koLyro: section
    koLyri:  just
    son: </v>
      </c>
      <c r="P15" s="20" t="str">
        <f t="shared" si="10"/>
        <v xml:space="preserve">
          - 
            name:  3.函数的基本性质
            title:  3.函数的基本性质
            description: 
            koLyro: section
            koLyri:  just
            son: </v>
      </c>
    </row>
    <row r="16" spans="1:41" s="1" customFormat="1" ht="15" customHeight="1">
      <c r="A16" s="15">
        <f t="shared" si="2"/>
        <v>3</v>
      </c>
      <c r="B16" s="16" t="str">
        <f t="shared" si="3"/>
        <v>教材章</v>
      </c>
      <c r="C16" s="16" t="str">
        <f t="shared" si="4"/>
        <v>第二章 基本初等函数</v>
      </c>
      <c r="D16" s="16" t="str">
        <f>IF(I16=1,INDEX( {"chinese","english","math","physics","chemistry","biology","politics","history","geography"},MATCH(C16,{"语文","英语","数学","物理","化学","生物","政治","历史","地理"},0)),"")</f>
        <v/>
      </c>
      <c r="E16" s="16" t="str">
        <f t="shared" si="5"/>
        <v>教材章</v>
      </c>
      <c r="F16" s="16" t="str">
        <f t="shared" si="6"/>
        <v>恰</v>
      </c>
      <c r="G16" s="16" t="str">
        <f>INDEX( {"body","discipline","volume","chapter","section"},MATCH(E16,{"教材体","教材域","教材册","教材章","教材节"},0))</f>
        <v>chapter</v>
      </c>
      <c r="H16" s="16" t="str">
        <f>INDEX( {"super","just","sub","infras"},MATCH(F16,{"超","恰","亚","次"},0))</f>
        <v>just</v>
      </c>
      <c r="I16" s="16">
        <f>MATCH(E16,{"教材体","教材域","教材册","教材章","教材节"},0)-1</f>
        <v>3</v>
      </c>
      <c r="J16" s="16">
        <f>MATCH(F16,{"超","恰","亚","次"},0)-1</f>
        <v>1</v>
      </c>
      <c r="K16" s="16" t="str">
        <f t="shared" si="7"/>
        <v>数学</v>
      </c>
      <c r="L16" s="26" t="s">
        <v>81</v>
      </c>
      <c r="M16" s="17"/>
      <c r="N16" s="17"/>
      <c r="O16" s="18" t="str">
        <f t="shared" si="9"/>
        <v xml:space="preserve">
  - 
    name:  第二章 基本初等函数
    title:  第二章 基本初等函数
    description: 
    koLyro: chapter
    koLyri:  just
    son: </v>
      </c>
      <c r="P16" s="20" t="str">
        <f t="shared" si="10"/>
        <v xml:space="preserve">
        - 
          name:  第二章 基本初等函数
          title:  第二章 基本初等函数
          description: 
          koLyro: chapter
          koLyri:  just
          son: </v>
      </c>
    </row>
    <row r="17" spans="1:16" s="1" customFormat="1" ht="17.25" customHeight="1">
      <c r="A17" s="15">
        <f t="shared" si="2"/>
        <v>4</v>
      </c>
      <c r="B17" s="16" t="str">
        <f t="shared" si="3"/>
        <v>教材节</v>
      </c>
      <c r="C17" s="16" t="str">
        <f t="shared" si="4"/>
        <v>1.指数扩充及运算</v>
      </c>
      <c r="D17" s="16" t="str">
        <f>IF(I17=1,INDEX( {"chinese","english","math","physics","chemistry","biology","politics","history","geography"},MATCH(C17,{"语文","英语","数学","物理","化学","生物","政治","历史","地理"},0)),"")</f>
        <v/>
      </c>
      <c r="E17" s="16" t="str">
        <f t="shared" si="5"/>
        <v>教材节</v>
      </c>
      <c r="F17" s="16" t="str">
        <f t="shared" si="6"/>
        <v>恰</v>
      </c>
      <c r="G17" s="16" t="str">
        <f>INDEX( {"body","discipline","volume","chapter","section"},MATCH(E17,{"教材体","教材域","教材册","教材章","教材节"},0))</f>
        <v>section</v>
      </c>
      <c r="H17" s="16" t="str">
        <f>INDEX( {"super","just","sub","infras"},MATCH(F17,{"超","恰","亚","次"},0))</f>
        <v>just</v>
      </c>
      <c r="I17" s="16">
        <f>MATCH(E17,{"教材体","教材域","教材册","教材章","教材节"},0)-1</f>
        <v>4</v>
      </c>
      <c r="J17" s="16">
        <f>MATCH(F17,{"超","恰","亚","次"},0)-1</f>
        <v>1</v>
      </c>
      <c r="K17" s="16" t="str">
        <f t="shared" si="7"/>
        <v>数学</v>
      </c>
      <c r="L17" s="1" t="s">
        <v>82</v>
      </c>
      <c r="M17" s="17"/>
      <c r="N17" s="17"/>
      <c r="O17" s="18" t="str">
        <f t="shared" si="9"/>
        <v xml:space="preserve">
  - 
    name:  1.指数扩充及运算
    title:  1.指数扩充及运算
    description: 
    koLyro: section
    koLyri:  just
    son: </v>
      </c>
      <c r="P17" s="20" t="str">
        <f t="shared" si="10"/>
        <v xml:space="preserve">
          - 
            name:  1.指数扩充及运算
            title:  1.指数扩充及运算
            description: 
            koLyro: section
            koLyri:  just
            son: </v>
      </c>
    </row>
    <row r="18" spans="1:16" s="1" customFormat="1" ht="17.25" customHeight="1">
      <c r="A18" s="15">
        <f t="shared" si="2"/>
        <v>4</v>
      </c>
      <c r="B18" s="16" t="str">
        <f t="shared" si="3"/>
        <v>教材节</v>
      </c>
      <c r="C18" s="16" t="str">
        <f t="shared" si="4"/>
        <v>2.指数函数</v>
      </c>
      <c r="D18" s="16" t="str">
        <f>IF(I18=1,INDEX( {"chinese","english","math","physics","chemistry","biology","politics","history","geography"},MATCH(C18,{"语文","英语","数学","物理","化学","生物","政治","历史","地理"},0)),"")</f>
        <v/>
      </c>
      <c r="E18" s="16" t="str">
        <f t="shared" si="5"/>
        <v>教材节</v>
      </c>
      <c r="F18" s="16" t="str">
        <f t="shared" si="6"/>
        <v>恰</v>
      </c>
      <c r="G18" s="16" t="str">
        <f>INDEX( {"body","discipline","volume","chapter","section"},MATCH(E18,{"教材体","教材域","教材册","教材章","教材节"},0))</f>
        <v>section</v>
      </c>
      <c r="H18" s="16" t="str">
        <f>INDEX( {"super","just","sub","infras"},MATCH(F18,{"超","恰","亚","次"},0))</f>
        <v>just</v>
      </c>
      <c r="I18" s="16">
        <f>MATCH(E18,{"教材体","教材域","教材册","教材章","教材节"},0)-1</f>
        <v>4</v>
      </c>
      <c r="J18" s="16">
        <f>MATCH(F18,{"超","恰","亚","次"},0)-1</f>
        <v>1</v>
      </c>
      <c r="K18" s="16" t="str">
        <f t="shared" si="7"/>
        <v>数学</v>
      </c>
      <c r="L18" s="1" t="s">
        <v>83</v>
      </c>
      <c r="M18" s="17"/>
      <c r="N18" s="17"/>
      <c r="O18" s="18" t="str">
        <f t="shared" si="9"/>
        <v xml:space="preserve">
  - 
    name:  2.指数函数
    title:  2.指数函数
    description: 
    koLyro: section
    koLyri:  just
    son: </v>
      </c>
      <c r="P18" s="20" t="str">
        <f t="shared" si="10"/>
        <v xml:space="preserve">
          - 
            name:  2.指数函数
            title:  2.指数函数
            description: 
            koLyro: section
            koLyri:  just
            son: </v>
      </c>
    </row>
    <row r="19" spans="1:16" s="1" customFormat="1" ht="17.25" customHeight="1">
      <c r="A19" s="15">
        <f t="shared" si="2"/>
        <v>4</v>
      </c>
      <c r="B19" s="16" t="str">
        <f t="shared" si="3"/>
        <v>教材节</v>
      </c>
      <c r="C19" s="16" t="str">
        <f t="shared" si="4"/>
        <v>3.对数</v>
      </c>
      <c r="D19" s="16" t="str">
        <f>IF(I19=1,INDEX( {"chinese","english","math","physics","chemistry","biology","politics","history","geography"},MATCH(C19,{"语文","英语","数学","物理","化学","生物","政治","历史","地理"},0)),"")</f>
        <v/>
      </c>
      <c r="E19" s="16" t="str">
        <f t="shared" si="5"/>
        <v>教材节</v>
      </c>
      <c r="F19" s="16" t="str">
        <f t="shared" si="6"/>
        <v>恰</v>
      </c>
      <c r="G19" s="16" t="str">
        <f>INDEX( {"body","discipline","volume","chapter","section"},MATCH(E19,{"教材体","教材域","教材册","教材章","教材节"},0))</f>
        <v>section</v>
      </c>
      <c r="H19" s="16" t="str">
        <f>INDEX( {"super","just","sub","infras"},MATCH(F19,{"超","恰","亚","次"},0))</f>
        <v>just</v>
      </c>
      <c r="I19" s="16">
        <f>MATCH(E19,{"教材体","教材域","教材册","教材章","教材节"},0)-1</f>
        <v>4</v>
      </c>
      <c r="J19" s="16">
        <f>MATCH(F19,{"超","恰","亚","次"},0)-1</f>
        <v>1</v>
      </c>
      <c r="K19" s="16" t="str">
        <f t="shared" si="7"/>
        <v>数学</v>
      </c>
      <c r="L19" s="1" t="s">
        <v>84</v>
      </c>
      <c r="M19" s="17"/>
      <c r="N19" s="17"/>
      <c r="O19" s="18" t="str">
        <f t="shared" si="9"/>
        <v xml:space="preserve">
  - 
    name:  3.对数
    title:  3.对数
    description: 
    koLyro: section
    koLyri:  just
    son: </v>
      </c>
      <c r="P19" s="20" t="str">
        <f t="shared" si="10"/>
        <v xml:space="preserve">
          - 
            name:  3.对数
            title:  3.对数
            description: 
            koLyro: section
            koLyri:  just
            son: </v>
      </c>
    </row>
    <row r="20" spans="1:16" s="1" customFormat="1" ht="17.25" customHeight="1">
      <c r="A20" s="15">
        <f t="shared" si="2"/>
        <v>4</v>
      </c>
      <c r="B20" s="16" t="str">
        <f t="shared" si="3"/>
        <v>教材节</v>
      </c>
      <c r="C20" s="16" t="str">
        <f t="shared" si="4"/>
        <v>4.对数函数</v>
      </c>
      <c r="D20" s="16" t="str">
        <f>IF(I20=1,INDEX( {"chinese","english","math","physics","chemistry","biology","politics","history","geography"},MATCH(C20,{"语文","英语","数学","物理","化学","生物","政治","历史","地理"},0)),"")</f>
        <v/>
      </c>
      <c r="E20" s="16" t="str">
        <f t="shared" si="5"/>
        <v>教材节</v>
      </c>
      <c r="F20" s="16" t="str">
        <f t="shared" si="6"/>
        <v>恰</v>
      </c>
      <c r="G20" s="16" t="str">
        <f>INDEX( {"body","discipline","volume","chapter","section"},MATCH(E20,{"教材体","教材域","教材册","教材章","教材节"},0))</f>
        <v>section</v>
      </c>
      <c r="H20" s="16" t="str">
        <f>INDEX( {"super","just","sub","infras"},MATCH(F20,{"超","恰","亚","次"},0))</f>
        <v>just</v>
      </c>
      <c r="I20" s="16">
        <f>MATCH(E20,{"教材体","教材域","教材册","教材章","教材节"},0)-1</f>
        <v>4</v>
      </c>
      <c r="J20" s="16">
        <f>MATCH(F20,{"超","恰","亚","次"},0)-1</f>
        <v>1</v>
      </c>
      <c r="K20" s="16" t="str">
        <f t="shared" si="7"/>
        <v>数学</v>
      </c>
      <c r="L20" s="1" t="s">
        <v>85</v>
      </c>
      <c r="M20" s="17"/>
      <c r="N20" s="17"/>
      <c r="O20" s="18" t="str">
        <f t="shared" si="9"/>
        <v xml:space="preserve">
  - 
    name:  4.对数函数
    title:  4.对数函数
    description: 
    koLyro: section
    koLyri:  just
    son: </v>
      </c>
      <c r="P20" s="20" t="str">
        <f t="shared" si="10"/>
        <v xml:space="preserve">
          - 
            name:  4.对数函数
            title:  4.对数函数
            description: 
            koLyro: section
            koLyri:  just
            son: </v>
      </c>
    </row>
    <row r="21" spans="1:16" s="1" customFormat="1" ht="17.25" customHeight="1">
      <c r="A21" s="15">
        <f t="shared" si="2"/>
        <v>4</v>
      </c>
      <c r="B21" s="16" t="str">
        <f t="shared" si="3"/>
        <v>教材节</v>
      </c>
      <c r="C21" s="16" t="str">
        <f t="shared" si="4"/>
        <v>5.幂函数</v>
      </c>
      <c r="D21" s="16" t="str">
        <f>IF(I21=1,INDEX( {"chinese","english","math","physics","chemistry","biology","politics","history","geography"},MATCH(C21,{"语文","英语","数学","物理","化学","生物","政治","历史","地理"},0)),"")</f>
        <v/>
      </c>
      <c r="E21" s="16" t="str">
        <f t="shared" si="5"/>
        <v>教材节</v>
      </c>
      <c r="F21" s="16" t="str">
        <f t="shared" si="6"/>
        <v>恰</v>
      </c>
      <c r="G21" s="16" t="str">
        <f>INDEX( {"body","discipline","volume","chapter","section"},MATCH(E21,{"教材体","教材域","教材册","教材章","教材节"},0))</f>
        <v>section</v>
      </c>
      <c r="H21" s="16" t="str">
        <f>INDEX( {"super","just","sub","infras"},MATCH(F21,{"超","恰","亚","次"},0))</f>
        <v>just</v>
      </c>
      <c r="I21" s="16">
        <f>MATCH(E21,{"教材体","教材域","教材册","教材章","教材节"},0)-1</f>
        <v>4</v>
      </c>
      <c r="J21" s="16">
        <f>MATCH(F21,{"超","恰","亚","次"},0)-1</f>
        <v>1</v>
      </c>
      <c r="K21" s="16" t="str">
        <f t="shared" si="7"/>
        <v>数学</v>
      </c>
      <c r="L21" s="26" t="s">
        <v>86</v>
      </c>
      <c r="M21" s="17"/>
      <c r="N21" s="17"/>
      <c r="O21" s="18" t="str">
        <f t="shared" si="9"/>
        <v xml:space="preserve">
  - 
    name:  5.幂函数
    title:  5.幂函数
    description: 
    koLyro: section
    koLyri:  just
    son: </v>
      </c>
      <c r="P21" s="20" t="str">
        <f t="shared" si="10"/>
        <v xml:space="preserve">
          - 
            name:  5.幂函数
            title:  5.幂函数
            description: 
            koLyro: section
            koLyri:  just
            son: </v>
      </c>
    </row>
    <row r="22" spans="1:16" s="1" customFormat="1" ht="17.25" customHeight="1">
      <c r="A22" s="15">
        <f t="shared" si="2"/>
        <v>3</v>
      </c>
      <c r="B22" s="16" t="str">
        <f t="shared" si="3"/>
        <v>教材章</v>
      </c>
      <c r="C22" s="16" t="str">
        <f t="shared" si="4"/>
        <v>第三章 函数的应用</v>
      </c>
      <c r="D22" s="16" t="str">
        <f>IF(I22=1,INDEX( {"chinese","english","math","physics","chemistry","biology","politics","history","geography"},MATCH(C22,{"语文","英语","数学","物理","化学","生物","政治","历史","地理"},0)),"")</f>
        <v/>
      </c>
      <c r="E22" s="16" t="str">
        <f t="shared" si="5"/>
        <v>教材章</v>
      </c>
      <c r="F22" s="16" t="str">
        <f t="shared" si="6"/>
        <v>恰</v>
      </c>
      <c r="G22" s="16" t="str">
        <f>INDEX( {"body","discipline","volume","chapter","section"},MATCH(E22,{"教材体","教材域","教材册","教材章","教材节"},0))</f>
        <v>chapter</v>
      </c>
      <c r="H22" s="16" t="str">
        <f>INDEX( {"super","just","sub","infras"},MATCH(F22,{"超","恰","亚","次"},0))</f>
        <v>just</v>
      </c>
      <c r="I22" s="16">
        <f>MATCH(E22,{"教材体","教材域","教材册","教材章","教材节"},0)-1</f>
        <v>3</v>
      </c>
      <c r="J22" s="16">
        <f>MATCH(F22,{"超","恰","亚","次"},0)-1</f>
        <v>1</v>
      </c>
      <c r="K22" s="16" t="str">
        <f t="shared" si="7"/>
        <v>数学</v>
      </c>
      <c r="L22" s="26" t="s">
        <v>87</v>
      </c>
      <c r="M22" s="17"/>
      <c r="N22" s="17"/>
      <c r="O22" s="18" t="str">
        <f t="shared" si="9"/>
        <v xml:space="preserve">
  - 
    name:  第三章 函数的应用
    title:  第三章 函数的应用
    description: 
    koLyro: chapter
    koLyri:  just
    son: </v>
      </c>
      <c r="P22" s="20" t="str">
        <f t="shared" si="10"/>
        <v xml:space="preserve">
        - 
          name:  第三章 函数的应用
          title:  第三章 函数的应用
          description: 
          koLyro: chapter
          koLyri:  just
          son: </v>
      </c>
    </row>
    <row r="23" spans="1:16" s="1" customFormat="1" ht="17.25" customHeight="1">
      <c r="A23" s="15">
        <f t="shared" si="2"/>
        <v>4</v>
      </c>
      <c r="B23" s="16" t="str">
        <f t="shared" si="3"/>
        <v>教材节</v>
      </c>
      <c r="C23" s="16" t="str">
        <f t="shared" si="4"/>
        <v>1.函数与方程</v>
      </c>
      <c r="D23" s="16" t="str">
        <f>IF(I23=1,INDEX( {"chinese","english","math","physics","chemistry","biology","politics","history","geography"},MATCH(C23,{"语文","英语","数学","物理","化学","生物","政治","历史","地理"},0)),"")</f>
        <v/>
      </c>
      <c r="E23" s="16" t="str">
        <f t="shared" si="5"/>
        <v>教材节</v>
      </c>
      <c r="F23" s="16" t="str">
        <f t="shared" si="6"/>
        <v>恰</v>
      </c>
      <c r="G23" s="16" t="str">
        <f>INDEX( {"body","discipline","volume","chapter","section"},MATCH(E23,{"教材体","教材域","教材册","教材章","教材节"},0))</f>
        <v>section</v>
      </c>
      <c r="H23" s="16" t="str">
        <f>INDEX( {"super","just","sub","infras"},MATCH(F23,{"超","恰","亚","次"},0))</f>
        <v>just</v>
      </c>
      <c r="I23" s="16">
        <f>MATCH(E23,{"教材体","教材域","教材册","教材章","教材节"},0)-1</f>
        <v>4</v>
      </c>
      <c r="J23" s="16">
        <f>MATCH(F23,{"超","恰","亚","次"},0)-1</f>
        <v>1</v>
      </c>
      <c r="K23" s="16" t="str">
        <f t="shared" si="7"/>
        <v>数学</v>
      </c>
      <c r="L23" s="1" t="s">
        <v>88</v>
      </c>
      <c r="M23" s="17"/>
      <c r="N23" s="17"/>
      <c r="O23" s="18" t="str">
        <f t="shared" si="9"/>
        <v xml:space="preserve">
  - 
    name:  1.函数与方程
    title:  1.函数与方程
    description: 
    koLyro: section
    koLyri:  just
    son: </v>
      </c>
      <c r="P23" s="20" t="str">
        <f t="shared" si="10"/>
        <v xml:space="preserve">
          - 
            name:  1.函数与方程
            title:  1.函数与方程
            description: 
            koLyro: section
            koLyri:  just
            son: </v>
      </c>
    </row>
    <row r="24" spans="1:16" s="1" customFormat="1" ht="17.25" customHeight="1">
      <c r="A24" s="15">
        <f t="shared" si="2"/>
        <v>4</v>
      </c>
      <c r="B24" s="16" t="str">
        <f t="shared" si="3"/>
        <v>教材节</v>
      </c>
      <c r="C24" s="16" t="str">
        <f t="shared" si="4"/>
        <v>2.函数模型及其应用</v>
      </c>
      <c r="D24" s="16" t="str">
        <f>IF(I24=1,INDEX( {"chinese","english","math","physics","chemistry","biology","politics","history","geography"},MATCH(C24,{"语文","英语","数学","物理","化学","生物","政治","历史","地理"},0)),"")</f>
        <v/>
      </c>
      <c r="E24" s="16" t="str">
        <f t="shared" si="5"/>
        <v>教材节</v>
      </c>
      <c r="F24" s="16" t="str">
        <f t="shared" si="6"/>
        <v>恰</v>
      </c>
      <c r="G24" s="16" t="str">
        <f>INDEX( {"body","discipline","volume","chapter","section"},MATCH(E24,{"教材体","教材域","教材册","教材章","教材节"},0))</f>
        <v>section</v>
      </c>
      <c r="H24" s="16" t="str">
        <f>INDEX( {"super","just","sub","infras"},MATCH(F24,{"超","恰","亚","次"},0))</f>
        <v>just</v>
      </c>
      <c r="I24" s="16">
        <f>MATCH(E24,{"教材体","教材域","教材册","教材章","教材节"},0)-1</f>
        <v>4</v>
      </c>
      <c r="J24" s="16">
        <f>MATCH(F24,{"超","恰","亚","次"},0)-1</f>
        <v>1</v>
      </c>
      <c r="K24" s="16" t="str">
        <f t="shared" si="7"/>
        <v>数学</v>
      </c>
      <c r="L24" s="1" t="s">
        <v>89</v>
      </c>
      <c r="M24" s="17"/>
      <c r="N24" s="17"/>
      <c r="O24" s="18" t="str">
        <f t="shared" si="9"/>
        <v xml:space="preserve">
  - 
    name:  2.函数模型及其应用
    title:  2.函数模型及其应用
    description: 
    koLyro: section
    koLyri:  just
    son: </v>
      </c>
      <c r="P24" s="20" t="str">
        <f t="shared" si="10"/>
        <v xml:space="preserve">
          - 
            name:  2.函数模型及其应用
            title:  2.函数模型及其应用
            description: 
            koLyro: section
            koLyri:  just
            son: </v>
      </c>
    </row>
    <row r="25" spans="1:16" s="1" customFormat="1" ht="17.25" customHeight="1">
      <c r="A25" s="15">
        <f t="shared" si="2"/>
        <v>2</v>
      </c>
      <c r="B25" s="16" t="str">
        <f t="shared" si="3"/>
        <v>教材册</v>
      </c>
      <c r="C25" s="16" t="str">
        <f t="shared" si="4"/>
        <v>必修二</v>
      </c>
      <c r="D25" s="16" t="str">
        <f>IF(I25=1,INDEX( {"chinese","english","math","physics","chemistry","biology","politics","history","geography"},MATCH(C25,{"语文","英语","数学","物理","化学","生物","政治","历史","地理"},0)),"")</f>
        <v/>
      </c>
      <c r="E25" s="16" t="str">
        <f t="shared" si="5"/>
        <v>教材册</v>
      </c>
      <c r="F25" s="16" t="str">
        <f t="shared" si="6"/>
        <v>恰</v>
      </c>
      <c r="G25" s="16" t="str">
        <f>INDEX( {"body","discipline","volume","chapter","section"},MATCH(E25,{"教材体","教材域","教材册","教材章","教材节"},0))</f>
        <v>volume</v>
      </c>
      <c r="H25" s="16" t="str">
        <f>INDEX( {"super","just","sub","infras"},MATCH(F25,{"超","恰","亚","次"},0))</f>
        <v>just</v>
      </c>
      <c r="I25" s="16">
        <f>MATCH(E25,{"教材体","教材域","教材册","教材章","教材节"},0)-1</f>
        <v>2</v>
      </c>
      <c r="J25" s="16">
        <f>MATCH(F25,{"超","恰","亚","次"},0)-1</f>
        <v>1</v>
      </c>
      <c r="K25" s="16" t="str">
        <f t="shared" si="7"/>
        <v>数学</v>
      </c>
      <c r="L25" s="1" t="s">
        <v>90</v>
      </c>
      <c r="M25" s="17"/>
      <c r="N25" s="17"/>
      <c r="O25" s="18" t="str">
        <f t="shared" si="9"/>
        <v xml:space="preserve">
  - 
    name:  必修二
    title:  必修二
    description: 
    koLyro: volume
    koLyri:  just
    son: </v>
      </c>
      <c r="P25" s="20" t="str">
        <f t="shared" si="10"/>
        <v xml:space="preserve">
      - 
        name:  必修二
        title:  必修二
        description: 
        koLyro: volume
        koLyri:  just
        son: </v>
      </c>
    </row>
    <row r="26" spans="1:16" s="1" customFormat="1" ht="17.25" customHeight="1">
      <c r="A26" s="15">
        <f t="shared" si="2"/>
        <v>3</v>
      </c>
      <c r="B26" s="16" t="str">
        <f t="shared" si="3"/>
        <v>教材章</v>
      </c>
      <c r="C26" s="16" t="str">
        <f t="shared" si="4"/>
        <v>第一章 立体几何初步</v>
      </c>
      <c r="D26" s="16" t="str">
        <f>IF(I26=1,INDEX( {"chinese","english","math","physics","chemistry","biology","politics","history","geography"},MATCH(C26,{"语文","英语","数学","物理","化学","生物","政治","历史","地理"},0)),"")</f>
        <v/>
      </c>
      <c r="E26" s="16" t="str">
        <f t="shared" si="5"/>
        <v>教材章</v>
      </c>
      <c r="F26" s="16" t="str">
        <f t="shared" si="6"/>
        <v>恰</v>
      </c>
      <c r="G26" s="16" t="str">
        <f>INDEX( {"body","discipline","volume","chapter","section"},MATCH(E26,{"教材体","教材域","教材册","教材章","教材节"},0))</f>
        <v>chapter</v>
      </c>
      <c r="H26" s="16" t="str">
        <f>INDEX( {"super","just","sub","infras"},MATCH(F26,{"超","恰","亚","次"},0))</f>
        <v>just</v>
      </c>
      <c r="I26" s="16">
        <f>MATCH(E26,{"教材体","教材域","教材册","教材章","教材节"},0)-1</f>
        <v>3</v>
      </c>
      <c r="J26" s="16">
        <f>MATCH(F26,{"超","恰","亚","次"},0)-1</f>
        <v>1</v>
      </c>
      <c r="K26" s="16" t="str">
        <f t="shared" si="7"/>
        <v>数学</v>
      </c>
      <c r="L26" s="26" t="s">
        <v>91</v>
      </c>
      <c r="M26" s="17"/>
      <c r="N26" s="17"/>
      <c r="O26" s="18" t="str">
        <f t="shared" si="9"/>
        <v xml:space="preserve">
  - 
    name:  第一章 立体几何初步
    title:  第一章 立体几何初步
    description: 
    koLyro: chapter
    koLyri:  just
    son: </v>
      </c>
      <c r="P26" s="20" t="str">
        <f t="shared" si="10"/>
        <v xml:space="preserve">
        - 
          name:  第一章 立体几何初步
          title:  第一章 立体几何初步
          description: 
          koLyro: chapter
          koLyri:  just
          son: </v>
      </c>
    </row>
    <row r="27" spans="1:16" s="1" customFormat="1" ht="17.25" customHeight="1">
      <c r="A27" s="15">
        <f t="shared" si="2"/>
        <v>4</v>
      </c>
      <c r="B27" s="16" t="str">
        <f t="shared" si="3"/>
        <v>教材节</v>
      </c>
      <c r="C27" s="16" t="str">
        <f t="shared" si="4"/>
        <v>1.简单几何体</v>
      </c>
      <c r="D27" s="16" t="str">
        <f>IF(I27=1,INDEX( {"chinese","english","math","physics","chemistry","biology","politics","history","geography"},MATCH(C27,{"语文","英语","数学","物理","化学","生物","政治","历史","地理"},0)),"")</f>
        <v/>
      </c>
      <c r="E27" s="16" t="str">
        <f t="shared" si="5"/>
        <v>教材节</v>
      </c>
      <c r="F27" s="16" t="str">
        <f t="shared" si="6"/>
        <v>恰</v>
      </c>
      <c r="G27" s="16" t="str">
        <f>INDEX( {"body","discipline","volume","chapter","section"},MATCH(E27,{"教材体","教材域","教材册","教材章","教材节"},0))</f>
        <v>section</v>
      </c>
      <c r="H27" s="16" t="str">
        <f>INDEX( {"super","just","sub","infras"},MATCH(F27,{"超","恰","亚","次"},0))</f>
        <v>just</v>
      </c>
      <c r="I27" s="16">
        <f>MATCH(E27,{"教材体","教材域","教材册","教材章","教材节"},0)-1</f>
        <v>4</v>
      </c>
      <c r="J27" s="16">
        <f>MATCH(F27,{"超","恰","亚","次"},0)-1</f>
        <v>1</v>
      </c>
      <c r="K27" s="16" t="str">
        <f t="shared" si="7"/>
        <v>数学</v>
      </c>
      <c r="L27" s="1" t="s">
        <v>92</v>
      </c>
      <c r="M27" s="17"/>
      <c r="N27" s="17"/>
      <c r="O27" s="18" t="str">
        <f t="shared" si="9"/>
        <v xml:space="preserve">
  - 
    name:  1.简单几何体
    title:  1.简单几何体
    description: 
    koLyro: section
    koLyri:  just
    son: </v>
      </c>
      <c r="P27" s="20" t="str">
        <f t="shared" si="10"/>
        <v xml:space="preserve">
          - 
            name:  1.简单几何体
            title:  1.简单几何体
            description: 
            koLyro: section
            koLyri:  just
            son: </v>
      </c>
    </row>
    <row r="28" spans="1:16" s="1" customFormat="1" ht="17.25" customHeight="1">
      <c r="A28" s="15">
        <f t="shared" si="2"/>
        <v>4</v>
      </c>
      <c r="B28" s="16" t="str">
        <f t="shared" si="3"/>
        <v>教材节</v>
      </c>
      <c r="C28" s="16" t="str">
        <f t="shared" si="4"/>
        <v>2.直观图和三视图</v>
      </c>
      <c r="D28" s="16" t="str">
        <f>IF(I28=1,INDEX( {"chinese","english","math","physics","chemistry","biology","politics","history","geography"},MATCH(C28,{"语文","英语","数学","物理","化学","生物","政治","历史","地理"},0)),"")</f>
        <v/>
      </c>
      <c r="E28" s="16" t="str">
        <f t="shared" si="5"/>
        <v>教材节</v>
      </c>
      <c r="F28" s="16" t="str">
        <f t="shared" si="6"/>
        <v>恰</v>
      </c>
      <c r="G28" s="16" t="str">
        <f>INDEX( {"body","discipline","volume","chapter","section"},MATCH(E28,{"教材体","教材域","教材册","教材章","教材节"},0))</f>
        <v>section</v>
      </c>
      <c r="H28" s="16" t="str">
        <f>INDEX( {"super","just","sub","infras"},MATCH(F28,{"超","恰","亚","次"},0))</f>
        <v>just</v>
      </c>
      <c r="I28" s="16">
        <f>MATCH(E28,{"教材体","教材域","教材册","教材章","教材节"},0)-1</f>
        <v>4</v>
      </c>
      <c r="J28" s="16">
        <f>MATCH(F28,{"超","恰","亚","次"},0)-1</f>
        <v>1</v>
      </c>
      <c r="K28" s="16" t="str">
        <f t="shared" si="7"/>
        <v>数学</v>
      </c>
      <c r="L28" s="1" t="s">
        <v>93</v>
      </c>
      <c r="M28" s="17"/>
      <c r="N28" s="17"/>
      <c r="O28" s="18" t="str">
        <f t="shared" si="9"/>
        <v xml:space="preserve">
  - 
    name:  2.直观图和三视图
    title:  2.直观图和三视图
    description: 
    koLyro: section
    koLyri:  just
    son: </v>
      </c>
      <c r="P28" s="20" t="str">
        <f t="shared" si="10"/>
        <v xml:space="preserve">
          - 
            name:  2.直观图和三视图
            title:  2.直观图和三视图
            description: 
            koLyro: section
            koLyri:  just
            son: </v>
      </c>
    </row>
    <row r="29" spans="1:16" s="1" customFormat="1" ht="17.25" customHeight="1">
      <c r="A29" s="15">
        <f t="shared" si="2"/>
        <v>4</v>
      </c>
      <c r="B29" s="16" t="str">
        <f t="shared" si="3"/>
        <v>教材节</v>
      </c>
      <c r="C29" s="16" t="str">
        <f t="shared" si="4"/>
        <v>3.几何体的面积和体积</v>
      </c>
      <c r="D29" s="16" t="str">
        <f>IF(I29=1,INDEX( {"chinese","english","math","physics","chemistry","biology","politics","history","geography"},MATCH(C29,{"语文","英语","数学","物理","化学","生物","政治","历史","地理"},0)),"")</f>
        <v/>
      </c>
      <c r="E29" s="16" t="str">
        <f t="shared" si="5"/>
        <v>教材节</v>
      </c>
      <c r="F29" s="16" t="str">
        <f t="shared" si="6"/>
        <v>恰</v>
      </c>
      <c r="G29" s="16" t="str">
        <f>INDEX( {"body","discipline","volume","chapter","section"},MATCH(E29,{"教材体","教材域","教材册","教材章","教材节"},0))</f>
        <v>section</v>
      </c>
      <c r="H29" s="16" t="str">
        <f>INDEX( {"super","just","sub","infras"},MATCH(F29,{"超","恰","亚","次"},0))</f>
        <v>just</v>
      </c>
      <c r="I29" s="16">
        <f>MATCH(E29,{"教材体","教材域","教材册","教材章","教材节"},0)-1</f>
        <v>4</v>
      </c>
      <c r="J29" s="16">
        <f>MATCH(F29,{"超","恰","亚","次"},0)-1</f>
        <v>1</v>
      </c>
      <c r="K29" s="16" t="str">
        <f t="shared" si="7"/>
        <v>数学</v>
      </c>
      <c r="L29" s="1" t="s">
        <v>94</v>
      </c>
      <c r="M29" s="17"/>
      <c r="N29" s="17"/>
      <c r="O29" s="18" t="str">
        <f t="shared" si="9"/>
        <v xml:space="preserve">
  - 
    name:  3.几何体的面积和体积
    title:  3.几何体的面积和体积
    description: 
    koLyro: section
    koLyri:  just
    son: </v>
      </c>
      <c r="P29" s="20" t="str">
        <f t="shared" si="10"/>
        <v xml:space="preserve">
          - 
            name:  3.几何体的面积和体积
            title:  3.几何体的面积和体积
            description: 
            koLyro: section
            koLyri:  just
            son: </v>
      </c>
    </row>
    <row r="30" spans="1:16" s="1" customFormat="1" ht="17.25" customHeight="1">
      <c r="A30" s="15">
        <f t="shared" si="2"/>
        <v>3</v>
      </c>
      <c r="B30" s="16" t="str">
        <f t="shared" si="3"/>
        <v>教材章</v>
      </c>
      <c r="C30" s="16" t="str">
        <f t="shared" si="4"/>
        <v>第二章 点、直线、平面之间的位置关系</v>
      </c>
      <c r="D30" s="16" t="str">
        <f>IF(I30=1,INDEX( {"chinese","english","math","physics","chemistry","biology","politics","history","geography"},MATCH(C30,{"语文","英语","数学","物理","化学","生物","政治","历史","地理"},0)),"")</f>
        <v/>
      </c>
      <c r="E30" s="16" t="str">
        <f t="shared" si="5"/>
        <v>教材章</v>
      </c>
      <c r="F30" s="16" t="str">
        <f t="shared" si="6"/>
        <v>恰</v>
      </c>
      <c r="G30" s="16" t="str">
        <f>INDEX( {"body","discipline","volume","chapter","section"},MATCH(E30,{"教材体","教材域","教材册","教材章","教材节"},0))</f>
        <v>chapter</v>
      </c>
      <c r="H30" s="16" t="str">
        <f>INDEX( {"super","just","sub","infras"},MATCH(F30,{"超","恰","亚","次"},0))</f>
        <v>just</v>
      </c>
      <c r="I30" s="16">
        <f>MATCH(E30,{"教材体","教材域","教材册","教材章","教材节"},0)-1</f>
        <v>3</v>
      </c>
      <c r="J30" s="16">
        <f>MATCH(F30,{"超","恰","亚","次"},0)-1</f>
        <v>1</v>
      </c>
      <c r="K30" s="16" t="str">
        <f t="shared" si="7"/>
        <v>数学</v>
      </c>
      <c r="L30" s="1" t="s">
        <v>95</v>
      </c>
      <c r="M30" s="17"/>
      <c r="N30" s="17"/>
      <c r="O30" s="18" t="str">
        <f t="shared" si="9"/>
        <v xml:space="preserve">
  - 
    name:  第二章 点、直线、平面之间的位置关系
    title:  第二章 点、直线、平面之间的位置关系
    description: 
    koLyro: chapter
    koLyri:  just
    son: </v>
      </c>
      <c r="P30" s="20" t="str">
        <f t="shared" si="10"/>
        <v xml:space="preserve">
        - 
          name:  第二章 点、直线、平面之间的位置关系
          title:  第二章 点、直线、平面之间的位置关系
          description: 
          koLyro: chapter
          koLyri:  just
          son: </v>
      </c>
    </row>
    <row r="31" spans="1:16" s="1" customFormat="1" ht="17.25" customHeight="1">
      <c r="A31" s="15">
        <f t="shared" si="2"/>
        <v>4</v>
      </c>
      <c r="B31" s="16" t="str">
        <f t="shared" si="3"/>
        <v>教材节</v>
      </c>
      <c r="C31" s="16" t="str">
        <f t="shared" si="4"/>
        <v>1.空间中点、直线、平面之间的位置关系</v>
      </c>
      <c r="D31" s="16" t="str">
        <f>IF(I31=1,INDEX( {"chinese","english","math","physics","chemistry","biology","politics","history","geography"},MATCH(C31,{"语文","英语","数学","物理","化学","生物","政治","历史","地理"},0)),"")</f>
        <v/>
      </c>
      <c r="E31" s="16" t="str">
        <f t="shared" si="5"/>
        <v>教材节</v>
      </c>
      <c r="F31" s="16" t="str">
        <f t="shared" si="6"/>
        <v>恰</v>
      </c>
      <c r="G31" s="16" t="str">
        <f>INDEX( {"body","discipline","volume","chapter","section"},MATCH(E31,{"教材体","教材域","教材册","教材章","教材节"},0))</f>
        <v>section</v>
      </c>
      <c r="H31" s="16" t="str">
        <f>INDEX( {"super","just","sub","infras"},MATCH(F31,{"超","恰","亚","次"},0))</f>
        <v>just</v>
      </c>
      <c r="I31" s="16">
        <f>MATCH(E31,{"教材体","教材域","教材册","教材章","教材节"},0)-1</f>
        <v>4</v>
      </c>
      <c r="J31" s="16">
        <f>MATCH(F31,{"超","恰","亚","次"},0)-1</f>
        <v>1</v>
      </c>
      <c r="K31" s="16" t="str">
        <f t="shared" si="7"/>
        <v>数学</v>
      </c>
      <c r="L31" s="1" t="s">
        <v>96</v>
      </c>
      <c r="M31" s="17"/>
      <c r="N31" s="17"/>
      <c r="O31" s="18" t="str">
        <f t="shared" si="9"/>
        <v xml:space="preserve">
  - 
    name:  1.空间中点、直线、平面之间的位置关系
    title:  1.空间中点、直线、平面之间的位置关系
    description: 
    koLyro: section
    koLyri:  just
    son: </v>
      </c>
      <c r="P31" s="20" t="str">
        <f t="shared" si="10"/>
        <v xml:space="preserve">
          - 
            name:  1.空间中点、直线、平面之间的位置关系
            title:  1.空间中点、直线、平面之间的位置关系
            description: 
            koLyro: section
            koLyri:  just
            son: </v>
      </c>
    </row>
    <row r="32" spans="1:16" s="1" customFormat="1" ht="17.25" customHeight="1">
      <c r="A32" s="15">
        <f t="shared" si="2"/>
        <v>4</v>
      </c>
      <c r="B32" s="16" t="str">
        <f t="shared" si="3"/>
        <v>教材节</v>
      </c>
      <c r="C32" s="16" t="str">
        <f t="shared" si="4"/>
        <v>2.平行关系</v>
      </c>
      <c r="D32" s="16" t="str">
        <f>IF(I32=1,INDEX( {"chinese","english","math","physics","chemistry","biology","politics","history","geography"},MATCH(C32,{"语文","英语","数学","物理","化学","生物","政治","历史","地理"},0)),"")</f>
        <v/>
      </c>
      <c r="E32" s="16" t="str">
        <f t="shared" si="5"/>
        <v>教材节</v>
      </c>
      <c r="F32" s="16" t="str">
        <f t="shared" si="6"/>
        <v>恰</v>
      </c>
      <c r="G32" s="16" t="str">
        <f>INDEX( {"body","discipline","volume","chapter","section"},MATCH(E32,{"教材体","教材域","教材册","教材章","教材节"},0))</f>
        <v>section</v>
      </c>
      <c r="H32" s="16" t="str">
        <f>INDEX( {"super","just","sub","infras"},MATCH(F32,{"超","恰","亚","次"},0))</f>
        <v>just</v>
      </c>
      <c r="I32" s="16">
        <f>MATCH(E32,{"教材体","教材域","教材册","教材章","教材节"},0)-1</f>
        <v>4</v>
      </c>
      <c r="J32" s="16">
        <f>MATCH(F32,{"超","恰","亚","次"},0)-1</f>
        <v>1</v>
      </c>
      <c r="K32" s="16" t="str">
        <f t="shared" si="7"/>
        <v>数学</v>
      </c>
      <c r="L32" s="1" t="s">
        <v>97</v>
      </c>
      <c r="M32" s="17"/>
      <c r="N32" s="17"/>
      <c r="O32" s="18" t="str">
        <f t="shared" si="9"/>
        <v xml:space="preserve">
  - 
    name:  2.平行关系
    title:  2.平行关系
    description: 
    koLyro: section
    koLyri:  just
    son: </v>
      </c>
      <c r="P32" s="20" t="str">
        <f t="shared" si="10"/>
        <v xml:space="preserve">
          - 
            name:  2.平行关系
            title:  2.平行关系
            description: 
            koLyro: section
            koLyri:  just
            son: </v>
      </c>
    </row>
    <row r="33" spans="1:16" s="1" customFormat="1" ht="17.25" customHeight="1">
      <c r="A33" s="15">
        <f t="shared" si="2"/>
        <v>4</v>
      </c>
      <c r="B33" s="16" t="str">
        <f t="shared" si="3"/>
        <v>教材节</v>
      </c>
      <c r="C33" s="16" t="str">
        <f t="shared" si="4"/>
        <v>3.垂直关系</v>
      </c>
      <c r="D33" s="16" t="str">
        <f>IF(I33=1,INDEX( {"chinese","english","math","physics","chemistry","biology","politics","history","geography"},MATCH(C33,{"语文","英语","数学","物理","化学","生物","政治","历史","地理"},0)),"")</f>
        <v/>
      </c>
      <c r="E33" s="16" t="str">
        <f t="shared" si="5"/>
        <v>教材节</v>
      </c>
      <c r="F33" s="16" t="str">
        <f t="shared" si="6"/>
        <v>恰</v>
      </c>
      <c r="G33" s="16" t="str">
        <f>INDEX( {"body","discipline","volume","chapter","section"},MATCH(E33,{"教材体","教材域","教材册","教材章","教材节"},0))</f>
        <v>section</v>
      </c>
      <c r="H33" s="16" t="str">
        <f>INDEX( {"super","just","sub","infras"},MATCH(F33,{"超","恰","亚","次"},0))</f>
        <v>just</v>
      </c>
      <c r="I33" s="16">
        <f>MATCH(E33,{"教材体","教材域","教材册","教材章","教材节"},0)-1</f>
        <v>4</v>
      </c>
      <c r="J33" s="16">
        <f>MATCH(F33,{"超","恰","亚","次"},0)-1</f>
        <v>1</v>
      </c>
      <c r="K33" s="16" t="str">
        <f t="shared" si="7"/>
        <v>数学</v>
      </c>
      <c r="L33" s="1" t="s">
        <v>98</v>
      </c>
      <c r="M33" s="17"/>
      <c r="N33" s="17"/>
      <c r="O33" s="18" t="str">
        <f t="shared" si="9"/>
        <v xml:space="preserve">
  - 
    name:  3.垂直关系
    title:  3.垂直关系
    description: 
    koLyro: section
    koLyri:  just
    son: </v>
      </c>
      <c r="P33" s="20" t="str">
        <f t="shared" si="10"/>
        <v xml:space="preserve">
          - 
            name:  3.垂直关系
            title:  3.垂直关系
            description: 
            koLyro: section
            koLyri:  just
            son: </v>
      </c>
    </row>
    <row r="34" spans="1:16" s="1" customFormat="1" ht="17.25" customHeight="1">
      <c r="A34" s="15">
        <f t="shared" si="2"/>
        <v>3</v>
      </c>
      <c r="B34" s="16" t="str">
        <f t="shared" si="3"/>
        <v>教材章</v>
      </c>
      <c r="C34" s="16" t="str">
        <f t="shared" si="4"/>
        <v>第三章 直线与方程</v>
      </c>
      <c r="D34" s="16" t="str">
        <f>IF(I34=1,INDEX( {"chinese","english","math","physics","chemistry","biology","politics","history","geography"},MATCH(C34,{"语文","英语","数学","物理","化学","生物","政治","历史","地理"},0)),"")</f>
        <v/>
      </c>
      <c r="E34" s="16" t="str">
        <f t="shared" si="5"/>
        <v>教材章</v>
      </c>
      <c r="F34" s="16" t="str">
        <f t="shared" si="6"/>
        <v>恰</v>
      </c>
      <c r="G34" s="16" t="str">
        <f>INDEX( {"body","discipline","volume","chapter","section"},MATCH(E34,{"教材体","教材域","教材册","教材章","教材节"},0))</f>
        <v>chapter</v>
      </c>
      <c r="H34" s="16" t="str">
        <f>INDEX( {"super","just","sub","infras"},MATCH(F34,{"超","恰","亚","次"},0))</f>
        <v>just</v>
      </c>
      <c r="I34" s="16">
        <f>MATCH(E34,{"教材体","教材域","教材册","教材章","教材节"},0)-1</f>
        <v>3</v>
      </c>
      <c r="J34" s="16">
        <f>MATCH(F34,{"超","恰","亚","次"},0)-1</f>
        <v>1</v>
      </c>
      <c r="K34" s="16" t="str">
        <f t="shared" si="7"/>
        <v>数学</v>
      </c>
      <c r="L34" s="1" t="s">
        <v>99</v>
      </c>
      <c r="M34" s="17"/>
      <c r="N34" s="17"/>
      <c r="O34" s="18" t="str">
        <f t="shared" si="9"/>
        <v xml:space="preserve">
  - 
    name:  第三章 直线与方程
    title:  第三章 直线与方程
    description: 
    koLyro: chapter
    koLyri:  just
    son: </v>
      </c>
      <c r="P34" s="20" t="str">
        <f t="shared" si="10"/>
        <v xml:space="preserve">
        - 
          name:  第三章 直线与方程
          title:  第三章 直线与方程
          description: 
          koLyro: chapter
          koLyri:  just
          son: </v>
      </c>
    </row>
    <row r="35" spans="1:16" s="1" customFormat="1" ht="17.25" customHeight="1">
      <c r="A35" s="15">
        <f t="shared" si="2"/>
        <v>4</v>
      </c>
      <c r="B35" s="16" t="str">
        <f t="shared" si="3"/>
        <v>教材节</v>
      </c>
      <c r="C35" s="16" t="str">
        <f t="shared" si="4"/>
        <v>1.直线的倾斜角与斜率</v>
      </c>
      <c r="D35" s="16" t="str">
        <f>IF(I35=1,INDEX( {"chinese","english","math","physics","chemistry","biology","politics","history","geography"},MATCH(C35,{"语文","英语","数学","物理","化学","生物","政治","历史","地理"},0)),"")</f>
        <v/>
      </c>
      <c r="E35" s="16" t="str">
        <f t="shared" si="5"/>
        <v>教材节</v>
      </c>
      <c r="F35" s="16" t="str">
        <f t="shared" si="6"/>
        <v>恰</v>
      </c>
      <c r="G35" s="16" t="str">
        <f>INDEX( {"body","discipline","volume","chapter","section"},MATCH(E35,{"教材体","教材域","教材册","教材章","教材节"},0))</f>
        <v>section</v>
      </c>
      <c r="H35" s="16" t="str">
        <f>INDEX( {"super","just","sub","infras"},MATCH(F35,{"超","恰","亚","次"},0))</f>
        <v>just</v>
      </c>
      <c r="I35" s="16">
        <f>MATCH(E35,{"教材体","教材域","教材册","教材章","教材节"},0)-1</f>
        <v>4</v>
      </c>
      <c r="J35" s="16">
        <f>MATCH(F35,{"超","恰","亚","次"},0)-1</f>
        <v>1</v>
      </c>
      <c r="K35" s="16" t="str">
        <f t="shared" si="7"/>
        <v>数学</v>
      </c>
      <c r="L35" s="1" t="s">
        <v>100</v>
      </c>
      <c r="M35" s="17"/>
      <c r="N35" s="17"/>
      <c r="O35" s="18" t="str">
        <f t="shared" si="9"/>
        <v xml:space="preserve">
  - 
    name:  1.直线的倾斜角与斜率
    title:  1.直线的倾斜角与斜率
    description: 
    koLyro: section
    koLyri:  just
    son: </v>
      </c>
      <c r="P35" s="20" t="str">
        <f t="shared" si="10"/>
        <v xml:space="preserve">
          - 
            name:  1.直线的倾斜角与斜率
            title:  1.直线的倾斜角与斜率
            description: 
            koLyro: section
            koLyri:  just
            son: </v>
      </c>
    </row>
    <row r="36" spans="1:16" s="1" customFormat="1" ht="17.25" customHeight="1">
      <c r="A36" s="15">
        <f t="shared" si="2"/>
        <v>4</v>
      </c>
      <c r="B36" s="16" t="str">
        <f t="shared" si="3"/>
        <v>教材节</v>
      </c>
      <c r="C36" s="16" t="str">
        <f t="shared" si="4"/>
        <v>2.直线的方程</v>
      </c>
      <c r="D36" s="16" t="str">
        <f>IF(I36=1,INDEX( {"chinese","english","math","physics","chemistry","biology","politics","history","geography"},MATCH(C36,{"语文","英语","数学","物理","化学","生物","政治","历史","地理"},0)),"")</f>
        <v/>
      </c>
      <c r="E36" s="16" t="str">
        <f t="shared" si="5"/>
        <v>教材节</v>
      </c>
      <c r="F36" s="16" t="str">
        <f t="shared" si="6"/>
        <v>恰</v>
      </c>
      <c r="G36" s="16" t="str">
        <f>INDEX( {"body","discipline","volume","chapter","section"},MATCH(E36,{"教材体","教材域","教材册","教材章","教材节"},0))</f>
        <v>section</v>
      </c>
      <c r="H36" s="16" t="str">
        <f>INDEX( {"super","just","sub","infras"},MATCH(F36,{"超","恰","亚","次"},0))</f>
        <v>just</v>
      </c>
      <c r="I36" s="16">
        <f>MATCH(E36,{"教材体","教材域","教材册","教材章","教材节"},0)-1</f>
        <v>4</v>
      </c>
      <c r="J36" s="16">
        <f>MATCH(F36,{"超","恰","亚","次"},0)-1</f>
        <v>1</v>
      </c>
      <c r="K36" s="16" t="str">
        <f t="shared" si="7"/>
        <v>数学</v>
      </c>
      <c r="L36" s="1" t="s">
        <v>101</v>
      </c>
      <c r="M36" s="17"/>
      <c r="N36" s="17"/>
      <c r="O36" s="18" t="str">
        <f t="shared" si="9"/>
        <v xml:space="preserve">
  - 
    name:  2.直线的方程
    title:  2.直线的方程
    description: 
    koLyro: section
    koLyri:  just
    son: </v>
      </c>
      <c r="P36" s="20" t="str">
        <f t="shared" si="10"/>
        <v xml:space="preserve">
          - 
            name:  2.直线的方程
            title:  2.直线的方程
            description: 
            koLyro: section
            koLyri:  just
            son: </v>
      </c>
    </row>
    <row r="37" spans="1:16" s="1" customFormat="1" ht="17.25" customHeight="1">
      <c r="A37" s="15">
        <f t="shared" si="2"/>
        <v>4</v>
      </c>
      <c r="B37" s="16" t="str">
        <f t="shared" si="3"/>
        <v>教材节</v>
      </c>
      <c r="C37" s="16" t="str">
        <f t="shared" si="4"/>
        <v>3.直线的交点坐标与距离公式</v>
      </c>
      <c r="D37" s="16" t="str">
        <f>IF(I37=1,INDEX( {"chinese","english","math","physics","chemistry","biology","politics","history","geography"},MATCH(C37,{"语文","英语","数学","物理","化学","生物","政治","历史","地理"},0)),"")</f>
        <v/>
      </c>
      <c r="E37" s="16" t="str">
        <f t="shared" si="5"/>
        <v>教材节</v>
      </c>
      <c r="F37" s="16" t="str">
        <f t="shared" si="6"/>
        <v>恰</v>
      </c>
      <c r="G37" s="16" t="str">
        <f>INDEX( {"body","discipline","volume","chapter","section"},MATCH(E37,{"教材体","教材域","教材册","教材章","教材节"},0))</f>
        <v>section</v>
      </c>
      <c r="H37" s="16" t="str">
        <f>INDEX( {"super","just","sub","infras"},MATCH(F37,{"超","恰","亚","次"},0))</f>
        <v>just</v>
      </c>
      <c r="I37" s="16">
        <f>MATCH(E37,{"教材体","教材域","教材册","教材章","教材节"},0)-1</f>
        <v>4</v>
      </c>
      <c r="J37" s="16">
        <f>MATCH(F37,{"超","恰","亚","次"},0)-1</f>
        <v>1</v>
      </c>
      <c r="K37" s="16" t="str">
        <f t="shared" si="7"/>
        <v>数学</v>
      </c>
      <c r="L37" s="1" t="s">
        <v>102</v>
      </c>
      <c r="M37" s="17"/>
      <c r="N37" s="17"/>
      <c r="O37" s="18" t="str">
        <f t="shared" si="9"/>
        <v xml:space="preserve">
  - 
    name:  3.直线的交点坐标与距离公式
    title:  3.直线的交点坐标与距离公式
    description: 
    koLyro: section
    koLyri:  just
    son: </v>
      </c>
      <c r="P37" s="20" t="str">
        <f t="shared" si="10"/>
        <v xml:space="preserve">
          - 
            name:  3.直线的交点坐标与距离公式
            title:  3.直线的交点坐标与距离公式
            description: 
            koLyro: section
            koLyri:  just
            son: </v>
      </c>
    </row>
    <row r="38" spans="1:16" s="1" customFormat="1" ht="17.25" customHeight="1">
      <c r="A38" s="15">
        <f t="shared" si="2"/>
        <v>3</v>
      </c>
      <c r="B38" s="16" t="str">
        <f t="shared" si="3"/>
        <v>教材章</v>
      </c>
      <c r="C38" s="16" t="str">
        <f t="shared" si="4"/>
        <v>第四章 圆与方程</v>
      </c>
      <c r="D38" s="16" t="str">
        <f>IF(I38=1,INDEX( {"chinese","english","math","physics","chemistry","biology","politics","history","geography"},MATCH(C38,{"语文","英语","数学","物理","化学","生物","政治","历史","地理"},0)),"")</f>
        <v/>
      </c>
      <c r="E38" s="16" t="str">
        <f t="shared" si="5"/>
        <v>教材章</v>
      </c>
      <c r="F38" s="16" t="str">
        <f t="shared" si="6"/>
        <v>恰</v>
      </c>
      <c r="G38" s="16" t="str">
        <f>INDEX( {"body","discipline","volume","chapter","section"},MATCH(E38,{"教材体","教材域","教材册","教材章","教材节"},0))</f>
        <v>chapter</v>
      </c>
      <c r="H38" s="16" t="str">
        <f>INDEX( {"super","just","sub","infras"},MATCH(F38,{"超","恰","亚","次"},0))</f>
        <v>just</v>
      </c>
      <c r="I38" s="16">
        <f>MATCH(E38,{"教材体","教材域","教材册","教材章","教材节"},0)-1</f>
        <v>3</v>
      </c>
      <c r="J38" s="16">
        <f>MATCH(F38,{"超","恰","亚","次"},0)-1</f>
        <v>1</v>
      </c>
      <c r="K38" s="16" t="str">
        <f t="shared" si="7"/>
        <v>数学</v>
      </c>
      <c r="L38" s="1" t="s">
        <v>103</v>
      </c>
      <c r="M38" s="17"/>
      <c r="N38" s="17"/>
      <c r="O38" s="18" t="str">
        <f t="shared" si="9"/>
        <v xml:space="preserve">
  - 
    name:  第四章 圆与方程
    title:  第四章 圆与方程
    description: 
    koLyro: chapter
    koLyri:  just
    son: </v>
      </c>
      <c r="P38" s="20" t="str">
        <f t="shared" si="10"/>
        <v xml:space="preserve">
        - 
          name:  第四章 圆与方程
          title:  第四章 圆与方程
          description: 
          koLyro: chapter
          koLyri:  just
          son: </v>
      </c>
    </row>
    <row r="39" spans="1:16" s="1" customFormat="1" ht="17.25" customHeight="1">
      <c r="A39" s="15">
        <f t="shared" si="2"/>
        <v>4</v>
      </c>
      <c r="B39" s="16" t="str">
        <f t="shared" si="3"/>
        <v>教材节</v>
      </c>
      <c r="C39" s="16" t="str">
        <f t="shared" si="4"/>
        <v>1.圆的方程</v>
      </c>
      <c r="D39" s="16" t="str">
        <f>IF(I39=1,INDEX( {"chinese","english","math","physics","chemistry","biology","politics","history","geography"},MATCH(C39,{"语文","英语","数学","物理","化学","生物","政治","历史","地理"},0)),"")</f>
        <v/>
      </c>
      <c r="E39" s="16" t="str">
        <f t="shared" si="5"/>
        <v>教材节</v>
      </c>
      <c r="F39" s="16" t="str">
        <f t="shared" si="6"/>
        <v>恰</v>
      </c>
      <c r="G39" s="16" t="str">
        <f>INDEX( {"body","discipline","volume","chapter","section"},MATCH(E39,{"教材体","教材域","教材册","教材章","教材节"},0))</f>
        <v>section</v>
      </c>
      <c r="H39" s="16" t="str">
        <f>INDEX( {"super","just","sub","infras"},MATCH(F39,{"超","恰","亚","次"},0))</f>
        <v>just</v>
      </c>
      <c r="I39" s="16">
        <f>MATCH(E39,{"教材体","教材域","教材册","教材章","教材节"},0)-1</f>
        <v>4</v>
      </c>
      <c r="J39" s="16">
        <f>MATCH(F39,{"超","恰","亚","次"},0)-1</f>
        <v>1</v>
      </c>
      <c r="K39" s="16" t="str">
        <f t="shared" si="7"/>
        <v>数学</v>
      </c>
      <c r="L39" s="1" t="s">
        <v>104</v>
      </c>
      <c r="M39" s="17"/>
      <c r="N39" s="17"/>
      <c r="O39" s="18" t="str">
        <f t="shared" si="9"/>
        <v xml:space="preserve">
  - 
    name:  1.圆的方程
    title:  1.圆的方程
    description: 
    koLyro: section
    koLyri:  just
    son: </v>
      </c>
      <c r="P39" s="20" t="str">
        <f t="shared" si="10"/>
        <v xml:space="preserve">
          - 
            name:  1.圆的方程
            title:  1.圆的方程
            description: 
            koLyro: section
            koLyri:  just
            son: </v>
      </c>
    </row>
    <row r="40" spans="1:16" s="1" customFormat="1" ht="17.25" customHeight="1">
      <c r="A40" s="15">
        <f t="shared" si="2"/>
        <v>4</v>
      </c>
      <c r="B40" s="16" t="str">
        <f t="shared" si="3"/>
        <v>教材节</v>
      </c>
      <c r="C40" s="16" t="str">
        <f t="shared" si="4"/>
        <v>2.直线、圆的位置关系</v>
      </c>
      <c r="D40" s="16" t="str">
        <f>IF(I40=1,INDEX( {"chinese","english","math","physics","chemistry","biology","politics","history","geography"},MATCH(C40,{"语文","英语","数学","物理","化学","生物","政治","历史","地理"},0)),"")</f>
        <v/>
      </c>
      <c r="E40" s="16" t="str">
        <f t="shared" si="5"/>
        <v>教材节</v>
      </c>
      <c r="F40" s="16" t="str">
        <f t="shared" si="6"/>
        <v>恰</v>
      </c>
      <c r="G40" s="16" t="str">
        <f>INDEX( {"body","discipline","volume","chapter","section"},MATCH(E40,{"教材体","教材域","教材册","教材章","教材节"},0))</f>
        <v>section</v>
      </c>
      <c r="H40" s="16" t="str">
        <f>INDEX( {"super","just","sub","infras"},MATCH(F40,{"超","恰","亚","次"},0))</f>
        <v>just</v>
      </c>
      <c r="I40" s="16">
        <f>MATCH(E40,{"教材体","教材域","教材册","教材章","教材节"},0)-1</f>
        <v>4</v>
      </c>
      <c r="J40" s="16">
        <f>MATCH(F40,{"超","恰","亚","次"},0)-1</f>
        <v>1</v>
      </c>
      <c r="K40" s="16" t="str">
        <f t="shared" si="7"/>
        <v>数学</v>
      </c>
      <c r="L40" s="1" t="s">
        <v>105</v>
      </c>
      <c r="M40" s="17"/>
      <c r="N40" s="17"/>
      <c r="O40" s="18" t="str">
        <f t="shared" si="9"/>
        <v xml:space="preserve">
  - 
    name:  2.直线、圆的位置关系
    title:  2.直线、圆的位置关系
    description: 
    koLyro: section
    koLyri:  just
    son: </v>
      </c>
      <c r="P40" s="20" t="str">
        <f t="shared" si="10"/>
        <v xml:space="preserve">
          - 
            name:  2.直线、圆的位置关系
            title:  2.直线、圆的位置关系
            description: 
            koLyro: section
            koLyri:  just
            son: </v>
      </c>
    </row>
    <row r="41" spans="1:16" s="1" customFormat="1" ht="17.25" customHeight="1">
      <c r="A41" s="15">
        <f t="shared" si="2"/>
        <v>4</v>
      </c>
      <c r="B41" s="16" t="str">
        <f t="shared" si="3"/>
        <v>教材节</v>
      </c>
      <c r="C41" s="16" t="str">
        <f t="shared" si="4"/>
        <v>3.空间直角坐标系</v>
      </c>
      <c r="D41" s="16" t="str">
        <f>IF(I41=1,INDEX( {"chinese","english","math","physics","chemistry","biology","politics","history","geography"},MATCH(C41,{"语文","英语","数学","物理","化学","生物","政治","历史","地理"},0)),"")</f>
        <v/>
      </c>
      <c r="E41" s="16" t="str">
        <f t="shared" si="5"/>
        <v>教材节</v>
      </c>
      <c r="F41" s="16" t="str">
        <f t="shared" si="6"/>
        <v>恰</v>
      </c>
      <c r="G41" s="16" t="str">
        <f>INDEX( {"body","discipline","volume","chapter","section"},MATCH(E41,{"教材体","教材域","教材册","教材章","教材节"},0))</f>
        <v>section</v>
      </c>
      <c r="H41" s="16" t="str">
        <f>INDEX( {"super","just","sub","infras"},MATCH(F41,{"超","恰","亚","次"},0))</f>
        <v>just</v>
      </c>
      <c r="I41" s="16">
        <f>MATCH(E41,{"教材体","教材域","教材册","教材章","教材节"},0)-1</f>
        <v>4</v>
      </c>
      <c r="J41" s="16">
        <f>MATCH(F41,{"超","恰","亚","次"},0)-1</f>
        <v>1</v>
      </c>
      <c r="K41" s="16" t="str">
        <f t="shared" si="7"/>
        <v>数学</v>
      </c>
      <c r="L41" s="1" t="s">
        <v>106</v>
      </c>
      <c r="M41" s="17"/>
      <c r="N41" s="17"/>
      <c r="O41" s="18" t="str">
        <f t="shared" si="9"/>
        <v xml:space="preserve">
  - 
    name:  3.空间直角坐标系
    title:  3.空间直角坐标系
    description: 
    koLyro: section
    koLyri:  just
    son: </v>
      </c>
      <c r="P41" s="20" t="str">
        <f t="shared" si="10"/>
        <v xml:space="preserve">
          - 
            name:  3.空间直角坐标系
            title:  3.空间直角坐标系
            description: 
            koLyro: section
            koLyri:  just
            son: </v>
      </c>
    </row>
    <row r="42" spans="1:16" s="1" customFormat="1" ht="17.25" customHeight="1">
      <c r="A42" s="15">
        <f t="shared" si="2"/>
        <v>2</v>
      </c>
      <c r="B42" s="16" t="str">
        <f t="shared" si="3"/>
        <v>教材册</v>
      </c>
      <c r="C42" s="16" t="str">
        <f t="shared" si="4"/>
        <v>必修三</v>
      </c>
      <c r="D42" s="16" t="str">
        <f>IF(I42=1,INDEX( {"chinese","english","math","physics","chemistry","biology","politics","history","geography"},MATCH(C42,{"语文","英语","数学","物理","化学","生物","政治","历史","地理"},0)),"")</f>
        <v/>
      </c>
      <c r="E42" s="16" t="str">
        <f t="shared" si="5"/>
        <v>教材册</v>
      </c>
      <c r="F42" s="16" t="str">
        <f t="shared" si="6"/>
        <v>恰</v>
      </c>
      <c r="G42" s="16" t="str">
        <f>INDEX( {"body","discipline","volume","chapter","section"},MATCH(E42,{"教材体","教材域","教材册","教材章","教材节"},0))</f>
        <v>volume</v>
      </c>
      <c r="H42" s="16" t="str">
        <f>INDEX( {"super","just","sub","infras"},MATCH(F42,{"超","恰","亚","次"},0))</f>
        <v>just</v>
      </c>
      <c r="I42" s="16">
        <f>MATCH(E42,{"教材体","教材域","教材册","教材章","教材节"},0)-1</f>
        <v>2</v>
      </c>
      <c r="J42" s="16">
        <f>MATCH(F42,{"超","恰","亚","次"},0)-1</f>
        <v>1</v>
      </c>
      <c r="K42" s="16" t="str">
        <f t="shared" si="7"/>
        <v>数学</v>
      </c>
      <c r="L42" s="1" t="s">
        <v>107</v>
      </c>
      <c r="M42" s="17"/>
      <c r="N42" s="17"/>
      <c r="O42" s="18" t="str">
        <f t="shared" si="9"/>
        <v xml:space="preserve">
  - 
    name:  必修三
    title:  必修三
    description: 
    koLyro: volume
    koLyri:  just
    son: </v>
      </c>
      <c r="P42" s="20" t="str">
        <f t="shared" si="10"/>
        <v xml:space="preserve">
      - 
        name:  必修三
        title:  必修三
        description: 
        koLyro: volume
        koLyri:  just
        son: </v>
      </c>
    </row>
    <row r="43" spans="1:16" s="1" customFormat="1" ht="17.25" customHeight="1">
      <c r="A43" s="15">
        <f t="shared" si="2"/>
        <v>3</v>
      </c>
      <c r="B43" s="16" t="str">
        <f t="shared" si="3"/>
        <v>教材章</v>
      </c>
      <c r="C43" s="16" t="str">
        <f t="shared" si="4"/>
        <v>第一章 算法初步</v>
      </c>
      <c r="D43" s="16" t="str">
        <f>IF(I43=1,INDEX( {"chinese","english","math","physics","chemistry","biology","politics","history","geography"},MATCH(C43,{"语文","英语","数学","物理","化学","生物","政治","历史","地理"},0)),"")</f>
        <v/>
      </c>
      <c r="E43" s="16" t="str">
        <f t="shared" si="5"/>
        <v>教材章</v>
      </c>
      <c r="F43" s="16" t="str">
        <f t="shared" si="6"/>
        <v>恰</v>
      </c>
      <c r="G43" s="16" t="str">
        <f>INDEX( {"body","discipline","volume","chapter","section"},MATCH(E43,{"教材体","教材域","教材册","教材章","教材节"},0))</f>
        <v>chapter</v>
      </c>
      <c r="H43" s="16" t="str">
        <f>INDEX( {"super","just","sub","infras"},MATCH(F43,{"超","恰","亚","次"},0))</f>
        <v>just</v>
      </c>
      <c r="I43" s="16">
        <f>MATCH(E43,{"教材体","教材域","教材册","教材章","教材节"},0)-1</f>
        <v>3</v>
      </c>
      <c r="J43" s="16">
        <f>MATCH(F43,{"超","恰","亚","次"},0)-1</f>
        <v>1</v>
      </c>
      <c r="K43" s="16" t="str">
        <f t="shared" si="7"/>
        <v>数学</v>
      </c>
      <c r="L43" s="1" t="s">
        <v>108</v>
      </c>
      <c r="M43" s="17"/>
      <c r="N43" s="17"/>
      <c r="O43" s="18" t="str">
        <f t="shared" si="9"/>
        <v xml:space="preserve">
  - 
    name:  第一章 算法初步
    title:  第一章 算法初步
    description: 
    koLyro: chapter
    koLyri:  just
    son: </v>
      </c>
      <c r="P43" s="20" t="str">
        <f t="shared" si="10"/>
        <v xml:space="preserve">
        - 
          name:  第一章 算法初步
          title:  第一章 算法初步
          description: 
          koLyro: chapter
          koLyri:  just
          son: </v>
      </c>
    </row>
    <row r="44" spans="1:16" s="1" customFormat="1" ht="17.25" customHeight="1">
      <c r="A44" s="15">
        <f t="shared" si="2"/>
        <v>4</v>
      </c>
      <c r="B44" s="16" t="str">
        <f t="shared" si="3"/>
        <v>教材节</v>
      </c>
      <c r="C44" s="16" t="str">
        <f t="shared" si="4"/>
        <v>1.算法与程序框图</v>
      </c>
      <c r="D44" s="16" t="str">
        <f>IF(I44=1,INDEX( {"chinese","english","math","physics","chemistry","biology","politics","history","geography"},MATCH(C44,{"语文","英语","数学","物理","化学","生物","政治","历史","地理"},0)),"")</f>
        <v/>
      </c>
      <c r="E44" s="16" t="str">
        <f t="shared" si="5"/>
        <v>教材节</v>
      </c>
      <c r="F44" s="16" t="str">
        <f t="shared" si="6"/>
        <v>恰</v>
      </c>
      <c r="G44" s="16" t="str">
        <f>INDEX( {"body","discipline","volume","chapter","section"},MATCH(E44,{"教材体","教材域","教材册","教材章","教材节"},0))</f>
        <v>section</v>
      </c>
      <c r="H44" s="16" t="str">
        <f>INDEX( {"super","just","sub","infras"},MATCH(F44,{"超","恰","亚","次"},0))</f>
        <v>just</v>
      </c>
      <c r="I44" s="16">
        <f>MATCH(E44,{"教材体","教材域","教材册","教材章","教材节"},0)-1</f>
        <v>4</v>
      </c>
      <c r="J44" s="16">
        <f>MATCH(F44,{"超","恰","亚","次"},0)-1</f>
        <v>1</v>
      </c>
      <c r="K44" s="16" t="str">
        <f t="shared" si="7"/>
        <v>数学</v>
      </c>
      <c r="L44" s="1" t="s">
        <v>109</v>
      </c>
      <c r="M44" s="17"/>
      <c r="N44" s="17"/>
      <c r="O44" s="18" t="str">
        <f t="shared" si="9"/>
        <v xml:space="preserve">
  - 
    name:  1.算法与程序框图
    title:  1.算法与程序框图
    description: 
    koLyro: section
    koLyri:  just
    son: </v>
      </c>
      <c r="P44" s="20" t="str">
        <f t="shared" si="10"/>
        <v xml:space="preserve">
          - 
            name:  1.算法与程序框图
            title:  1.算法与程序框图
            description: 
            koLyro: section
            koLyri:  just
            son: </v>
      </c>
    </row>
    <row r="45" spans="1:16" s="1" customFormat="1" ht="17.25" customHeight="1">
      <c r="A45" s="15">
        <f t="shared" si="2"/>
        <v>4</v>
      </c>
      <c r="B45" s="16" t="str">
        <f t="shared" si="3"/>
        <v>教材节</v>
      </c>
      <c r="C45" s="16" t="str">
        <f t="shared" si="4"/>
        <v>2.基本算法语句</v>
      </c>
      <c r="D45" s="16" t="str">
        <f>IF(I45=1,INDEX( {"chinese","english","math","physics","chemistry","biology","politics","history","geography"},MATCH(C45,{"语文","英语","数学","物理","化学","生物","政治","历史","地理"},0)),"")</f>
        <v/>
      </c>
      <c r="E45" s="16" t="str">
        <f t="shared" si="5"/>
        <v>教材节</v>
      </c>
      <c r="F45" s="16" t="str">
        <f t="shared" si="6"/>
        <v>恰</v>
      </c>
      <c r="G45" s="16" t="str">
        <f>INDEX( {"body","discipline","volume","chapter","section"},MATCH(E45,{"教材体","教材域","教材册","教材章","教材节"},0))</f>
        <v>section</v>
      </c>
      <c r="H45" s="16" t="str">
        <f>INDEX( {"super","just","sub","infras"},MATCH(F45,{"超","恰","亚","次"},0))</f>
        <v>just</v>
      </c>
      <c r="I45" s="16">
        <f>MATCH(E45,{"教材体","教材域","教材册","教材章","教材节"},0)-1</f>
        <v>4</v>
      </c>
      <c r="J45" s="16">
        <f>MATCH(F45,{"超","恰","亚","次"},0)-1</f>
        <v>1</v>
      </c>
      <c r="K45" s="16" t="str">
        <f t="shared" si="7"/>
        <v>数学</v>
      </c>
      <c r="L45" s="1" t="s">
        <v>110</v>
      </c>
      <c r="M45" s="17"/>
      <c r="N45" s="17"/>
      <c r="O45" s="18" t="str">
        <f t="shared" si="9"/>
        <v xml:space="preserve">
  - 
    name:  2.基本算法语句
    title:  2.基本算法语句
    description: 
    koLyro: section
    koLyri:  just
    son: </v>
      </c>
      <c r="P45" s="20" t="str">
        <f t="shared" si="10"/>
        <v xml:space="preserve">
          - 
            name:  2.基本算法语句
            title:  2.基本算法语句
            description: 
            koLyro: section
            koLyri:  just
            son: </v>
      </c>
    </row>
    <row r="46" spans="1:16" s="1" customFormat="1" ht="17.25" customHeight="1">
      <c r="A46" s="15">
        <f t="shared" si="2"/>
        <v>4</v>
      </c>
      <c r="B46" s="16" t="str">
        <f t="shared" si="3"/>
        <v>教材节</v>
      </c>
      <c r="C46" s="16" t="str">
        <f t="shared" si="4"/>
        <v>3.算法案例</v>
      </c>
      <c r="D46" s="16" t="str">
        <f>IF(I46=1,INDEX( {"chinese","english","math","physics","chemistry","biology","politics","history","geography"},MATCH(C46,{"语文","英语","数学","物理","化学","生物","政治","历史","地理"},0)),"")</f>
        <v/>
      </c>
      <c r="E46" s="16" t="str">
        <f t="shared" si="5"/>
        <v>教材节</v>
      </c>
      <c r="F46" s="16" t="str">
        <f t="shared" si="6"/>
        <v>恰</v>
      </c>
      <c r="G46" s="16" t="str">
        <f>INDEX( {"body","discipline","volume","chapter","section"},MATCH(E46,{"教材体","教材域","教材册","教材章","教材节"},0))</f>
        <v>section</v>
      </c>
      <c r="H46" s="16" t="str">
        <f>INDEX( {"super","just","sub","infras"},MATCH(F46,{"超","恰","亚","次"},0))</f>
        <v>just</v>
      </c>
      <c r="I46" s="16">
        <f>MATCH(E46,{"教材体","教材域","教材册","教材章","教材节"},0)-1</f>
        <v>4</v>
      </c>
      <c r="J46" s="16">
        <f>MATCH(F46,{"超","恰","亚","次"},0)-1</f>
        <v>1</v>
      </c>
      <c r="K46" s="16" t="str">
        <f t="shared" si="7"/>
        <v>数学</v>
      </c>
      <c r="L46" s="1" t="s">
        <v>111</v>
      </c>
      <c r="M46" s="17"/>
      <c r="N46" s="17"/>
      <c r="O46" s="18" t="str">
        <f t="shared" si="9"/>
        <v xml:space="preserve">
  - 
    name:  3.算法案例
    title:  3.算法案例
    description: 
    koLyro: section
    koLyri:  just
    son: </v>
      </c>
      <c r="P46" s="20" t="str">
        <f t="shared" si="10"/>
        <v xml:space="preserve">
          - 
            name:  3.算法案例
            title:  3.算法案例
            description: 
            koLyro: section
            koLyri:  just
            son: </v>
      </c>
    </row>
    <row r="47" spans="1:16" s="1" customFormat="1" ht="17.25" customHeight="1">
      <c r="A47" s="15">
        <f t="shared" si="2"/>
        <v>3</v>
      </c>
      <c r="B47" s="16" t="str">
        <f t="shared" si="3"/>
        <v>教材章</v>
      </c>
      <c r="C47" s="16" t="str">
        <f t="shared" si="4"/>
        <v>第二章 统计</v>
      </c>
      <c r="D47" s="16" t="str">
        <f>IF(I47=1,INDEX( {"chinese","english","math","physics","chemistry","biology","politics","history","geography"},MATCH(C47,{"语文","英语","数学","物理","化学","生物","政治","历史","地理"},0)),"")</f>
        <v/>
      </c>
      <c r="E47" s="16" t="str">
        <f t="shared" si="5"/>
        <v>教材章</v>
      </c>
      <c r="F47" s="16" t="str">
        <f t="shared" si="6"/>
        <v>恰</v>
      </c>
      <c r="G47" s="16" t="str">
        <f>INDEX( {"body","discipline","volume","chapter","section"},MATCH(E47,{"教材体","教材域","教材册","教材章","教材节"},0))</f>
        <v>chapter</v>
      </c>
      <c r="H47" s="16" t="str">
        <f>INDEX( {"super","just","sub","infras"},MATCH(F47,{"超","恰","亚","次"},0))</f>
        <v>just</v>
      </c>
      <c r="I47" s="16">
        <f>MATCH(E47,{"教材体","教材域","教材册","教材章","教材节"},0)-1</f>
        <v>3</v>
      </c>
      <c r="J47" s="16">
        <f>MATCH(F47,{"超","恰","亚","次"},0)-1</f>
        <v>1</v>
      </c>
      <c r="K47" s="16" t="str">
        <f t="shared" si="7"/>
        <v>数学</v>
      </c>
      <c r="L47" s="1" t="s">
        <v>112</v>
      </c>
      <c r="M47" s="17"/>
      <c r="N47" s="17"/>
      <c r="O47" s="18" t="str">
        <f t="shared" si="9"/>
        <v xml:space="preserve">
  - 
    name:  第二章 统计
    title:  第二章 统计
    description: 
    koLyro: chapter
    koLyri:  just
    son: </v>
      </c>
      <c r="P47" s="20" t="str">
        <f t="shared" si="10"/>
        <v xml:space="preserve">
        - 
          name:  第二章 统计
          title:  第二章 统计
          description: 
          koLyro: chapter
          koLyri:  just
          son: </v>
      </c>
    </row>
    <row r="48" spans="1:16" s="1" customFormat="1" ht="17.25" customHeight="1">
      <c r="A48" s="15">
        <f t="shared" si="2"/>
        <v>4</v>
      </c>
      <c r="B48" s="16" t="str">
        <f t="shared" si="3"/>
        <v>教材节</v>
      </c>
      <c r="C48" s="16" t="str">
        <f t="shared" si="4"/>
        <v>2.1随机抽样</v>
      </c>
      <c r="D48" s="16" t="str">
        <f>IF(I48=1,INDEX( {"chinese","english","math","physics","chemistry","biology","politics","history","geography"},MATCH(C48,{"语文","英语","数学","物理","化学","生物","政治","历史","地理"},0)),"")</f>
        <v/>
      </c>
      <c r="E48" s="16" t="str">
        <f t="shared" si="5"/>
        <v>教材节</v>
      </c>
      <c r="F48" s="16" t="str">
        <f t="shared" si="6"/>
        <v>恰</v>
      </c>
      <c r="G48" s="16" t="str">
        <f>INDEX( {"body","discipline","volume","chapter","section"},MATCH(E48,{"教材体","教材域","教材册","教材章","教材节"},0))</f>
        <v>section</v>
      </c>
      <c r="H48" s="16" t="str">
        <f>INDEX( {"super","just","sub","infras"},MATCH(F48,{"超","恰","亚","次"},0))</f>
        <v>just</v>
      </c>
      <c r="I48" s="16">
        <f>MATCH(E48,{"教材体","教材域","教材册","教材章","教材节"},0)-1</f>
        <v>4</v>
      </c>
      <c r="J48" s="16">
        <f>MATCH(F48,{"超","恰","亚","次"},0)-1</f>
        <v>1</v>
      </c>
      <c r="K48" s="16" t="str">
        <f t="shared" si="7"/>
        <v>数学</v>
      </c>
      <c r="L48" s="1" t="s">
        <v>113</v>
      </c>
      <c r="M48" s="17"/>
      <c r="N48" s="17"/>
      <c r="O48" s="18" t="str">
        <f t="shared" si="9"/>
        <v xml:space="preserve">
  - 
    name:  2.1随机抽样
    title:  2.1随机抽样
    description: 
    koLyro: section
    koLyri:  just
    son: </v>
      </c>
      <c r="P48" s="20" t="str">
        <f t="shared" si="10"/>
        <v xml:space="preserve">
          - 
            name:  2.1随机抽样
            title:  2.1随机抽样
            description: 
            koLyro: section
            koLyri:  just
            son: </v>
      </c>
    </row>
    <row r="49" spans="1:16" s="1" customFormat="1" ht="17.25" customHeight="1">
      <c r="A49" s="15">
        <f t="shared" si="2"/>
        <v>4</v>
      </c>
      <c r="B49" s="16" t="str">
        <f t="shared" si="3"/>
        <v>教材节</v>
      </c>
      <c r="C49" s="16" t="str">
        <f t="shared" si="4"/>
        <v>2.2用样本估计总体</v>
      </c>
      <c r="D49" s="16" t="str">
        <f>IF(I49=1,INDEX( {"chinese","english","math","physics","chemistry","biology","politics","history","geography"},MATCH(C49,{"语文","英语","数学","物理","化学","生物","政治","历史","地理"},0)),"")</f>
        <v/>
      </c>
      <c r="E49" s="16" t="str">
        <f t="shared" si="5"/>
        <v>教材节</v>
      </c>
      <c r="F49" s="16" t="str">
        <f t="shared" si="6"/>
        <v>恰</v>
      </c>
      <c r="G49" s="16" t="str">
        <f>INDEX( {"body","discipline","volume","chapter","section"},MATCH(E49,{"教材体","教材域","教材册","教材章","教材节"},0))</f>
        <v>section</v>
      </c>
      <c r="H49" s="16" t="str">
        <f>INDEX( {"super","just","sub","infras"},MATCH(F49,{"超","恰","亚","次"},0))</f>
        <v>just</v>
      </c>
      <c r="I49" s="16">
        <f>MATCH(E49,{"教材体","教材域","教材册","教材章","教材节"},0)-1</f>
        <v>4</v>
      </c>
      <c r="J49" s="16">
        <f>MATCH(F49,{"超","恰","亚","次"},0)-1</f>
        <v>1</v>
      </c>
      <c r="K49" s="16" t="str">
        <f t="shared" si="7"/>
        <v>数学</v>
      </c>
      <c r="L49" s="1" t="s">
        <v>114</v>
      </c>
      <c r="M49" s="17"/>
      <c r="N49" s="17"/>
      <c r="O49" s="18" t="str">
        <f t="shared" si="9"/>
        <v xml:space="preserve">
  - 
    name:  2.2用样本估计总体
    title:  2.2用样本估计总体
    description: 
    koLyro: section
    koLyri:  just
    son: </v>
      </c>
      <c r="P49" s="20" t="str">
        <f t="shared" si="10"/>
        <v xml:space="preserve">
          - 
            name:  2.2用样本估计总体
            title:  2.2用样本估计总体
            description: 
            koLyro: section
            koLyri:  just
            son: </v>
      </c>
    </row>
    <row r="50" spans="1:16" s="1" customFormat="1" ht="17.25" customHeight="1">
      <c r="A50" s="15">
        <f t="shared" si="2"/>
        <v>4</v>
      </c>
      <c r="B50" s="16" t="str">
        <f t="shared" si="3"/>
        <v>教材节</v>
      </c>
      <c r="C50" s="16" t="str">
        <f t="shared" si="4"/>
        <v>2.3变量间的相关关系</v>
      </c>
      <c r="D50" s="16" t="str">
        <f>IF(I50=1,INDEX( {"chinese","english","math","physics","chemistry","biology","politics","history","geography"},MATCH(C50,{"语文","英语","数学","物理","化学","生物","政治","历史","地理"},0)),"")</f>
        <v/>
      </c>
      <c r="E50" s="16" t="str">
        <f t="shared" si="5"/>
        <v>教材节</v>
      </c>
      <c r="F50" s="16" t="str">
        <f t="shared" si="6"/>
        <v>恰</v>
      </c>
      <c r="G50" s="16" t="str">
        <f>INDEX( {"body","discipline","volume","chapter","section"},MATCH(E50,{"教材体","教材域","教材册","教材章","教材节"},0))</f>
        <v>section</v>
      </c>
      <c r="H50" s="16" t="str">
        <f>INDEX( {"super","just","sub","infras"},MATCH(F50,{"超","恰","亚","次"},0))</f>
        <v>just</v>
      </c>
      <c r="I50" s="16">
        <f>MATCH(E50,{"教材体","教材域","教材册","教材章","教材节"},0)-1</f>
        <v>4</v>
      </c>
      <c r="J50" s="16">
        <f>MATCH(F50,{"超","恰","亚","次"},0)-1</f>
        <v>1</v>
      </c>
      <c r="K50" s="16" t="str">
        <f t="shared" si="7"/>
        <v>数学</v>
      </c>
      <c r="L50" s="1" t="s">
        <v>115</v>
      </c>
      <c r="M50" s="17"/>
      <c r="N50" s="17"/>
      <c r="O50" s="18" t="str">
        <f t="shared" si="9"/>
        <v xml:space="preserve">
  - 
    name:  2.3变量间的相关关系
    title:  2.3变量间的相关关系
    description: 
    koLyro: section
    koLyri:  just
    son: </v>
      </c>
      <c r="P50" s="20" t="str">
        <f t="shared" si="10"/>
        <v xml:space="preserve">
          - 
            name:  2.3变量间的相关关系
            title:  2.3变量间的相关关系
            description: 
            koLyro: section
            koLyri:  just
            son: </v>
      </c>
    </row>
    <row r="51" spans="1:16" s="1" customFormat="1" ht="17.25" customHeight="1">
      <c r="A51" s="15">
        <f t="shared" si="2"/>
        <v>3</v>
      </c>
      <c r="B51" s="16" t="str">
        <f t="shared" si="3"/>
        <v>教材章</v>
      </c>
      <c r="C51" s="16" t="str">
        <f t="shared" si="4"/>
        <v>第三章 概率</v>
      </c>
      <c r="D51" s="16" t="str">
        <f>IF(I51=1,INDEX( {"chinese","english","math","physics","chemistry","biology","politics","history","geography"},MATCH(C51,{"语文","英语","数学","物理","化学","生物","政治","历史","地理"},0)),"")</f>
        <v/>
      </c>
      <c r="E51" s="16" t="str">
        <f t="shared" si="5"/>
        <v>教材章</v>
      </c>
      <c r="F51" s="16" t="str">
        <f t="shared" si="6"/>
        <v>恰</v>
      </c>
      <c r="G51" s="16" t="str">
        <f>INDEX( {"body","discipline","volume","chapter","section"},MATCH(E51,{"教材体","教材域","教材册","教材章","教材节"},0))</f>
        <v>chapter</v>
      </c>
      <c r="H51" s="16" t="str">
        <f>INDEX( {"super","just","sub","infras"},MATCH(F51,{"超","恰","亚","次"},0))</f>
        <v>just</v>
      </c>
      <c r="I51" s="16">
        <f>MATCH(E51,{"教材体","教材域","教材册","教材章","教材节"},0)-1</f>
        <v>3</v>
      </c>
      <c r="J51" s="16">
        <f>MATCH(F51,{"超","恰","亚","次"},0)-1</f>
        <v>1</v>
      </c>
      <c r="K51" s="16" t="str">
        <f t="shared" si="7"/>
        <v>数学</v>
      </c>
      <c r="L51" s="1" t="s">
        <v>116</v>
      </c>
      <c r="M51" s="17"/>
      <c r="N51" s="17"/>
      <c r="O51" s="18" t="str">
        <f t="shared" si="9"/>
        <v xml:space="preserve">
  - 
    name:  第三章 概率
    title:  第三章 概率
    description: 
    koLyro: chapter
    koLyri:  just
    son: </v>
      </c>
      <c r="P51" s="20" t="str">
        <f t="shared" si="10"/>
        <v xml:space="preserve">
        - 
          name:  第三章 概率
          title:  第三章 概率
          description: 
          koLyro: chapter
          koLyri:  just
          son: </v>
      </c>
    </row>
    <row r="52" spans="1:16" s="1" customFormat="1" ht="17.25" customHeight="1">
      <c r="A52" s="15">
        <f t="shared" si="2"/>
        <v>4</v>
      </c>
      <c r="B52" s="16" t="str">
        <f t="shared" si="3"/>
        <v>教材节</v>
      </c>
      <c r="C52" s="16" t="str">
        <f t="shared" si="4"/>
        <v>3.1随机事件的概率</v>
      </c>
      <c r="D52" s="16" t="str">
        <f>IF(I52=1,INDEX( {"chinese","english","math","physics","chemistry","biology","politics","history","geography"},MATCH(C52,{"语文","英语","数学","物理","化学","生物","政治","历史","地理"},0)),"")</f>
        <v/>
      </c>
      <c r="E52" s="16" t="str">
        <f t="shared" si="5"/>
        <v>教材节</v>
      </c>
      <c r="F52" s="16" t="str">
        <f t="shared" si="6"/>
        <v>恰</v>
      </c>
      <c r="G52" s="16" t="str">
        <f>INDEX( {"body","discipline","volume","chapter","section"},MATCH(E52,{"教材体","教材域","教材册","教材章","教材节"},0))</f>
        <v>section</v>
      </c>
      <c r="H52" s="16" t="str">
        <f>INDEX( {"super","just","sub","infras"},MATCH(F52,{"超","恰","亚","次"},0))</f>
        <v>just</v>
      </c>
      <c r="I52" s="16">
        <f>MATCH(E52,{"教材体","教材域","教材册","教材章","教材节"},0)-1</f>
        <v>4</v>
      </c>
      <c r="J52" s="16">
        <f>MATCH(F52,{"超","恰","亚","次"},0)-1</f>
        <v>1</v>
      </c>
      <c r="K52" s="16" t="str">
        <f t="shared" si="7"/>
        <v>数学</v>
      </c>
      <c r="L52" s="1" t="s">
        <v>117</v>
      </c>
      <c r="M52" s="17"/>
      <c r="N52" s="17"/>
      <c r="O52" s="18" t="str">
        <f t="shared" si="9"/>
        <v xml:space="preserve">
  - 
    name:  3.1随机事件的概率
    title:  3.1随机事件的概率
    description: 
    koLyro: section
    koLyri:  just
    son: </v>
      </c>
      <c r="P52" s="20" t="str">
        <f t="shared" si="10"/>
        <v xml:space="preserve">
          - 
            name:  3.1随机事件的概率
            title:  3.1随机事件的概率
            description: 
            koLyro: section
            koLyri:  just
            son: </v>
      </c>
    </row>
    <row r="53" spans="1:16" s="1" customFormat="1" ht="17.25" customHeight="1">
      <c r="A53" s="15">
        <f t="shared" si="2"/>
        <v>4</v>
      </c>
      <c r="B53" s="16" t="str">
        <f t="shared" si="3"/>
        <v>教材节</v>
      </c>
      <c r="C53" s="16" t="str">
        <f t="shared" si="4"/>
        <v>3.2古典概型</v>
      </c>
      <c r="D53" s="16" t="str">
        <f>IF(I53=1,INDEX( {"chinese","english","math","physics","chemistry","biology","politics","history","geography"},MATCH(C53,{"语文","英语","数学","物理","化学","生物","政治","历史","地理"},0)),"")</f>
        <v/>
      </c>
      <c r="E53" s="16" t="str">
        <f t="shared" si="5"/>
        <v>教材节</v>
      </c>
      <c r="F53" s="16" t="str">
        <f t="shared" si="6"/>
        <v>恰</v>
      </c>
      <c r="G53" s="16" t="str">
        <f>INDEX( {"body","discipline","volume","chapter","section"},MATCH(E53,{"教材体","教材域","教材册","教材章","教材节"},0))</f>
        <v>section</v>
      </c>
      <c r="H53" s="16" t="str">
        <f>INDEX( {"super","just","sub","infras"},MATCH(F53,{"超","恰","亚","次"},0))</f>
        <v>just</v>
      </c>
      <c r="I53" s="16">
        <f>MATCH(E53,{"教材体","教材域","教材册","教材章","教材节"},0)-1</f>
        <v>4</v>
      </c>
      <c r="J53" s="16">
        <f>MATCH(F53,{"超","恰","亚","次"},0)-1</f>
        <v>1</v>
      </c>
      <c r="K53" s="16" t="str">
        <f t="shared" si="7"/>
        <v>数学</v>
      </c>
      <c r="L53" s="1" t="s">
        <v>118</v>
      </c>
      <c r="M53" s="17"/>
      <c r="N53" s="17"/>
      <c r="O53" s="18" t="str">
        <f t="shared" si="9"/>
        <v xml:space="preserve">
  - 
    name:  3.2古典概型
    title:  3.2古典概型
    description: 
    koLyro: section
    koLyri:  just
    son: </v>
      </c>
      <c r="P53" s="20" t="str">
        <f t="shared" si="10"/>
        <v xml:space="preserve">
          - 
            name:  3.2古典概型
            title:  3.2古典概型
            description: 
            koLyro: section
            koLyri:  just
            son: </v>
      </c>
    </row>
    <row r="54" spans="1:16" s="1" customFormat="1" ht="17.25" customHeight="1">
      <c r="A54" s="15">
        <f t="shared" si="2"/>
        <v>4</v>
      </c>
      <c r="B54" s="16" t="str">
        <f t="shared" si="3"/>
        <v>教材节</v>
      </c>
      <c r="C54" s="16" t="str">
        <f t="shared" si="4"/>
        <v>3.3几何概型</v>
      </c>
      <c r="D54" s="16" t="str">
        <f>IF(I54=1,INDEX( {"chinese","english","math","physics","chemistry","biology","politics","history","geography"},MATCH(C54,{"语文","英语","数学","物理","化学","生物","政治","历史","地理"},0)),"")</f>
        <v/>
      </c>
      <c r="E54" s="16" t="str">
        <f t="shared" si="5"/>
        <v>教材节</v>
      </c>
      <c r="F54" s="16" t="str">
        <f t="shared" si="6"/>
        <v>恰</v>
      </c>
      <c r="G54" s="16" t="str">
        <f>INDEX( {"body","discipline","volume","chapter","section"},MATCH(E54,{"教材体","教材域","教材册","教材章","教材节"},0))</f>
        <v>section</v>
      </c>
      <c r="H54" s="16" t="str">
        <f>INDEX( {"super","just","sub","infras"},MATCH(F54,{"超","恰","亚","次"},0))</f>
        <v>just</v>
      </c>
      <c r="I54" s="16">
        <f>MATCH(E54,{"教材体","教材域","教材册","教材章","教材节"},0)-1</f>
        <v>4</v>
      </c>
      <c r="J54" s="16">
        <f>MATCH(F54,{"超","恰","亚","次"},0)-1</f>
        <v>1</v>
      </c>
      <c r="K54" s="16" t="str">
        <f t="shared" si="7"/>
        <v>数学</v>
      </c>
      <c r="L54" s="1" t="s">
        <v>119</v>
      </c>
      <c r="M54" s="17"/>
      <c r="N54" s="17"/>
      <c r="O54" s="18" t="str">
        <f t="shared" si="9"/>
        <v xml:space="preserve">
  - 
    name:  3.3几何概型
    title:  3.3几何概型
    description: 
    koLyro: section
    koLyri:  just
    son: </v>
      </c>
      <c r="P54" s="20" t="str">
        <f t="shared" si="10"/>
        <v xml:space="preserve">
          - 
            name:  3.3几何概型
            title:  3.3几何概型
            description: 
            koLyro: section
            koLyri:  just
            son: </v>
      </c>
    </row>
    <row r="55" spans="1:16" s="1" customFormat="1" ht="17.25" customHeight="1">
      <c r="A55" s="15">
        <f t="shared" si="2"/>
        <v>2</v>
      </c>
      <c r="B55" s="16" t="str">
        <f t="shared" si="3"/>
        <v>教材册</v>
      </c>
      <c r="C55" s="16" t="str">
        <f t="shared" si="4"/>
        <v>必修四</v>
      </c>
      <c r="D55" s="16" t="str">
        <f>IF(I55=1,INDEX( {"chinese","english","math","physics","chemistry","biology","politics","history","geography"},MATCH(C55,{"语文","英语","数学","物理","化学","生物","政治","历史","地理"},0)),"")</f>
        <v/>
      </c>
      <c r="E55" s="16" t="str">
        <f t="shared" si="5"/>
        <v>教材册</v>
      </c>
      <c r="F55" s="16" t="str">
        <f t="shared" si="6"/>
        <v>恰</v>
      </c>
      <c r="G55" s="16" t="str">
        <f>INDEX( {"body","discipline","volume","chapter","section"},MATCH(E55,{"教材体","教材域","教材册","教材章","教材节"},0))</f>
        <v>volume</v>
      </c>
      <c r="H55" s="16" t="str">
        <f>INDEX( {"super","just","sub","infras"},MATCH(F55,{"超","恰","亚","次"},0))</f>
        <v>just</v>
      </c>
      <c r="I55" s="16">
        <f>MATCH(E55,{"教材体","教材域","教材册","教材章","教材节"},0)-1</f>
        <v>2</v>
      </c>
      <c r="J55" s="16">
        <f>MATCH(F55,{"超","恰","亚","次"},0)-1</f>
        <v>1</v>
      </c>
      <c r="K55" s="16" t="str">
        <f t="shared" si="7"/>
        <v>数学</v>
      </c>
      <c r="L55" s="1" t="s">
        <v>120</v>
      </c>
      <c r="M55" s="17"/>
      <c r="N55" s="17"/>
      <c r="O55" s="18" t="str">
        <f t="shared" si="9"/>
        <v xml:space="preserve">
  - 
    name:  必修四
    title:  必修四
    description: 
    koLyro: volume
    koLyri:  just
    son: </v>
      </c>
      <c r="P55" s="20" t="str">
        <f t="shared" si="10"/>
        <v xml:space="preserve">
      - 
        name:  必修四
        title:  必修四
        description: 
        koLyro: volume
        koLyri:  just
        son: </v>
      </c>
    </row>
    <row r="56" spans="1:16" s="1" customFormat="1" ht="17.25" customHeight="1">
      <c r="A56" s="15">
        <f t="shared" si="2"/>
        <v>3</v>
      </c>
      <c r="B56" s="16" t="str">
        <f t="shared" si="3"/>
        <v>教材章</v>
      </c>
      <c r="C56" s="16" t="str">
        <f t="shared" si="4"/>
        <v>第一章 三角函数</v>
      </c>
      <c r="D56" s="16" t="str">
        <f>IF(I56=1,INDEX( {"chinese","english","math","physics","chemistry","biology","politics","history","geography"},MATCH(C56,{"语文","英语","数学","物理","化学","生物","政治","历史","地理"},0)),"")</f>
        <v/>
      </c>
      <c r="E56" s="16" t="str">
        <f t="shared" si="5"/>
        <v>教材章</v>
      </c>
      <c r="F56" s="16" t="str">
        <f t="shared" si="6"/>
        <v>恰</v>
      </c>
      <c r="G56" s="16" t="str">
        <f>INDEX( {"body","discipline","volume","chapter","section"},MATCH(E56,{"教材体","教材域","教材册","教材章","教材节"},0))</f>
        <v>chapter</v>
      </c>
      <c r="H56" s="16" t="str">
        <f>INDEX( {"super","just","sub","infras"},MATCH(F56,{"超","恰","亚","次"},0))</f>
        <v>just</v>
      </c>
      <c r="I56" s="16">
        <f>MATCH(E56,{"教材体","教材域","教材册","教材章","教材节"},0)-1</f>
        <v>3</v>
      </c>
      <c r="J56" s="16">
        <f>MATCH(F56,{"超","恰","亚","次"},0)-1</f>
        <v>1</v>
      </c>
      <c r="K56" s="16" t="str">
        <f t="shared" si="7"/>
        <v>数学</v>
      </c>
      <c r="L56" s="1" t="s">
        <v>121</v>
      </c>
      <c r="M56" s="17"/>
      <c r="N56" s="17"/>
      <c r="O56" s="18" t="str">
        <f t="shared" si="9"/>
        <v xml:space="preserve">
  - 
    name:  第一章 三角函数
    title:  第一章 三角函数
    description: 
    koLyro: chapter
    koLyri:  just
    son: </v>
      </c>
      <c r="P56" s="20" t="str">
        <f t="shared" si="10"/>
        <v xml:space="preserve">
        - 
          name:  第一章 三角函数
          title:  第一章 三角函数
          description: 
          koLyro: chapter
          koLyri:  just
          son: </v>
      </c>
    </row>
    <row r="57" spans="1:16" s="1" customFormat="1" ht="17.25" customHeight="1">
      <c r="A57" s="15">
        <f t="shared" si="2"/>
        <v>4</v>
      </c>
      <c r="B57" s="16" t="str">
        <f t="shared" si="3"/>
        <v>教材节</v>
      </c>
      <c r="C57" s="16" t="str">
        <f t="shared" si="4"/>
        <v>1.任意角的概念与弧度制</v>
      </c>
      <c r="D57" s="16" t="str">
        <f>IF(I57=1,INDEX( {"chinese","english","math","physics","chemistry","biology","politics","history","geography"},MATCH(C57,{"语文","英语","数学","物理","化学","生物","政治","历史","地理"},0)),"")</f>
        <v/>
      </c>
      <c r="E57" s="16" t="str">
        <f t="shared" si="5"/>
        <v>教材节</v>
      </c>
      <c r="F57" s="16" t="str">
        <f t="shared" si="6"/>
        <v>恰</v>
      </c>
      <c r="G57" s="16" t="str">
        <f>INDEX( {"body","discipline","volume","chapter","section"},MATCH(E57,{"教材体","教材域","教材册","教材章","教材节"},0))</f>
        <v>section</v>
      </c>
      <c r="H57" s="16" t="str">
        <f>INDEX( {"super","just","sub","infras"},MATCH(F57,{"超","恰","亚","次"},0))</f>
        <v>just</v>
      </c>
      <c r="I57" s="16">
        <f>MATCH(E57,{"教材体","教材域","教材册","教材章","教材节"},0)-1</f>
        <v>4</v>
      </c>
      <c r="J57" s="16">
        <f>MATCH(F57,{"超","恰","亚","次"},0)-1</f>
        <v>1</v>
      </c>
      <c r="K57" s="16" t="str">
        <f t="shared" si="7"/>
        <v>数学</v>
      </c>
      <c r="L57" s="1" t="s">
        <v>122</v>
      </c>
      <c r="M57" s="17"/>
      <c r="N57" s="17"/>
      <c r="O57" s="18" t="str">
        <f t="shared" si="9"/>
        <v xml:space="preserve">
  - 
    name:  1.任意角的概念与弧度制
    title:  1.任意角的概念与弧度制
    description: 
    koLyro: section
    koLyri:  just
    son: </v>
      </c>
      <c r="P57" s="20" t="str">
        <f t="shared" si="10"/>
        <v xml:space="preserve">
          - 
            name:  1.任意角的概念与弧度制
            title:  1.任意角的概念与弧度制
            description: 
            koLyro: section
            koLyri:  just
            son: </v>
      </c>
    </row>
    <row r="58" spans="1:16" s="1" customFormat="1" ht="17.25" customHeight="1">
      <c r="A58" s="15">
        <f t="shared" si="2"/>
        <v>4</v>
      </c>
      <c r="B58" s="16" t="str">
        <f t="shared" si="3"/>
        <v>教材节</v>
      </c>
      <c r="C58" s="16" t="str">
        <f t="shared" si="4"/>
        <v>2.任意角的三角函数</v>
      </c>
      <c r="D58" s="16" t="str">
        <f>IF(I58=1,INDEX( {"chinese","english","math","physics","chemistry","biology","politics","history","geography"},MATCH(C58,{"语文","英语","数学","物理","化学","生物","政治","历史","地理"},0)),"")</f>
        <v/>
      </c>
      <c r="E58" s="16" t="str">
        <f t="shared" si="5"/>
        <v>教材节</v>
      </c>
      <c r="F58" s="16" t="str">
        <f t="shared" si="6"/>
        <v>恰</v>
      </c>
      <c r="G58" s="16" t="str">
        <f>INDEX( {"body","discipline","volume","chapter","section"},MATCH(E58,{"教材体","教材域","教材册","教材章","教材节"},0))</f>
        <v>section</v>
      </c>
      <c r="H58" s="16" t="str">
        <f>INDEX( {"super","just","sub","infras"},MATCH(F58,{"超","恰","亚","次"},0))</f>
        <v>just</v>
      </c>
      <c r="I58" s="16">
        <f>MATCH(E58,{"教材体","教材域","教材册","教材章","教材节"},0)-1</f>
        <v>4</v>
      </c>
      <c r="J58" s="16">
        <f>MATCH(F58,{"超","恰","亚","次"},0)-1</f>
        <v>1</v>
      </c>
      <c r="K58" s="16" t="str">
        <f t="shared" si="7"/>
        <v>数学</v>
      </c>
      <c r="L58" s="1" t="s">
        <v>123</v>
      </c>
      <c r="M58" s="17"/>
      <c r="N58" s="17"/>
      <c r="O58" s="18" t="str">
        <f t="shared" si="9"/>
        <v xml:space="preserve">
  - 
    name:  2.任意角的三角函数
    title:  2.任意角的三角函数
    description: 
    koLyro: section
    koLyri:  just
    son: </v>
      </c>
      <c r="P58" s="20" t="str">
        <f t="shared" si="10"/>
        <v xml:space="preserve">
          - 
            name:  2.任意角的三角函数
            title:  2.任意角的三角函数
            description: 
            koLyro: section
            koLyri:  just
            son: </v>
      </c>
    </row>
    <row r="59" spans="1:16" s="1" customFormat="1" ht="17.25" customHeight="1">
      <c r="A59" s="15">
        <f t="shared" si="2"/>
        <v>4</v>
      </c>
      <c r="B59" s="16" t="str">
        <f t="shared" si="3"/>
        <v>教材节</v>
      </c>
      <c r="C59" s="16" t="str">
        <f t="shared" si="4"/>
        <v>3.三角函数的诱导公式</v>
      </c>
      <c r="D59" s="16" t="str">
        <f>IF(I59=1,INDEX( {"chinese","english","math","physics","chemistry","biology","politics","history","geography"},MATCH(C59,{"语文","英语","数学","物理","化学","生物","政治","历史","地理"},0)),"")</f>
        <v/>
      </c>
      <c r="E59" s="16" t="str">
        <f t="shared" si="5"/>
        <v>教材节</v>
      </c>
      <c r="F59" s="16" t="str">
        <f t="shared" si="6"/>
        <v>恰</v>
      </c>
      <c r="G59" s="16" t="str">
        <f>INDEX( {"body","discipline","volume","chapter","section"},MATCH(E59,{"教材体","教材域","教材册","教材章","教材节"},0))</f>
        <v>section</v>
      </c>
      <c r="H59" s="16" t="str">
        <f>INDEX( {"super","just","sub","infras"},MATCH(F59,{"超","恰","亚","次"},0))</f>
        <v>just</v>
      </c>
      <c r="I59" s="16">
        <f>MATCH(E59,{"教材体","教材域","教材册","教材章","教材节"},0)-1</f>
        <v>4</v>
      </c>
      <c r="J59" s="16">
        <f>MATCH(F59,{"超","恰","亚","次"},0)-1</f>
        <v>1</v>
      </c>
      <c r="K59" s="16" t="str">
        <f t="shared" si="7"/>
        <v>数学</v>
      </c>
      <c r="L59" s="1" t="s">
        <v>124</v>
      </c>
      <c r="M59" s="17"/>
      <c r="N59" s="17"/>
      <c r="O59" s="18" t="str">
        <f t="shared" si="9"/>
        <v xml:space="preserve">
  - 
    name:  3.三角函数的诱导公式
    title:  3.三角函数的诱导公式
    description: 
    koLyro: section
    koLyri:  just
    son: </v>
      </c>
      <c r="P59" s="20" t="str">
        <f t="shared" si="10"/>
        <v xml:space="preserve">
          - 
            name:  3.三角函数的诱导公式
            title:  3.三角函数的诱导公式
            description: 
            koLyro: section
            koLyri:  just
            son: </v>
      </c>
    </row>
    <row r="60" spans="1:16" s="1" customFormat="1" ht="17.25" customHeight="1">
      <c r="A60" s="15">
        <f t="shared" si="2"/>
        <v>4</v>
      </c>
      <c r="B60" s="16" t="str">
        <f t="shared" si="3"/>
        <v>教材节</v>
      </c>
      <c r="C60" s="16" t="str">
        <f t="shared" si="4"/>
        <v>4.三角函数的图象与性质</v>
      </c>
      <c r="D60" s="16" t="str">
        <f>IF(I60=1,INDEX( {"chinese","english","math","physics","chemistry","biology","politics","history","geography"},MATCH(C60,{"语文","英语","数学","物理","化学","生物","政治","历史","地理"},0)),"")</f>
        <v/>
      </c>
      <c r="E60" s="16" t="str">
        <f t="shared" si="5"/>
        <v>教材节</v>
      </c>
      <c r="F60" s="16" t="str">
        <f t="shared" si="6"/>
        <v>恰</v>
      </c>
      <c r="G60" s="16" t="str">
        <f>INDEX( {"body","discipline","volume","chapter","section"},MATCH(E60,{"教材体","教材域","教材册","教材章","教材节"},0))</f>
        <v>section</v>
      </c>
      <c r="H60" s="16" t="str">
        <f>INDEX( {"super","just","sub","infras"},MATCH(F60,{"超","恰","亚","次"},0))</f>
        <v>just</v>
      </c>
      <c r="I60" s="16">
        <f>MATCH(E60,{"教材体","教材域","教材册","教材章","教材节"},0)-1</f>
        <v>4</v>
      </c>
      <c r="J60" s="16">
        <f>MATCH(F60,{"超","恰","亚","次"},0)-1</f>
        <v>1</v>
      </c>
      <c r="K60" s="16" t="str">
        <f t="shared" si="7"/>
        <v>数学</v>
      </c>
      <c r="L60" s="26" t="s">
        <v>125</v>
      </c>
      <c r="M60" s="17"/>
      <c r="N60" s="17"/>
      <c r="O60" s="18" t="str">
        <f t="shared" si="9"/>
        <v xml:space="preserve">
  - 
    name:  4.三角函数的图象与性质
    title:  4.三角函数的图象与性质
    description: 
    koLyro: section
    koLyri:  just
    son: </v>
      </c>
      <c r="P60" s="20" t="str">
        <f t="shared" si="10"/>
        <v xml:space="preserve">
          - 
            name:  4.三角函数的图象与性质
            title:  4.三角函数的图象与性质
            description: 
            koLyro: section
            koLyri:  just
            son: </v>
      </c>
    </row>
    <row r="61" spans="1:16" s="1" customFormat="1" ht="17.25" customHeight="1">
      <c r="A61" s="15">
        <f t="shared" si="2"/>
        <v>4</v>
      </c>
      <c r="B61" s="16" t="str">
        <f t="shared" si="3"/>
        <v>教材节</v>
      </c>
      <c r="C61" s="16" t="str">
        <f t="shared" si="4"/>
        <v>5.函数y=Asin（Wx+φ）的图像</v>
      </c>
      <c r="D61" s="16" t="str">
        <f>IF(I61=1,INDEX( {"chinese","english","math","physics","chemistry","biology","politics","history","geography"},MATCH(C61,{"语文","英语","数学","物理","化学","生物","政治","历史","地理"},0)),"")</f>
        <v/>
      </c>
      <c r="E61" s="16" t="str">
        <f t="shared" si="5"/>
        <v>教材节</v>
      </c>
      <c r="F61" s="16" t="str">
        <f t="shared" si="6"/>
        <v>恰</v>
      </c>
      <c r="G61" s="16" t="str">
        <f>INDEX( {"body","discipline","volume","chapter","section"},MATCH(E61,{"教材体","教材域","教材册","教材章","教材节"},0))</f>
        <v>section</v>
      </c>
      <c r="H61" s="16" t="str">
        <f>INDEX( {"super","just","sub","infras"},MATCH(F61,{"超","恰","亚","次"},0))</f>
        <v>just</v>
      </c>
      <c r="I61" s="16">
        <f>MATCH(E61,{"教材体","教材域","教材册","教材章","教材节"},0)-1</f>
        <v>4</v>
      </c>
      <c r="J61" s="16">
        <f>MATCH(F61,{"超","恰","亚","次"},0)-1</f>
        <v>1</v>
      </c>
      <c r="K61" s="16" t="str">
        <f t="shared" si="7"/>
        <v>数学</v>
      </c>
      <c r="L61" s="26" t="s">
        <v>126</v>
      </c>
      <c r="M61" s="17"/>
      <c r="N61" s="17"/>
      <c r="O61" s="18" t="str">
        <f t="shared" si="9"/>
        <v xml:space="preserve">
  - 
    name:  5.函数y=Asin（Wx+φ）的图像
    title:  5.函数y=Asin（Wx+φ）的图像
    description: 
    koLyro: section
    koLyri:  just
    son: </v>
      </c>
      <c r="P61" s="20" t="str">
        <f t="shared" si="10"/>
        <v xml:space="preserve">
          - 
            name:  5.函数y=Asin（Wx+φ）的图像
            title:  5.函数y=Asin（Wx+φ）的图像
            description: 
            koLyro: section
            koLyri:  just
            son: </v>
      </c>
    </row>
    <row r="62" spans="1:16" s="1" customFormat="1" ht="17.25" customHeight="1">
      <c r="A62" s="15">
        <f t="shared" si="2"/>
        <v>4</v>
      </c>
      <c r="B62" s="16" t="str">
        <f t="shared" si="3"/>
        <v>教材节</v>
      </c>
      <c r="C62" s="16" t="str">
        <f t="shared" si="4"/>
        <v>6.三角函数模型的简单应用</v>
      </c>
      <c r="D62" s="16" t="str">
        <f>IF(I62=1,INDEX( {"chinese","english","math","physics","chemistry","biology","politics","history","geography"},MATCH(C62,{"语文","英语","数学","物理","化学","生物","政治","历史","地理"},0)),"")</f>
        <v/>
      </c>
      <c r="E62" s="16" t="str">
        <f t="shared" si="5"/>
        <v>教材节</v>
      </c>
      <c r="F62" s="16" t="str">
        <f t="shared" si="6"/>
        <v>恰</v>
      </c>
      <c r="G62" s="16" t="str">
        <f>INDEX( {"body","discipline","volume","chapter","section"},MATCH(E62,{"教材体","教材域","教材册","教材章","教材节"},0))</f>
        <v>section</v>
      </c>
      <c r="H62" s="16" t="str">
        <f>INDEX( {"super","just","sub","infras"},MATCH(F62,{"超","恰","亚","次"},0))</f>
        <v>just</v>
      </c>
      <c r="I62" s="16">
        <f>MATCH(E62,{"教材体","教材域","教材册","教材章","教材节"},0)-1</f>
        <v>4</v>
      </c>
      <c r="J62" s="16">
        <f>MATCH(F62,{"超","恰","亚","次"},0)-1</f>
        <v>1</v>
      </c>
      <c r="K62" s="16" t="str">
        <f t="shared" si="7"/>
        <v>数学</v>
      </c>
      <c r="L62" s="26" t="s">
        <v>127</v>
      </c>
      <c r="M62" s="17"/>
      <c r="N62" s="17"/>
      <c r="O62" s="18" t="str">
        <f t="shared" si="9"/>
        <v xml:space="preserve">
  - 
    name:  6.三角函数模型的简单应用
    title:  6.三角函数模型的简单应用
    description: 
    koLyro: section
    koLyri:  just
    son: </v>
      </c>
      <c r="P62" s="20" t="str">
        <f t="shared" si="10"/>
        <v xml:space="preserve">
          - 
            name:  6.三角函数模型的简单应用
            title:  6.三角函数模型的简单应用
            description: 
            koLyro: section
            koLyri:  just
            son: </v>
      </c>
    </row>
    <row r="63" spans="1:16" s="1" customFormat="1" ht="17.25" customHeight="1">
      <c r="A63" s="15">
        <f t="shared" si="2"/>
        <v>3</v>
      </c>
      <c r="B63" s="16" t="str">
        <f t="shared" si="3"/>
        <v>教材章</v>
      </c>
      <c r="C63" s="16" t="str">
        <f t="shared" si="4"/>
        <v>第二章 平面向量</v>
      </c>
      <c r="D63" s="16" t="str">
        <f>IF(I63=1,INDEX( {"chinese","english","math","physics","chemistry","biology","politics","history","geography"},MATCH(C63,{"语文","英语","数学","物理","化学","生物","政治","历史","地理"},0)),"")</f>
        <v/>
      </c>
      <c r="E63" s="16" t="str">
        <f t="shared" si="5"/>
        <v>教材章</v>
      </c>
      <c r="F63" s="16" t="str">
        <f t="shared" si="6"/>
        <v>恰</v>
      </c>
      <c r="G63" s="16" t="str">
        <f>INDEX( {"body","discipline","volume","chapter","section"},MATCH(E63,{"教材体","教材域","教材册","教材章","教材节"},0))</f>
        <v>chapter</v>
      </c>
      <c r="H63" s="16" t="str">
        <f>INDEX( {"super","just","sub","infras"},MATCH(F63,{"超","恰","亚","次"},0))</f>
        <v>just</v>
      </c>
      <c r="I63" s="16">
        <f>MATCH(E63,{"教材体","教材域","教材册","教材章","教材节"},0)-1</f>
        <v>3</v>
      </c>
      <c r="J63" s="16">
        <f>MATCH(F63,{"超","恰","亚","次"},0)-1</f>
        <v>1</v>
      </c>
      <c r="K63" s="16" t="str">
        <f t="shared" si="7"/>
        <v>数学</v>
      </c>
      <c r="L63" s="1" t="s">
        <v>128</v>
      </c>
      <c r="M63" s="17"/>
      <c r="N63" s="17"/>
      <c r="O63" s="18" t="str">
        <f t="shared" si="9"/>
        <v xml:space="preserve">
  - 
    name:  第二章 平面向量
    title:  第二章 平面向量
    description: 
    koLyro: chapter
    koLyri:  just
    son: </v>
      </c>
      <c r="P63" s="20" t="str">
        <f t="shared" si="10"/>
        <v xml:space="preserve">
        - 
          name:  第二章 平面向量
          title:  第二章 平面向量
          description: 
          koLyro: chapter
          koLyri:  just
          son: </v>
      </c>
    </row>
    <row r="64" spans="1:16" s="1" customFormat="1" ht="17.25" customHeight="1">
      <c r="A64" s="15">
        <f t="shared" si="2"/>
        <v>4</v>
      </c>
      <c r="B64" s="16" t="str">
        <f t="shared" si="3"/>
        <v>教材节</v>
      </c>
      <c r="C64" s="16" t="str">
        <f t="shared" si="4"/>
        <v>1.平面向量的实际背景及基本概念</v>
      </c>
      <c r="D64" s="16" t="str">
        <f>IF(I64=1,INDEX( {"chinese","english","math","physics","chemistry","biology","politics","history","geography"},MATCH(C64,{"语文","英语","数学","物理","化学","生物","政治","历史","地理"},0)),"")</f>
        <v/>
      </c>
      <c r="E64" s="16" t="str">
        <f t="shared" si="5"/>
        <v>教材节</v>
      </c>
      <c r="F64" s="16" t="str">
        <f t="shared" si="6"/>
        <v>恰</v>
      </c>
      <c r="G64" s="16" t="str">
        <f>INDEX( {"body","discipline","volume","chapter","section"},MATCH(E64,{"教材体","教材域","教材册","教材章","教材节"},0))</f>
        <v>section</v>
      </c>
      <c r="H64" s="16" t="str">
        <f>INDEX( {"super","just","sub","infras"},MATCH(F64,{"超","恰","亚","次"},0))</f>
        <v>just</v>
      </c>
      <c r="I64" s="16">
        <f>MATCH(E64,{"教材体","教材域","教材册","教材章","教材节"},0)-1</f>
        <v>4</v>
      </c>
      <c r="J64" s="16">
        <f>MATCH(F64,{"超","恰","亚","次"},0)-1</f>
        <v>1</v>
      </c>
      <c r="K64" s="16" t="str">
        <f t="shared" si="7"/>
        <v>数学</v>
      </c>
      <c r="L64" s="1" t="s">
        <v>129</v>
      </c>
      <c r="M64" s="17"/>
      <c r="N64" s="17"/>
      <c r="O64" s="18" t="str">
        <f t="shared" si="9"/>
        <v xml:space="preserve">
  - 
    name:  1.平面向量的实际背景及基本概念
    title:  1.平面向量的实际背景及基本概念
    description: 
    koLyro: section
    koLyri:  just
    son: </v>
      </c>
      <c r="P64" s="20" t="str">
        <f t="shared" si="10"/>
        <v xml:space="preserve">
          - 
            name:  1.平面向量的实际背景及基本概念
            title:  1.平面向量的实际背景及基本概念
            description: 
            koLyro: section
            koLyri:  just
            son: </v>
      </c>
    </row>
    <row r="65" spans="1:16" s="1" customFormat="1" ht="17.25" customHeight="1">
      <c r="A65" s="15">
        <f t="shared" si="2"/>
        <v>4</v>
      </c>
      <c r="B65" s="16" t="str">
        <f t="shared" si="3"/>
        <v>教材节</v>
      </c>
      <c r="C65" s="16" t="str">
        <f t="shared" si="4"/>
        <v>2.平面向量的线性运算</v>
      </c>
      <c r="D65" s="16" t="str">
        <f>IF(I65=1,INDEX( {"chinese","english","math","physics","chemistry","biology","politics","history","geography"},MATCH(C65,{"语文","英语","数学","物理","化学","生物","政治","历史","地理"},0)),"")</f>
        <v/>
      </c>
      <c r="E65" s="16" t="str">
        <f t="shared" si="5"/>
        <v>教材节</v>
      </c>
      <c r="F65" s="16" t="str">
        <f t="shared" si="6"/>
        <v>恰</v>
      </c>
      <c r="G65" s="16" t="str">
        <f>INDEX( {"body","discipline","volume","chapter","section"},MATCH(E65,{"教材体","教材域","教材册","教材章","教材节"},0))</f>
        <v>section</v>
      </c>
      <c r="H65" s="16" t="str">
        <f>INDEX( {"super","just","sub","infras"},MATCH(F65,{"超","恰","亚","次"},0))</f>
        <v>just</v>
      </c>
      <c r="I65" s="16">
        <f>MATCH(E65,{"教材体","教材域","教材册","教材章","教材节"},0)-1</f>
        <v>4</v>
      </c>
      <c r="J65" s="16">
        <f>MATCH(F65,{"超","恰","亚","次"},0)-1</f>
        <v>1</v>
      </c>
      <c r="K65" s="16" t="str">
        <f t="shared" si="7"/>
        <v>数学</v>
      </c>
      <c r="L65" s="1" t="s">
        <v>130</v>
      </c>
      <c r="M65" s="17"/>
      <c r="N65" s="17"/>
      <c r="O65" s="18" t="str">
        <f t="shared" si="9"/>
        <v xml:space="preserve">
  - 
    name:  2.平面向量的线性运算
    title:  2.平面向量的线性运算
    description: 
    koLyro: section
    koLyri:  just
    son: </v>
      </c>
      <c r="P65" s="20" t="str">
        <f t="shared" si="10"/>
        <v xml:space="preserve">
          - 
            name:  2.平面向量的线性运算
            title:  2.平面向量的线性运算
            description: 
            koLyro: section
            koLyri:  just
            son: </v>
      </c>
    </row>
    <row r="66" spans="1:16" s="1" customFormat="1" ht="17.25" customHeight="1">
      <c r="A66" s="15">
        <f t="shared" si="2"/>
        <v>4</v>
      </c>
      <c r="B66" s="16" t="str">
        <f t="shared" si="3"/>
        <v>教材节</v>
      </c>
      <c r="C66" s="16" t="str">
        <f t="shared" si="4"/>
        <v>3.平面向量的基本定理及坐标表示</v>
      </c>
      <c r="D66" s="16" t="str">
        <f>IF(I66=1,INDEX( {"chinese","english","math","physics","chemistry","biology","politics","history","geography"},MATCH(C66,{"语文","英语","数学","物理","化学","生物","政治","历史","地理"},0)),"")</f>
        <v/>
      </c>
      <c r="E66" s="16" t="str">
        <f t="shared" si="5"/>
        <v>教材节</v>
      </c>
      <c r="F66" s="16" t="str">
        <f t="shared" si="6"/>
        <v>恰</v>
      </c>
      <c r="G66" s="16" t="str">
        <f>INDEX( {"body","discipline","volume","chapter","section"},MATCH(E66,{"教材体","教材域","教材册","教材章","教材节"},0))</f>
        <v>section</v>
      </c>
      <c r="H66" s="16" t="str">
        <f>INDEX( {"super","just","sub","infras"},MATCH(F66,{"超","恰","亚","次"},0))</f>
        <v>just</v>
      </c>
      <c r="I66" s="16">
        <f>MATCH(E66,{"教材体","教材域","教材册","教材章","教材节"},0)-1</f>
        <v>4</v>
      </c>
      <c r="J66" s="16">
        <f>MATCH(F66,{"超","恰","亚","次"},0)-1</f>
        <v>1</v>
      </c>
      <c r="K66" s="16" t="str">
        <f t="shared" si="7"/>
        <v>数学</v>
      </c>
      <c r="L66" s="1" t="s">
        <v>131</v>
      </c>
      <c r="M66" s="17"/>
      <c r="N66" s="17"/>
      <c r="O66" s="18" t="str">
        <f t="shared" si="9"/>
        <v xml:space="preserve">
  - 
    name:  3.平面向量的基本定理及坐标表示
    title:  3.平面向量的基本定理及坐标表示
    description: 
    koLyro: section
    koLyri:  just
    son: </v>
      </c>
      <c r="P66" s="20" t="str">
        <f t="shared" si="10"/>
        <v xml:space="preserve">
          - 
            name:  3.平面向量的基本定理及坐标表示
            title:  3.平面向量的基本定理及坐标表示
            description: 
            koLyro: section
            koLyri:  just
            son: </v>
      </c>
    </row>
    <row r="67" spans="1:16" s="1" customFormat="1" ht="17.25" customHeight="1">
      <c r="A67" s="15">
        <f t="shared" si="2"/>
        <v>4</v>
      </c>
      <c r="B67" s="16" t="str">
        <f t="shared" si="3"/>
        <v>教材节</v>
      </c>
      <c r="C67" s="16" t="str">
        <f t="shared" si="4"/>
        <v>4.平面向量的数量积</v>
      </c>
      <c r="D67" s="16" t="str">
        <f>IF(I67=1,INDEX( {"chinese","english","math","physics","chemistry","biology","politics","history","geography"},MATCH(C67,{"语文","英语","数学","物理","化学","生物","政治","历史","地理"},0)),"")</f>
        <v/>
      </c>
      <c r="E67" s="16" t="str">
        <f t="shared" si="5"/>
        <v>教材节</v>
      </c>
      <c r="F67" s="16" t="str">
        <f t="shared" si="6"/>
        <v>恰</v>
      </c>
      <c r="G67" s="16" t="str">
        <f>INDEX( {"body","discipline","volume","chapter","section"},MATCH(E67,{"教材体","教材域","教材册","教材章","教材节"},0))</f>
        <v>section</v>
      </c>
      <c r="H67" s="16" t="str">
        <f>INDEX( {"super","just","sub","infras"},MATCH(F67,{"超","恰","亚","次"},0))</f>
        <v>just</v>
      </c>
      <c r="I67" s="16">
        <f>MATCH(E67,{"教材体","教材域","教材册","教材章","教材节"},0)-1</f>
        <v>4</v>
      </c>
      <c r="J67" s="16">
        <f>MATCH(F67,{"超","恰","亚","次"},0)-1</f>
        <v>1</v>
      </c>
      <c r="K67" s="16" t="str">
        <f t="shared" si="7"/>
        <v>数学</v>
      </c>
      <c r="L67" s="1" t="s">
        <v>132</v>
      </c>
      <c r="M67" s="17"/>
      <c r="N67" s="17"/>
      <c r="O67" s="18" t="str">
        <f t="shared" si="9"/>
        <v xml:space="preserve">
  - 
    name:  4.平面向量的数量积
    title:  4.平面向量的数量积
    description: 
    koLyro: section
    koLyri:  just
    son: </v>
      </c>
      <c r="P67" s="20" t="str">
        <f t="shared" si="10"/>
        <v xml:space="preserve">
          - 
            name:  4.平面向量的数量积
            title:  4.平面向量的数量积
            description: 
            koLyro: section
            koLyri:  just
            son: </v>
      </c>
    </row>
    <row r="68" spans="1:16" s="1" customFormat="1" ht="17.25" customHeight="1">
      <c r="A68" s="15">
        <f t="shared" ref="A68:A131" si="11">IFERROR(FIND("├",L68),0)</f>
        <v>4</v>
      </c>
      <c r="B68" s="16" t="str">
        <f t="shared" ref="B68:B131" si="12">MID(L68,FIND("«",L68)+1,FIND("»",L68)-FIND("«",L68)-1)</f>
        <v>教材节</v>
      </c>
      <c r="C68" s="16" t="str">
        <f t="shared" ref="C68:C131" si="13">RIGHT(L68,LEN(L68)-FIND("»",L68))</f>
        <v>5.向量应用举例</v>
      </c>
      <c r="D68" s="16" t="str">
        <f>IF(I68=1,INDEX( {"chinese","english","math","physics","chemistry","biology","politics","history","geography"},MATCH(C68,{"语文","英语","数学","物理","化学","生物","政治","历史","地理"},0)),"")</f>
        <v/>
      </c>
      <c r="E68" s="16" t="str">
        <f t="shared" ref="E68:E131" si="14">SUBSTITUTE(SUBSTITUTE(SUBSTITUTE(SUBSTITUTE(B68,"超",""),"恰",""),"亚",""),"次","")</f>
        <v>教材节</v>
      </c>
      <c r="F68" s="16" t="str">
        <f t="shared" ref="F68:F131" si="15">IF(IFERROR(FIND("超",B68),-1)&gt;0,"超",  IF(IFERROR(FIND("亚",B68),-1)&gt;0,"亚",   IF(IFERROR(FIND("次",B68),-1)&gt;0,"次",    "恰"  )))</f>
        <v>恰</v>
      </c>
      <c r="G68" s="16" t="str">
        <f>INDEX( {"body","discipline","volume","chapter","section"},MATCH(E68,{"教材体","教材域","教材册","教材章","教材节"},0))</f>
        <v>section</v>
      </c>
      <c r="H68" s="16" t="str">
        <f>INDEX( {"super","just","sub","infras"},MATCH(F68,{"超","恰","亚","次"},0))</f>
        <v>just</v>
      </c>
      <c r="I68" s="16">
        <f>MATCH(E68,{"教材体","教材域","教材册","教材章","教材节"},0)-1</f>
        <v>4</v>
      </c>
      <c r="J68" s="16">
        <f>MATCH(F68,{"超","恰","亚","次"},0)-1</f>
        <v>1</v>
      </c>
      <c r="K68" s="16" t="str">
        <f t="shared" ref="K68:K131" si="16">IF(I68=0,"",IF(I68=1,C68,K67))</f>
        <v>数学</v>
      </c>
      <c r="L68" s="1" t="s">
        <v>133</v>
      </c>
      <c r="M68" s="17"/>
      <c r="N68" s="17"/>
      <c r="O68" s="18" t="str">
        <f t="shared" si="9"/>
        <v xml:space="preserve">
  - 
    name:  5.向量应用举例
    title:  5.向量应用举例
    description: 
    koLyro: section
    koLyri:  just
    son: </v>
      </c>
      <c r="P68" s="20" t="str">
        <f t="shared" si="10"/>
        <v xml:space="preserve">
          - 
            name:  5.向量应用举例
            title:  5.向量应用举例
            description: 
            koLyro: section
            koLyri:  just
            son: </v>
      </c>
    </row>
    <row r="69" spans="1:16" s="1" customFormat="1" ht="17.25" customHeight="1">
      <c r="A69" s="15">
        <f t="shared" si="11"/>
        <v>3</v>
      </c>
      <c r="B69" s="16" t="str">
        <f t="shared" si="12"/>
        <v>教材章</v>
      </c>
      <c r="C69" s="16" t="str">
        <f t="shared" si="13"/>
        <v>第三章 三角恒等变形</v>
      </c>
      <c r="D69" s="16" t="str">
        <f>IF(I69=1,INDEX( {"chinese","english","math","physics","chemistry","biology","politics","history","geography"},MATCH(C69,{"语文","英语","数学","物理","化学","生物","政治","历史","地理"},0)),"")</f>
        <v/>
      </c>
      <c r="E69" s="16" t="str">
        <f t="shared" si="14"/>
        <v>教材章</v>
      </c>
      <c r="F69" s="16" t="str">
        <f t="shared" si="15"/>
        <v>恰</v>
      </c>
      <c r="G69" s="16" t="str">
        <f>INDEX( {"body","discipline","volume","chapter","section"},MATCH(E69,{"教材体","教材域","教材册","教材章","教材节"},0))</f>
        <v>chapter</v>
      </c>
      <c r="H69" s="16" t="str">
        <f>INDEX( {"super","just","sub","infras"},MATCH(F69,{"超","恰","亚","次"},0))</f>
        <v>just</v>
      </c>
      <c r="I69" s="16">
        <f>MATCH(E69,{"教材体","教材域","教材册","教材章","教材节"},0)-1</f>
        <v>3</v>
      </c>
      <c r="J69" s="16">
        <f>MATCH(F69,{"超","恰","亚","次"},0)-1</f>
        <v>1</v>
      </c>
      <c r="K69" s="16" t="str">
        <f t="shared" si="16"/>
        <v>数学</v>
      </c>
      <c r="L69" s="1" t="s">
        <v>134</v>
      </c>
      <c r="M69" s="17"/>
      <c r="N69" s="17"/>
      <c r="O69" s="18" t="str">
        <f t="shared" ref="O69:O132" si="17">SUBSTITUTE(SUBSTITUTE(SUBSTITUTE(SUBSTITUTE($O$1,"NAME",IF(D69="",C69,D69)),"TITLE",C69),"KO_LYRO",G69),"KO_LYRI",H69)</f>
        <v xml:space="preserve">
  - 
    name:  第三章 三角恒等变形
    title:  第三章 三角恒等变形
    description: 
    koLyro: chapter
    koLyri:  just
    son: </v>
      </c>
      <c r="P69" s="20" t="str">
        <f t="shared" ref="P69:P132" si="18">SUBSTITUTE(O69,CHAR(10),CHAR(10)&amp;REPT("  ",A69))</f>
        <v xml:space="preserve">
        - 
          name:  第三章 三角恒等变形
          title:  第三章 三角恒等变形
          description: 
          koLyro: chapter
          koLyri:  just
          son: </v>
      </c>
    </row>
    <row r="70" spans="1:16" s="1" customFormat="1" ht="17.25" customHeight="1">
      <c r="A70" s="15">
        <f t="shared" si="11"/>
        <v>4</v>
      </c>
      <c r="B70" s="16" t="str">
        <f t="shared" si="12"/>
        <v>教材节</v>
      </c>
      <c r="C70" s="16" t="str">
        <f t="shared" si="13"/>
        <v>1.两角和与差的正弦、余弦和正切公式</v>
      </c>
      <c r="D70" s="16" t="str">
        <f>IF(I70=1,INDEX( {"chinese","english","math","physics","chemistry","biology","politics","history","geography"},MATCH(C70,{"语文","英语","数学","物理","化学","生物","政治","历史","地理"},0)),"")</f>
        <v/>
      </c>
      <c r="E70" s="16" t="str">
        <f t="shared" si="14"/>
        <v>教材节</v>
      </c>
      <c r="F70" s="16" t="str">
        <f t="shared" si="15"/>
        <v>恰</v>
      </c>
      <c r="G70" s="16" t="str">
        <f>INDEX( {"body","discipline","volume","chapter","section"},MATCH(E70,{"教材体","教材域","教材册","教材章","教材节"},0))</f>
        <v>section</v>
      </c>
      <c r="H70" s="16" t="str">
        <f>INDEX( {"super","just","sub","infras"},MATCH(F70,{"超","恰","亚","次"},0))</f>
        <v>just</v>
      </c>
      <c r="I70" s="16">
        <f>MATCH(E70,{"教材体","教材域","教材册","教材章","教材节"},0)-1</f>
        <v>4</v>
      </c>
      <c r="J70" s="16">
        <f>MATCH(F70,{"超","恰","亚","次"},0)-1</f>
        <v>1</v>
      </c>
      <c r="K70" s="16" t="str">
        <f t="shared" si="16"/>
        <v>数学</v>
      </c>
      <c r="L70" s="26" t="s">
        <v>135</v>
      </c>
      <c r="M70" s="17"/>
      <c r="N70" s="17"/>
      <c r="O70" s="18" t="str">
        <f t="shared" si="17"/>
        <v xml:space="preserve">
  - 
    name:  1.两角和与差的正弦、余弦和正切公式
    title:  1.两角和与差的正弦、余弦和正切公式
    description: 
    koLyro: section
    koLyri:  just
    son: </v>
      </c>
      <c r="P70" s="20" t="str">
        <f t="shared" si="18"/>
        <v xml:space="preserve">
          - 
            name:  1.两角和与差的正弦、余弦和正切公式
            title:  1.两角和与差的正弦、余弦和正切公式
            description: 
            koLyro: section
            koLyri:  just
            son: </v>
      </c>
    </row>
    <row r="71" spans="1:16" s="1" customFormat="1" ht="17.25" customHeight="1">
      <c r="A71" s="15">
        <f t="shared" si="11"/>
        <v>4</v>
      </c>
      <c r="B71" s="16" t="str">
        <f t="shared" si="12"/>
        <v>教材节</v>
      </c>
      <c r="C71" s="16" t="str">
        <f t="shared" si="13"/>
        <v>2.简单的三角恒等变形</v>
      </c>
      <c r="D71" s="16" t="str">
        <f>IF(I71=1,INDEX( {"chinese","english","math","physics","chemistry","biology","politics","history","geography"},MATCH(C71,{"语文","英语","数学","物理","化学","生物","政治","历史","地理"},0)),"")</f>
        <v/>
      </c>
      <c r="E71" s="16" t="str">
        <f t="shared" si="14"/>
        <v>教材节</v>
      </c>
      <c r="F71" s="16" t="str">
        <f t="shared" si="15"/>
        <v>恰</v>
      </c>
      <c r="G71" s="16" t="str">
        <f>INDEX( {"body","discipline","volume","chapter","section"},MATCH(E71,{"教材体","教材域","教材册","教材章","教材节"},0))</f>
        <v>section</v>
      </c>
      <c r="H71" s="16" t="str">
        <f>INDEX( {"super","just","sub","infras"},MATCH(F71,{"超","恰","亚","次"},0))</f>
        <v>just</v>
      </c>
      <c r="I71" s="16">
        <f>MATCH(E71,{"教材体","教材域","教材册","教材章","教材节"},0)-1</f>
        <v>4</v>
      </c>
      <c r="J71" s="16">
        <f>MATCH(F71,{"超","恰","亚","次"},0)-1</f>
        <v>1</v>
      </c>
      <c r="K71" s="16" t="str">
        <f t="shared" si="16"/>
        <v>数学</v>
      </c>
      <c r="L71" s="1" t="s">
        <v>136</v>
      </c>
      <c r="M71" s="17"/>
      <c r="N71" s="17"/>
      <c r="O71" s="18" t="str">
        <f t="shared" si="17"/>
        <v xml:space="preserve">
  - 
    name:  2.简单的三角恒等变形
    title:  2.简单的三角恒等变形
    description: 
    koLyro: section
    koLyri:  just
    son: </v>
      </c>
      <c r="P71" s="20" t="str">
        <f t="shared" si="18"/>
        <v xml:space="preserve">
          - 
            name:  2.简单的三角恒等变形
            title:  2.简单的三角恒等变形
            description: 
            koLyro: section
            koLyri:  just
            son: </v>
      </c>
    </row>
    <row r="72" spans="1:16" s="1" customFormat="1" ht="17.25" customHeight="1">
      <c r="A72" s="15">
        <f t="shared" si="11"/>
        <v>2</v>
      </c>
      <c r="B72" s="16" t="str">
        <f t="shared" si="12"/>
        <v>教材册</v>
      </c>
      <c r="C72" s="16" t="str">
        <f t="shared" si="13"/>
        <v>必修五</v>
      </c>
      <c r="D72" s="16" t="str">
        <f>IF(I72=1,INDEX( {"chinese","english","math","physics","chemistry","biology","politics","history","geography"},MATCH(C72,{"语文","英语","数学","物理","化学","生物","政治","历史","地理"},0)),"")</f>
        <v/>
      </c>
      <c r="E72" s="16" t="str">
        <f t="shared" si="14"/>
        <v>教材册</v>
      </c>
      <c r="F72" s="16" t="str">
        <f t="shared" si="15"/>
        <v>恰</v>
      </c>
      <c r="G72" s="16" t="str">
        <f>INDEX( {"body","discipline","volume","chapter","section"},MATCH(E72,{"教材体","教材域","教材册","教材章","教材节"},0))</f>
        <v>volume</v>
      </c>
      <c r="H72" s="16" t="str">
        <f>INDEX( {"super","just","sub","infras"},MATCH(F72,{"超","恰","亚","次"},0))</f>
        <v>just</v>
      </c>
      <c r="I72" s="16">
        <f>MATCH(E72,{"教材体","教材域","教材册","教材章","教材节"},0)-1</f>
        <v>2</v>
      </c>
      <c r="J72" s="16">
        <f>MATCH(F72,{"超","恰","亚","次"},0)-1</f>
        <v>1</v>
      </c>
      <c r="K72" s="16" t="str">
        <f t="shared" si="16"/>
        <v>数学</v>
      </c>
      <c r="L72" s="1" t="s">
        <v>137</v>
      </c>
      <c r="M72" s="17"/>
      <c r="N72" s="17"/>
      <c r="O72" s="18" t="str">
        <f t="shared" si="17"/>
        <v xml:space="preserve">
  - 
    name:  必修五
    title:  必修五
    description: 
    koLyro: volume
    koLyri:  just
    son: </v>
      </c>
      <c r="P72" s="20" t="str">
        <f t="shared" si="18"/>
        <v xml:space="preserve">
      - 
        name:  必修五
        title:  必修五
        description: 
        koLyro: volume
        koLyri:  just
        son: </v>
      </c>
    </row>
    <row r="73" spans="1:16" s="1" customFormat="1" ht="17.25" customHeight="1">
      <c r="A73" s="15">
        <f t="shared" si="11"/>
        <v>3</v>
      </c>
      <c r="B73" s="16" t="str">
        <f t="shared" si="12"/>
        <v>教材章</v>
      </c>
      <c r="C73" s="16" t="str">
        <f t="shared" si="13"/>
        <v>第一章 解三角形</v>
      </c>
      <c r="D73" s="16" t="str">
        <f>IF(I73=1,INDEX( {"chinese","english","math","physics","chemistry","biology","politics","history","geography"},MATCH(C73,{"语文","英语","数学","物理","化学","生物","政治","历史","地理"},0)),"")</f>
        <v/>
      </c>
      <c r="E73" s="16" t="str">
        <f t="shared" si="14"/>
        <v>教材章</v>
      </c>
      <c r="F73" s="16" t="str">
        <f t="shared" si="15"/>
        <v>恰</v>
      </c>
      <c r="G73" s="16" t="str">
        <f>INDEX( {"body","discipline","volume","chapter","section"},MATCH(E73,{"教材体","教材域","教材册","教材章","教材节"},0))</f>
        <v>chapter</v>
      </c>
      <c r="H73" s="16" t="str">
        <f>INDEX( {"super","just","sub","infras"},MATCH(F73,{"超","恰","亚","次"},0))</f>
        <v>just</v>
      </c>
      <c r="I73" s="16">
        <f>MATCH(E73,{"教材体","教材域","教材册","教材章","教材节"},0)-1</f>
        <v>3</v>
      </c>
      <c r="J73" s="16">
        <f>MATCH(F73,{"超","恰","亚","次"},0)-1</f>
        <v>1</v>
      </c>
      <c r="K73" s="16" t="str">
        <f t="shared" si="16"/>
        <v>数学</v>
      </c>
      <c r="L73" s="26" t="s">
        <v>138</v>
      </c>
      <c r="M73" s="17"/>
      <c r="N73" s="17"/>
      <c r="O73" s="18" t="str">
        <f t="shared" si="17"/>
        <v xml:space="preserve">
  - 
    name:  第一章 解三角形
    title:  第一章 解三角形
    description: 
    koLyro: chapter
    koLyri:  just
    son: </v>
      </c>
      <c r="P73" s="20" t="str">
        <f t="shared" si="18"/>
        <v xml:space="preserve">
        - 
          name:  第一章 解三角形
          title:  第一章 解三角形
          description: 
          koLyro: chapter
          koLyri:  just
          son: </v>
      </c>
    </row>
    <row r="74" spans="1:16" s="1" customFormat="1" ht="17.25" customHeight="1">
      <c r="A74" s="15">
        <f t="shared" si="11"/>
        <v>4</v>
      </c>
      <c r="B74" s="16" t="str">
        <f t="shared" si="12"/>
        <v>教材节</v>
      </c>
      <c r="C74" s="16" t="str">
        <f t="shared" si="13"/>
        <v>1.正弦定理和余弦定理</v>
      </c>
      <c r="D74" s="16" t="str">
        <f>IF(I74=1,INDEX( {"chinese","english","math","physics","chemistry","biology","politics","history","geography"},MATCH(C74,{"语文","英语","数学","物理","化学","生物","政治","历史","地理"},0)),"")</f>
        <v/>
      </c>
      <c r="E74" s="16" t="str">
        <f t="shared" si="14"/>
        <v>教材节</v>
      </c>
      <c r="F74" s="16" t="str">
        <f t="shared" si="15"/>
        <v>恰</v>
      </c>
      <c r="G74" s="16" t="str">
        <f>INDEX( {"body","discipline","volume","chapter","section"},MATCH(E74,{"教材体","教材域","教材册","教材章","教材节"},0))</f>
        <v>section</v>
      </c>
      <c r="H74" s="16" t="str">
        <f>INDEX( {"super","just","sub","infras"},MATCH(F74,{"超","恰","亚","次"},0))</f>
        <v>just</v>
      </c>
      <c r="I74" s="16">
        <f>MATCH(E74,{"教材体","教材域","教材册","教材章","教材节"},0)-1</f>
        <v>4</v>
      </c>
      <c r="J74" s="16">
        <f>MATCH(F74,{"超","恰","亚","次"},0)-1</f>
        <v>1</v>
      </c>
      <c r="K74" s="16" t="str">
        <f t="shared" si="16"/>
        <v>数学</v>
      </c>
      <c r="L74" s="26" t="s">
        <v>139</v>
      </c>
      <c r="M74" s="17"/>
      <c r="N74" s="17"/>
      <c r="O74" s="18" t="str">
        <f t="shared" si="17"/>
        <v xml:space="preserve">
  - 
    name:  1.正弦定理和余弦定理
    title:  1.正弦定理和余弦定理
    description: 
    koLyro: section
    koLyri:  just
    son: </v>
      </c>
      <c r="P74" s="20" t="str">
        <f t="shared" si="18"/>
        <v xml:space="preserve">
          - 
            name:  1.正弦定理和余弦定理
            title:  1.正弦定理和余弦定理
            description: 
            koLyro: section
            koLyri:  just
            son: </v>
      </c>
    </row>
    <row r="75" spans="1:16" s="1" customFormat="1" ht="17.25" customHeight="1">
      <c r="A75" s="15">
        <f t="shared" si="11"/>
        <v>4</v>
      </c>
      <c r="B75" s="16" t="str">
        <f t="shared" si="12"/>
        <v>教材节</v>
      </c>
      <c r="C75" s="16" t="str">
        <f t="shared" si="13"/>
        <v>2.解三角形的实际应用举例</v>
      </c>
      <c r="D75" s="16" t="str">
        <f>IF(I75=1,INDEX( {"chinese","english","math","physics","chemistry","biology","politics","history","geography"},MATCH(C75,{"语文","英语","数学","物理","化学","生物","政治","历史","地理"},0)),"")</f>
        <v/>
      </c>
      <c r="E75" s="16" t="str">
        <f t="shared" si="14"/>
        <v>教材节</v>
      </c>
      <c r="F75" s="16" t="str">
        <f t="shared" si="15"/>
        <v>恰</v>
      </c>
      <c r="G75" s="16" t="str">
        <f>INDEX( {"body","discipline","volume","chapter","section"},MATCH(E75,{"教材体","教材域","教材册","教材章","教材节"},0))</f>
        <v>section</v>
      </c>
      <c r="H75" s="16" t="str">
        <f>INDEX( {"super","just","sub","infras"},MATCH(F75,{"超","恰","亚","次"},0))</f>
        <v>just</v>
      </c>
      <c r="I75" s="16">
        <f>MATCH(E75,{"教材体","教材域","教材册","教材章","教材节"},0)-1</f>
        <v>4</v>
      </c>
      <c r="J75" s="16">
        <f>MATCH(F75,{"超","恰","亚","次"},0)-1</f>
        <v>1</v>
      </c>
      <c r="K75" s="16" t="str">
        <f t="shared" si="16"/>
        <v>数学</v>
      </c>
      <c r="L75" s="26" t="s">
        <v>140</v>
      </c>
      <c r="M75" s="17"/>
      <c r="N75" s="17"/>
      <c r="O75" s="18" t="str">
        <f t="shared" si="17"/>
        <v xml:space="preserve">
  - 
    name:  2.解三角形的实际应用举例
    title:  2.解三角形的实际应用举例
    description: 
    koLyro: section
    koLyri:  just
    son: </v>
      </c>
      <c r="P75" s="20" t="str">
        <f t="shared" si="18"/>
        <v xml:space="preserve">
          - 
            name:  2.解三角形的实际应用举例
            title:  2.解三角形的实际应用举例
            description: 
            koLyro: section
            koLyri:  just
            son: </v>
      </c>
    </row>
    <row r="76" spans="1:16" s="1" customFormat="1" ht="17.25" customHeight="1">
      <c r="A76" s="15">
        <f t="shared" si="11"/>
        <v>3</v>
      </c>
      <c r="B76" s="16" t="str">
        <f t="shared" si="12"/>
        <v>教材章</v>
      </c>
      <c r="C76" s="16" t="str">
        <f t="shared" si="13"/>
        <v>第二章 数列</v>
      </c>
      <c r="D76" s="16" t="str">
        <f>IF(I76=1,INDEX( {"chinese","english","math","physics","chemistry","biology","politics","history","geography"},MATCH(C76,{"语文","英语","数学","物理","化学","生物","政治","历史","地理"},0)),"")</f>
        <v/>
      </c>
      <c r="E76" s="16" t="str">
        <f t="shared" si="14"/>
        <v>教材章</v>
      </c>
      <c r="F76" s="16" t="str">
        <f t="shared" si="15"/>
        <v>恰</v>
      </c>
      <c r="G76" s="16" t="str">
        <f>INDEX( {"body","discipline","volume","chapter","section"},MATCH(E76,{"教材体","教材域","教材册","教材章","教材节"},0))</f>
        <v>chapter</v>
      </c>
      <c r="H76" s="16" t="str">
        <f>INDEX( {"super","just","sub","infras"},MATCH(F76,{"超","恰","亚","次"},0))</f>
        <v>just</v>
      </c>
      <c r="I76" s="16">
        <f>MATCH(E76,{"教材体","教材域","教材册","教材章","教材节"},0)-1</f>
        <v>3</v>
      </c>
      <c r="J76" s="16">
        <f>MATCH(F76,{"超","恰","亚","次"},0)-1</f>
        <v>1</v>
      </c>
      <c r="K76" s="16" t="str">
        <f t="shared" si="16"/>
        <v>数学</v>
      </c>
      <c r="L76" s="1" t="s">
        <v>141</v>
      </c>
      <c r="M76" s="17"/>
      <c r="N76" s="17"/>
      <c r="O76" s="18" t="str">
        <f t="shared" si="17"/>
        <v xml:space="preserve">
  - 
    name:  第二章 数列
    title:  第二章 数列
    description: 
    koLyro: chapter
    koLyri:  just
    son: </v>
      </c>
      <c r="P76" s="20" t="str">
        <f t="shared" si="18"/>
        <v xml:space="preserve">
        - 
          name:  第二章 数列
          title:  第二章 数列
          description: 
          koLyro: chapter
          koLyri:  just
          son: </v>
      </c>
    </row>
    <row r="77" spans="1:16" s="1" customFormat="1" ht="17.25" customHeight="1">
      <c r="A77" s="15">
        <f t="shared" si="11"/>
        <v>4</v>
      </c>
      <c r="B77" s="16" t="str">
        <f t="shared" si="12"/>
        <v>教材节</v>
      </c>
      <c r="C77" s="16" t="str">
        <f t="shared" si="13"/>
        <v>1.数列的概念与简单表示法</v>
      </c>
      <c r="D77" s="16" t="str">
        <f>IF(I77=1,INDEX( {"chinese","english","math","physics","chemistry","biology","politics","history","geography"},MATCH(C77,{"语文","英语","数学","物理","化学","生物","政治","历史","地理"},0)),"")</f>
        <v/>
      </c>
      <c r="E77" s="16" t="str">
        <f t="shared" si="14"/>
        <v>教材节</v>
      </c>
      <c r="F77" s="16" t="str">
        <f t="shared" si="15"/>
        <v>恰</v>
      </c>
      <c r="G77" s="16" t="str">
        <f>INDEX( {"body","discipline","volume","chapter","section"},MATCH(E77,{"教材体","教材域","教材册","教材章","教材节"},0))</f>
        <v>section</v>
      </c>
      <c r="H77" s="16" t="str">
        <f>INDEX( {"super","just","sub","infras"},MATCH(F77,{"超","恰","亚","次"},0))</f>
        <v>just</v>
      </c>
      <c r="I77" s="16">
        <f>MATCH(E77,{"教材体","教材域","教材册","教材章","教材节"},0)-1</f>
        <v>4</v>
      </c>
      <c r="J77" s="16">
        <f>MATCH(F77,{"超","恰","亚","次"},0)-1</f>
        <v>1</v>
      </c>
      <c r="K77" s="16" t="str">
        <f t="shared" si="16"/>
        <v>数学</v>
      </c>
      <c r="L77" s="26" t="s">
        <v>142</v>
      </c>
      <c r="M77" s="17"/>
      <c r="N77" s="17"/>
      <c r="O77" s="18" t="str">
        <f t="shared" si="17"/>
        <v xml:space="preserve">
  - 
    name:  1.数列的概念与简单表示法
    title:  1.数列的概念与简单表示法
    description: 
    koLyro: section
    koLyri:  just
    son: </v>
      </c>
      <c r="P77" s="20" t="str">
        <f t="shared" si="18"/>
        <v xml:space="preserve">
          - 
            name:  1.数列的概念与简单表示法
            title:  1.数列的概念与简单表示法
            description: 
            koLyro: section
            koLyri:  just
            son: </v>
      </c>
    </row>
    <row r="78" spans="1:16" s="1" customFormat="1" ht="17.25" customHeight="1">
      <c r="A78" s="15">
        <f t="shared" si="11"/>
        <v>4</v>
      </c>
      <c r="B78" s="16" t="str">
        <f t="shared" si="12"/>
        <v>教材节</v>
      </c>
      <c r="C78" s="16" t="str">
        <f t="shared" si="13"/>
        <v>2.等差数列</v>
      </c>
      <c r="D78" s="16" t="str">
        <f>IF(I78=1,INDEX( {"chinese","english","math","physics","chemistry","biology","politics","history","geography"},MATCH(C78,{"语文","英语","数学","物理","化学","生物","政治","历史","地理"},0)),"")</f>
        <v/>
      </c>
      <c r="E78" s="16" t="str">
        <f t="shared" si="14"/>
        <v>教材节</v>
      </c>
      <c r="F78" s="16" t="str">
        <f t="shared" si="15"/>
        <v>恰</v>
      </c>
      <c r="G78" s="16" t="str">
        <f>INDEX( {"body","discipline","volume","chapter","section"},MATCH(E78,{"教材体","教材域","教材册","教材章","教材节"},0))</f>
        <v>section</v>
      </c>
      <c r="H78" s="16" t="str">
        <f>INDEX( {"super","just","sub","infras"},MATCH(F78,{"超","恰","亚","次"},0))</f>
        <v>just</v>
      </c>
      <c r="I78" s="16">
        <f>MATCH(E78,{"教材体","教材域","教材册","教材章","教材节"},0)-1</f>
        <v>4</v>
      </c>
      <c r="J78" s="16">
        <f>MATCH(F78,{"超","恰","亚","次"},0)-1</f>
        <v>1</v>
      </c>
      <c r="K78" s="16" t="str">
        <f t="shared" si="16"/>
        <v>数学</v>
      </c>
      <c r="L78" s="1" t="s">
        <v>143</v>
      </c>
      <c r="M78" s="17"/>
      <c r="N78" s="17"/>
      <c r="O78" s="18" t="str">
        <f t="shared" si="17"/>
        <v xml:space="preserve">
  - 
    name:  2.等差数列
    title:  2.等差数列
    description: 
    koLyro: section
    koLyri:  just
    son: </v>
      </c>
      <c r="P78" s="20" t="str">
        <f t="shared" si="18"/>
        <v xml:space="preserve">
          - 
            name:  2.等差数列
            title:  2.等差数列
            description: 
            koLyro: section
            koLyri:  just
            son: </v>
      </c>
    </row>
    <row r="79" spans="1:16" s="1" customFormat="1" ht="17.25" customHeight="1">
      <c r="A79" s="15">
        <f t="shared" si="11"/>
        <v>4</v>
      </c>
      <c r="B79" s="16" t="str">
        <f t="shared" si="12"/>
        <v>教材节</v>
      </c>
      <c r="C79" s="16" t="str">
        <f t="shared" si="13"/>
        <v>3.等差数列的前n项和</v>
      </c>
      <c r="D79" s="16" t="str">
        <f>IF(I79=1,INDEX( {"chinese","english","math","physics","chemistry","biology","politics","history","geography"},MATCH(C79,{"语文","英语","数学","物理","化学","生物","政治","历史","地理"},0)),"")</f>
        <v/>
      </c>
      <c r="E79" s="16" t="str">
        <f t="shared" si="14"/>
        <v>教材节</v>
      </c>
      <c r="F79" s="16" t="str">
        <f t="shared" si="15"/>
        <v>恰</v>
      </c>
      <c r="G79" s="16" t="str">
        <f>INDEX( {"body","discipline","volume","chapter","section"},MATCH(E79,{"教材体","教材域","教材册","教材章","教材节"},0))</f>
        <v>section</v>
      </c>
      <c r="H79" s="16" t="str">
        <f>INDEX( {"super","just","sub","infras"},MATCH(F79,{"超","恰","亚","次"},0))</f>
        <v>just</v>
      </c>
      <c r="I79" s="16">
        <f>MATCH(E79,{"教材体","教材域","教材册","教材章","教材节"},0)-1</f>
        <v>4</v>
      </c>
      <c r="J79" s="16">
        <f>MATCH(F79,{"超","恰","亚","次"},0)-1</f>
        <v>1</v>
      </c>
      <c r="K79" s="16" t="str">
        <f t="shared" si="16"/>
        <v>数学</v>
      </c>
      <c r="L79" s="1" t="s">
        <v>144</v>
      </c>
      <c r="M79" s="17"/>
      <c r="N79" s="17"/>
      <c r="O79" s="18" t="str">
        <f t="shared" si="17"/>
        <v xml:space="preserve">
  - 
    name:  3.等差数列的前n项和
    title:  3.等差数列的前n项和
    description: 
    koLyro: section
    koLyri:  just
    son: </v>
      </c>
      <c r="P79" s="20" t="str">
        <f t="shared" si="18"/>
        <v xml:space="preserve">
          - 
            name:  3.等差数列的前n项和
            title:  3.等差数列的前n项和
            description: 
            koLyro: section
            koLyri:  just
            son: </v>
      </c>
    </row>
    <row r="80" spans="1:16" s="1" customFormat="1" ht="17.25" customHeight="1">
      <c r="A80" s="15">
        <f t="shared" si="11"/>
        <v>4</v>
      </c>
      <c r="B80" s="16" t="str">
        <f t="shared" si="12"/>
        <v>教材节</v>
      </c>
      <c r="C80" s="16" t="str">
        <f t="shared" si="13"/>
        <v>4.等比数列</v>
      </c>
      <c r="D80" s="16" t="str">
        <f>IF(I80=1,INDEX( {"chinese","english","math","physics","chemistry","biology","politics","history","geography"},MATCH(C80,{"语文","英语","数学","物理","化学","生物","政治","历史","地理"},0)),"")</f>
        <v/>
      </c>
      <c r="E80" s="16" t="str">
        <f t="shared" si="14"/>
        <v>教材节</v>
      </c>
      <c r="F80" s="16" t="str">
        <f t="shared" si="15"/>
        <v>恰</v>
      </c>
      <c r="G80" s="16" t="str">
        <f>INDEX( {"body","discipline","volume","chapter","section"},MATCH(E80,{"教材体","教材域","教材册","教材章","教材节"},0))</f>
        <v>section</v>
      </c>
      <c r="H80" s="16" t="str">
        <f>INDEX( {"super","just","sub","infras"},MATCH(F80,{"超","恰","亚","次"},0))</f>
        <v>just</v>
      </c>
      <c r="I80" s="16">
        <f>MATCH(E80,{"教材体","教材域","教材册","教材章","教材节"},0)-1</f>
        <v>4</v>
      </c>
      <c r="J80" s="16">
        <f>MATCH(F80,{"超","恰","亚","次"},0)-1</f>
        <v>1</v>
      </c>
      <c r="K80" s="16" t="str">
        <f t="shared" si="16"/>
        <v>数学</v>
      </c>
      <c r="L80" s="1" t="s">
        <v>145</v>
      </c>
      <c r="M80" s="17"/>
      <c r="N80" s="17"/>
      <c r="O80" s="18" t="str">
        <f t="shared" si="17"/>
        <v xml:space="preserve">
  - 
    name:  4.等比数列
    title:  4.等比数列
    description: 
    koLyro: section
    koLyri:  just
    son: </v>
      </c>
      <c r="P80" s="20" t="str">
        <f t="shared" si="18"/>
        <v xml:space="preserve">
          - 
            name:  4.等比数列
            title:  4.等比数列
            description: 
            koLyro: section
            koLyri:  just
            son: </v>
      </c>
    </row>
    <row r="81" spans="1:16" s="1" customFormat="1" ht="17.25" customHeight="1">
      <c r="A81" s="15">
        <f t="shared" si="11"/>
        <v>4</v>
      </c>
      <c r="B81" s="16" t="str">
        <f t="shared" si="12"/>
        <v>教材节</v>
      </c>
      <c r="C81" s="16" t="str">
        <f t="shared" si="13"/>
        <v>5.等比数列的前n项和</v>
      </c>
      <c r="D81" s="16" t="str">
        <f>IF(I81=1,INDEX( {"chinese","english","math","physics","chemistry","biology","politics","history","geography"},MATCH(C81,{"语文","英语","数学","物理","化学","生物","政治","历史","地理"},0)),"")</f>
        <v/>
      </c>
      <c r="E81" s="16" t="str">
        <f t="shared" si="14"/>
        <v>教材节</v>
      </c>
      <c r="F81" s="16" t="str">
        <f t="shared" si="15"/>
        <v>恰</v>
      </c>
      <c r="G81" s="16" t="str">
        <f>INDEX( {"body","discipline","volume","chapter","section"},MATCH(E81,{"教材体","教材域","教材册","教材章","教材节"},0))</f>
        <v>section</v>
      </c>
      <c r="H81" s="16" t="str">
        <f>INDEX( {"super","just","sub","infras"},MATCH(F81,{"超","恰","亚","次"},0))</f>
        <v>just</v>
      </c>
      <c r="I81" s="16">
        <f>MATCH(E81,{"教材体","教材域","教材册","教材章","教材节"},0)-1</f>
        <v>4</v>
      </c>
      <c r="J81" s="16">
        <f>MATCH(F81,{"超","恰","亚","次"},0)-1</f>
        <v>1</v>
      </c>
      <c r="K81" s="16" t="str">
        <f t="shared" si="16"/>
        <v>数学</v>
      </c>
      <c r="L81" s="1" t="s">
        <v>146</v>
      </c>
      <c r="M81" s="17"/>
      <c r="N81" s="17"/>
      <c r="O81" s="18" t="str">
        <f t="shared" si="17"/>
        <v xml:space="preserve">
  - 
    name:  5.等比数列的前n项和
    title:  5.等比数列的前n项和
    description: 
    koLyro: section
    koLyri:  just
    son: </v>
      </c>
      <c r="P81" s="20" t="str">
        <f t="shared" si="18"/>
        <v xml:space="preserve">
          - 
            name:  5.等比数列的前n项和
            title:  5.等比数列的前n项和
            description: 
            koLyro: section
            koLyri:  just
            son: </v>
      </c>
    </row>
    <row r="82" spans="1:16" s="1" customFormat="1" ht="17.25" customHeight="1">
      <c r="A82" s="15">
        <f t="shared" si="11"/>
        <v>3</v>
      </c>
      <c r="B82" s="16" t="str">
        <f t="shared" si="12"/>
        <v>教材章</v>
      </c>
      <c r="C82" s="16" t="str">
        <f t="shared" si="13"/>
        <v>第三章 不等式</v>
      </c>
      <c r="D82" s="16" t="str">
        <f>IF(I82=1,INDEX( {"chinese","english","math","physics","chemistry","biology","politics","history","geography"},MATCH(C82,{"语文","英语","数学","物理","化学","生物","政治","历史","地理"},0)),"")</f>
        <v/>
      </c>
      <c r="E82" s="16" t="str">
        <f t="shared" si="14"/>
        <v>教材章</v>
      </c>
      <c r="F82" s="16" t="str">
        <f t="shared" si="15"/>
        <v>恰</v>
      </c>
      <c r="G82" s="16" t="str">
        <f>INDEX( {"body","discipline","volume","chapter","section"},MATCH(E82,{"教材体","教材域","教材册","教材章","教材节"},0))</f>
        <v>chapter</v>
      </c>
      <c r="H82" s="16" t="str">
        <f>INDEX( {"super","just","sub","infras"},MATCH(F82,{"超","恰","亚","次"},0))</f>
        <v>just</v>
      </c>
      <c r="I82" s="16">
        <f>MATCH(E82,{"教材体","教材域","教材册","教材章","教材节"},0)-1</f>
        <v>3</v>
      </c>
      <c r="J82" s="16">
        <f>MATCH(F82,{"超","恰","亚","次"},0)-1</f>
        <v>1</v>
      </c>
      <c r="K82" s="16" t="str">
        <f t="shared" si="16"/>
        <v>数学</v>
      </c>
      <c r="L82" s="1" t="s">
        <v>147</v>
      </c>
      <c r="M82" s="17"/>
      <c r="N82" s="17"/>
      <c r="O82" s="18" t="str">
        <f t="shared" si="17"/>
        <v xml:space="preserve">
  - 
    name:  第三章 不等式
    title:  第三章 不等式
    description: 
    koLyro: chapter
    koLyri:  just
    son: </v>
      </c>
      <c r="P82" s="20" t="str">
        <f t="shared" si="18"/>
        <v xml:space="preserve">
        - 
          name:  第三章 不等式
          title:  第三章 不等式
          description: 
          koLyro: chapter
          koLyri:  just
          son: </v>
      </c>
    </row>
    <row r="83" spans="1:16" s="1" customFormat="1" ht="17.25" customHeight="1">
      <c r="A83" s="15">
        <f t="shared" si="11"/>
        <v>4</v>
      </c>
      <c r="B83" s="16" t="str">
        <f t="shared" si="12"/>
        <v>教材节</v>
      </c>
      <c r="C83" s="16" t="str">
        <f t="shared" si="13"/>
        <v>1.不等关系与不等式</v>
      </c>
      <c r="D83" s="16" t="str">
        <f>IF(I83=1,INDEX( {"chinese","english","math","physics","chemistry","biology","politics","history","geography"},MATCH(C83,{"语文","英语","数学","物理","化学","生物","政治","历史","地理"},0)),"")</f>
        <v/>
      </c>
      <c r="E83" s="16" t="str">
        <f t="shared" si="14"/>
        <v>教材节</v>
      </c>
      <c r="F83" s="16" t="str">
        <f t="shared" si="15"/>
        <v>恰</v>
      </c>
      <c r="G83" s="16" t="str">
        <f>INDEX( {"body","discipline","volume","chapter","section"},MATCH(E83,{"教材体","教材域","教材册","教材章","教材节"},0))</f>
        <v>section</v>
      </c>
      <c r="H83" s="16" t="str">
        <f>INDEX( {"super","just","sub","infras"},MATCH(F83,{"超","恰","亚","次"},0))</f>
        <v>just</v>
      </c>
      <c r="I83" s="16">
        <f>MATCH(E83,{"教材体","教材域","教材册","教材章","教材节"},0)-1</f>
        <v>4</v>
      </c>
      <c r="J83" s="16">
        <f>MATCH(F83,{"超","恰","亚","次"},0)-1</f>
        <v>1</v>
      </c>
      <c r="K83" s="16" t="str">
        <f t="shared" si="16"/>
        <v>数学</v>
      </c>
      <c r="L83" s="1" t="s">
        <v>148</v>
      </c>
      <c r="M83" s="17"/>
      <c r="N83" s="17"/>
      <c r="O83" s="18" t="str">
        <f t="shared" si="17"/>
        <v xml:space="preserve">
  - 
    name:  1.不等关系与不等式
    title:  1.不等关系与不等式
    description: 
    koLyro: section
    koLyri:  just
    son: </v>
      </c>
      <c r="P83" s="20" t="str">
        <f t="shared" si="18"/>
        <v xml:space="preserve">
          - 
            name:  1.不等关系与不等式
            title:  1.不等关系与不等式
            description: 
            koLyro: section
            koLyri:  just
            son: </v>
      </c>
    </row>
    <row r="84" spans="1:16" s="1" customFormat="1" ht="17.25" customHeight="1">
      <c r="A84" s="15">
        <f t="shared" si="11"/>
        <v>4</v>
      </c>
      <c r="B84" s="16" t="str">
        <f t="shared" si="12"/>
        <v>教材节</v>
      </c>
      <c r="C84" s="16" t="str">
        <f t="shared" si="13"/>
        <v>2.一元二次不等式及其解法</v>
      </c>
      <c r="D84" s="16" t="str">
        <f>IF(I84=1,INDEX( {"chinese","english","math","physics","chemistry","biology","politics","history","geography"},MATCH(C84,{"语文","英语","数学","物理","化学","生物","政治","历史","地理"},0)),"")</f>
        <v/>
      </c>
      <c r="E84" s="16" t="str">
        <f t="shared" si="14"/>
        <v>教材节</v>
      </c>
      <c r="F84" s="16" t="str">
        <f t="shared" si="15"/>
        <v>恰</v>
      </c>
      <c r="G84" s="16" t="str">
        <f>INDEX( {"body","discipline","volume","chapter","section"},MATCH(E84,{"教材体","教材域","教材册","教材章","教材节"},0))</f>
        <v>section</v>
      </c>
      <c r="H84" s="16" t="str">
        <f>INDEX( {"super","just","sub","infras"},MATCH(F84,{"超","恰","亚","次"},0))</f>
        <v>just</v>
      </c>
      <c r="I84" s="16">
        <f>MATCH(E84,{"教材体","教材域","教材册","教材章","教材节"},0)-1</f>
        <v>4</v>
      </c>
      <c r="J84" s="16">
        <f>MATCH(F84,{"超","恰","亚","次"},0)-1</f>
        <v>1</v>
      </c>
      <c r="K84" s="16" t="str">
        <f t="shared" si="16"/>
        <v>数学</v>
      </c>
      <c r="L84" s="1" t="s">
        <v>149</v>
      </c>
      <c r="M84" s="17"/>
      <c r="N84" s="17"/>
      <c r="O84" s="18" t="str">
        <f t="shared" si="17"/>
        <v xml:space="preserve">
  - 
    name:  2.一元二次不等式及其解法
    title:  2.一元二次不等式及其解法
    description: 
    koLyro: section
    koLyri:  just
    son: </v>
      </c>
      <c r="P84" s="20" t="str">
        <f t="shared" si="18"/>
        <v xml:space="preserve">
          - 
            name:  2.一元二次不等式及其解法
            title:  2.一元二次不等式及其解法
            description: 
            koLyro: section
            koLyri:  just
            son: </v>
      </c>
    </row>
    <row r="85" spans="1:16" s="1" customFormat="1" ht="17.25" customHeight="1">
      <c r="A85" s="15">
        <f t="shared" si="11"/>
        <v>4</v>
      </c>
      <c r="B85" s="16" t="str">
        <f t="shared" si="12"/>
        <v>教材节</v>
      </c>
      <c r="C85" s="16" t="str">
        <f t="shared" si="13"/>
        <v>3.二元一次不等式（组）与简单的线性规划问题</v>
      </c>
      <c r="D85" s="16" t="str">
        <f>IF(I85=1,INDEX( {"chinese","english","math","physics","chemistry","biology","politics","history","geography"},MATCH(C85,{"语文","英语","数学","物理","化学","生物","政治","历史","地理"},0)),"")</f>
        <v/>
      </c>
      <c r="E85" s="16" t="str">
        <f t="shared" si="14"/>
        <v>教材节</v>
      </c>
      <c r="F85" s="16" t="str">
        <f t="shared" si="15"/>
        <v>恰</v>
      </c>
      <c r="G85" s="16" t="str">
        <f>INDEX( {"body","discipline","volume","chapter","section"},MATCH(E85,{"教材体","教材域","教材册","教材章","教材节"},0))</f>
        <v>section</v>
      </c>
      <c r="H85" s="16" t="str">
        <f>INDEX( {"super","just","sub","infras"},MATCH(F85,{"超","恰","亚","次"},0))</f>
        <v>just</v>
      </c>
      <c r="I85" s="16">
        <f>MATCH(E85,{"教材体","教材域","教材册","教材章","教材节"},0)-1</f>
        <v>4</v>
      </c>
      <c r="J85" s="16">
        <f>MATCH(F85,{"超","恰","亚","次"},0)-1</f>
        <v>1</v>
      </c>
      <c r="K85" s="16" t="str">
        <f t="shared" si="16"/>
        <v>数学</v>
      </c>
      <c r="L85" s="1" t="s">
        <v>150</v>
      </c>
      <c r="M85" s="17"/>
      <c r="N85" s="17"/>
      <c r="O85" s="18" t="str">
        <f t="shared" si="17"/>
        <v xml:space="preserve">
  - 
    name:  3.二元一次不等式（组）与简单的线性规划问题
    title:  3.二元一次不等式（组）与简单的线性规划问题
    description: 
    koLyro: section
    koLyri:  just
    son: </v>
      </c>
      <c r="P85" s="20" t="str">
        <f t="shared" si="18"/>
        <v xml:space="preserve">
          - 
            name:  3.二元一次不等式（组）与简单的线性规划问题
            title:  3.二元一次不等式（组）与简单的线性规划问题
            description: 
            koLyro: section
            koLyri:  just
            son: </v>
      </c>
    </row>
    <row r="86" spans="1:16" s="1" customFormat="1" ht="17.25" customHeight="1">
      <c r="A86" s="15">
        <f t="shared" si="11"/>
        <v>4</v>
      </c>
      <c r="B86" s="16" t="str">
        <f t="shared" si="12"/>
        <v>教材节</v>
      </c>
      <c r="C86" s="16" t="str">
        <f t="shared" si="13"/>
        <v>4.基本不等式</v>
      </c>
      <c r="D86" s="16" t="str">
        <f>IF(I86=1,INDEX( {"chinese","english","math","physics","chemistry","biology","politics","history","geography"},MATCH(C86,{"语文","英语","数学","物理","化学","生物","政治","历史","地理"},0)),"")</f>
        <v/>
      </c>
      <c r="E86" s="16" t="str">
        <f t="shared" si="14"/>
        <v>教材节</v>
      </c>
      <c r="F86" s="16" t="str">
        <f t="shared" si="15"/>
        <v>恰</v>
      </c>
      <c r="G86" s="16" t="str">
        <f>INDEX( {"body","discipline","volume","chapter","section"},MATCH(E86,{"教材体","教材域","教材册","教材章","教材节"},0))</f>
        <v>section</v>
      </c>
      <c r="H86" s="16" t="str">
        <f>INDEX( {"super","just","sub","infras"},MATCH(F86,{"超","恰","亚","次"},0))</f>
        <v>just</v>
      </c>
      <c r="I86" s="16">
        <f>MATCH(E86,{"教材体","教材域","教材册","教材章","教材节"},0)-1</f>
        <v>4</v>
      </c>
      <c r="J86" s="16">
        <f>MATCH(F86,{"超","恰","亚","次"},0)-1</f>
        <v>1</v>
      </c>
      <c r="K86" s="16" t="str">
        <f t="shared" si="16"/>
        <v>数学</v>
      </c>
      <c r="L86" s="1" t="s">
        <v>151</v>
      </c>
      <c r="M86" s="17"/>
      <c r="N86" s="17"/>
      <c r="O86" s="18" t="str">
        <f t="shared" si="17"/>
        <v xml:space="preserve">
  - 
    name:  4.基本不等式
    title:  4.基本不等式
    description: 
    koLyro: section
    koLyri:  just
    son: </v>
      </c>
      <c r="P86" s="20" t="str">
        <f t="shared" si="18"/>
        <v xml:space="preserve">
          - 
            name:  4.基本不等式
            title:  4.基本不等式
            description: 
            koLyro: section
            koLyri:  just
            son: </v>
      </c>
    </row>
    <row r="87" spans="1:16" s="1" customFormat="1" ht="17.25" customHeight="1">
      <c r="A87" s="15">
        <f t="shared" si="11"/>
        <v>2</v>
      </c>
      <c r="B87" s="16" t="str">
        <f t="shared" si="12"/>
        <v>教材册</v>
      </c>
      <c r="C87" s="16" t="str">
        <f t="shared" si="13"/>
        <v>选修1-1</v>
      </c>
      <c r="D87" s="16" t="str">
        <f>IF(I87=1,INDEX( {"chinese","english","math","physics","chemistry","biology","politics","history","geography"},MATCH(C87,{"语文","英语","数学","物理","化学","生物","政治","历史","地理"},0)),"")</f>
        <v/>
      </c>
      <c r="E87" s="16" t="str">
        <f t="shared" si="14"/>
        <v>教材册</v>
      </c>
      <c r="F87" s="16" t="str">
        <f t="shared" si="15"/>
        <v>恰</v>
      </c>
      <c r="G87" s="16" t="str">
        <f>INDEX( {"body","discipline","volume","chapter","section"},MATCH(E87,{"教材体","教材域","教材册","教材章","教材节"},0))</f>
        <v>volume</v>
      </c>
      <c r="H87" s="16" t="str">
        <f>INDEX( {"super","just","sub","infras"},MATCH(F87,{"超","恰","亚","次"},0))</f>
        <v>just</v>
      </c>
      <c r="I87" s="16">
        <f>MATCH(E87,{"教材体","教材域","教材册","教材章","教材节"},0)-1</f>
        <v>2</v>
      </c>
      <c r="J87" s="16">
        <f>MATCH(F87,{"超","恰","亚","次"},0)-1</f>
        <v>1</v>
      </c>
      <c r="K87" s="16" t="str">
        <f t="shared" si="16"/>
        <v>数学</v>
      </c>
      <c r="L87" s="1" t="s">
        <v>152</v>
      </c>
      <c r="M87" s="17"/>
      <c r="N87" s="17"/>
      <c r="O87" s="18" t="str">
        <f t="shared" si="17"/>
        <v xml:space="preserve">
  - 
    name:  选修1-1
    title:  选修1-1
    description: 
    koLyro: volume
    koLyri:  just
    son: </v>
      </c>
      <c r="P87" s="20" t="str">
        <f t="shared" si="18"/>
        <v xml:space="preserve">
      - 
        name:  选修1-1
        title:  选修1-1
        description: 
        koLyro: volume
        koLyri:  just
        son: </v>
      </c>
    </row>
    <row r="88" spans="1:16" s="1" customFormat="1" ht="17.25" customHeight="1">
      <c r="A88" s="15">
        <f t="shared" si="11"/>
        <v>3</v>
      </c>
      <c r="B88" s="16" t="str">
        <f t="shared" si="12"/>
        <v>教材章</v>
      </c>
      <c r="C88" s="16" t="str">
        <f t="shared" si="13"/>
        <v>第一章 常用简易逻辑</v>
      </c>
      <c r="D88" s="16" t="str">
        <f>IF(I88=1,INDEX( {"chinese","english","math","physics","chemistry","biology","politics","history","geography"},MATCH(C88,{"语文","英语","数学","物理","化学","生物","政治","历史","地理"},0)),"")</f>
        <v/>
      </c>
      <c r="E88" s="16" t="str">
        <f t="shared" si="14"/>
        <v>教材章</v>
      </c>
      <c r="F88" s="16" t="str">
        <f t="shared" si="15"/>
        <v>恰</v>
      </c>
      <c r="G88" s="16" t="str">
        <f>INDEX( {"body","discipline","volume","chapter","section"},MATCH(E88,{"教材体","教材域","教材册","教材章","教材节"},0))</f>
        <v>chapter</v>
      </c>
      <c r="H88" s="16" t="str">
        <f>INDEX( {"super","just","sub","infras"},MATCH(F88,{"超","恰","亚","次"},0))</f>
        <v>just</v>
      </c>
      <c r="I88" s="16">
        <f>MATCH(E88,{"教材体","教材域","教材册","教材章","教材节"},0)-1</f>
        <v>3</v>
      </c>
      <c r="J88" s="16">
        <f>MATCH(F88,{"超","恰","亚","次"},0)-1</f>
        <v>1</v>
      </c>
      <c r="K88" s="16" t="str">
        <f t="shared" si="16"/>
        <v>数学</v>
      </c>
      <c r="L88" s="1" t="s">
        <v>153</v>
      </c>
      <c r="M88" s="17"/>
      <c r="N88" s="17"/>
      <c r="O88" s="18" t="str">
        <f t="shared" si="17"/>
        <v xml:space="preserve">
  - 
    name:  第一章 常用简易逻辑
    title:  第一章 常用简易逻辑
    description: 
    koLyro: chapter
    koLyri:  just
    son: </v>
      </c>
      <c r="P88" s="20" t="str">
        <f t="shared" si="18"/>
        <v xml:space="preserve">
        - 
          name:  第一章 常用简易逻辑
          title:  第一章 常用简易逻辑
          description: 
          koLyro: chapter
          koLyri:  just
          son: </v>
      </c>
    </row>
    <row r="89" spans="1:16" s="1" customFormat="1" ht="17.25" customHeight="1">
      <c r="A89" s="15">
        <f t="shared" si="11"/>
        <v>4</v>
      </c>
      <c r="B89" s="16" t="str">
        <f t="shared" si="12"/>
        <v>教材节</v>
      </c>
      <c r="C89" s="16" t="str">
        <f t="shared" si="13"/>
        <v>1命题及其关系</v>
      </c>
      <c r="D89" s="16" t="str">
        <f>IF(I89=1,INDEX( {"chinese","english","math","physics","chemistry","biology","politics","history","geography"},MATCH(C89,{"语文","英语","数学","物理","化学","生物","政治","历史","地理"},0)),"")</f>
        <v/>
      </c>
      <c r="E89" s="16" t="str">
        <f t="shared" si="14"/>
        <v>教材节</v>
      </c>
      <c r="F89" s="16" t="str">
        <f t="shared" si="15"/>
        <v>恰</v>
      </c>
      <c r="G89" s="16" t="str">
        <f>INDEX( {"body","discipline","volume","chapter","section"},MATCH(E89,{"教材体","教材域","教材册","教材章","教材节"},0))</f>
        <v>section</v>
      </c>
      <c r="H89" s="16" t="str">
        <f>INDEX( {"super","just","sub","infras"},MATCH(F89,{"超","恰","亚","次"},0))</f>
        <v>just</v>
      </c>
      <c r="I89" s="16">
        <f>MATCH(E89,{"教材体","教材域","教材册","教材章","教材节"},0)-1</f>
        <v>4</v>
      </c>
      <c r="J89" s="16">
        <f>MATCH(F89,{"超","恰","亚","次"},0)-1</f>
        <v>1</v>
      </c>
      <c r="K89" s="16" t="str">
        <f t="shared" si="16"/>
        <v>数学</v>
      </c>
      <c r="L89" s="1" t="s">
        <v>154</v>
      </c>
      <c r="M89" s="17"/>
      <c r="N89" s="17"/>
      <c r="O89" s="18" t="str">
        <f t="shared" si="17"/>
        <v xml:space="preserve">
  - 
    name:  1命题及其关系
    title:  1命题及其关系
    description: 
    koLyro: section
    koLyri:  just
    son: </v>
      </c>
      <c r="P89" s="20" t="str">
        <f t="shared" si="18"/>
        <v xml:space="preserve">
          - 
            name:  1命题及其关系
            title:  1命题及其关系
            description: 
            koLyro: section
            koLyri:  just
            son: </v>
      </c>
    </row>
    <row r="90" spans="1:16" s="1" customFormat="1" ht="17.25" customHeight="1">
      <c r="A90" s="15">
        <f t="shared" si="11"/>
        <v>4</v>
      </c>
      <c r="B90" s="16" t="str">
        <f t="shared" si="12"/>
        <v>教材节</v>
      </c>
      <c r="C90" s="16" t="str">
        <f t="shared" si="13"/>
        <v>2.充分条件与必要条件</v>
      </c>
      <c r="D90" s="16" t="str">
        <f>IF(I90=1,INDEX( {"chinese","english","math","physics","chemistry","biology","politics","history","geography"},MATCH(C90,{"语文","英语","数学","物理","化学","生物","政治","历史","地理"},0)),"")</f>
        <v/>
      </c>
      <c r="E90" s="16" t="str">
        <f t="shared" si="14"/>
        <v>教材节</v>
      </c>
      <c r="F90" s="16" t="str">
        <f t="shared" si="15"/>
        <v>恰</v>
      </c>
      <c r="G90" s="16" t="str">
        <f>INDEX( {"body","discipline","volume","chapter","section"},MATCH(E90,{"教材体","教材域","教材册","教材章","教材节"},0))</f>
        <v>section</v>
      </c>
      <c r="H90" s="16" t="str">
        <f>INDEX( {"super","just","sub","infras"},MATCH(F90,{"超","恰","亚","次"},0))</f>
        <v>just</v>
      </c>
      <c r="I90" s="16">
        <f>MATCH(E90,{"教材体","教材域","教材册","教材章","教材节"},0)-1</f>
        <v>4</v>
      </c>
      <c r="J90" s="16">
        <f>MATCH(F90,{"超","恰","亚","次"},0)-1</f>
        <v>1</v>
      </c>
      <c r="K90" s="16" t="str">
        <f t="shared" si="16"/>
        <v>数学</v>
      </c>
      <c r="L90" s="1" t="s">
        <v>155</v>
      </c>
      <c r="M90" s="17"/>
      <c r="N90" s="17"/>
      <c r="O90" s="18" t="str">
        <f t="shared" si="17"/>
        <v xml:space="preserve">
  - 
    name:  2.充分条件与必要条件
    title:  2.充分条件与必要条件
    description: 
    koLyro: section
    koLyri:  just
    son: </v>
      </c>
      <c r="P90" s="20" t="str">
        <f t="shared" si="18"/>
        <v xml:space="preserve">
          - 
            name:  2.充分条件与必要条件
            title:  2.充分条件与必要条件
            description: 
            koLyro: section
            koLyri:  just
            son: </v>
      </c>
    </row>
    <row r="91" spans="1:16" s="1" customFormat="1" ht="17.25" customHeight="1">
      <c r="A91" s="15">
        <f t="shared" si="11"/>
        <v>4</v>
      </c>
      <c r="B91" s="16" t="str">
        <f t="shared" si="12"/>
        <v>教材节</v>
      </c>
      <c r="C91" s="16" t="str">
        <f t="shared" si="13"/>
        <v>3.简单的逻辑联结词</v>
      </c>
      <c r="D91" s="16" t="str">
        <f>IF(I91=1,INDEX( {"chinese","english","math","physics","chemistry","biology","politics","history","geography"},MATCH(C91,{"语文","英语","数学","物理","化学","生物","政治","历史","地理"},0)),"")</f>
        <v/>
      </c>
      <c r="E91" s="16" t="str">
        <f t="shared" si="14"/>
        <v>教材节</v>
      </c>
      <c r="F91" s="16" t="str">
        <f t="shared" si="15"/>
        <v>恰</v>
      </c>
      <c r="G91" s="16" t="str">
        <f>INDEX( {"body","discipline","volume","chapter","section"},MATCH(E91,{"教材体","教材域","教材册","教材章","教材节"},0))</f>
        <v>section</v>
      </c>
      <c r="H91" s="16" t="str">
        <f>INDEX( {"super","just","sub","infras"},MATCH(F91,{"超","恰","亚","次"},0))</f>
        <v>just</v>
      </c>
      <c r="I91" s="16">
        <f>MATCH(E91,{"教材体","教材域","教材册","教材章","教材节"},0)-1</f>
        <v>4</v>
      </c>
      <c r="J91" s="16">
        <f>MATCH(F91,{"超","恰","亚","次"},0)-1</f>
        <v>1</v>
      </c>
      <c r="K91" s="16" t="str">
        <f t="shared" si="16"/>
        <v>数学</v>
      </c>
      <c r="L91" s="1" t="s">
        <v>156</v>
      </c>
      <c r="M91" s="17"/>
      <c r="N91" s="17"/>
      <c r="O91" s="18" t="str">
        <f t="shared" si="17"/>
        <v xml:space="preserve">
  - 
    name:  3.简单的逻辑联结词
    title:  3.简单的逻辑联结词
    description: 
    koLyro: section
    koLyri:  just
    son: </v>
      </c>
      <c r="P91" s="20" t="str">
        <f t="shared" si="18"/>
        <v xml:space="preserve">
          - 
            name:  3.简单的逻辑联结词
            title:  3.简单的逻辑联结词
            description: 
            koLyro: section
            koLyri:  just
            son: </v>
      </c>
    </row>
    <row r="92" spans="1:16" s="1" customFormat="1" ht="17.25" customHeight="1">
      <c r="A92" s="15">
        <f t="shared" si="11"/>
        <v>4</v>
      </c>
      <c r="B92" s="16" t="str">
        <f t="shared" si="12"/>
        <v>教材节</v>
      </c>
      <c r="C92" s="16" t="str">
        <f t="shared" si="13"/>
        <v>4.全称量词与存在量词</v>
      </c>
      <c r="D92" s="16" t="str">
        <f>IF(I92=1,INDEX( {"chinese","english","math","physics","chemistry","biology","politics","history","geography"},MATCH(C92,{"语文","英语","数学","物理","化学","生物","政治","历史","地理"},0)),"")</f>
        <v/>
      </c>
      <c r="E92" s="16" t="str">
        <f t="shared" si="14"/>
        <v>教材节</v>
      </c>
      <c r="F92" s="16" t="str">
        <f t="shared" si="15"/>
        <v>恰</v>
      </c>
      <c r="G92" s="16" t="str">
        <f>INDEX( {"body","discipline","volume","chapter","section"},MATCH(E92,{"教材体","教材域","教材册","教材章","教材节"},0))</f>
        <v>section</v>
      </c>
      <c r="H92" s="16" t="str">
        <f>INDEX( {"super","just","sub","infras"},MATCH(F92,{"超","恰","亚","次"},0))</f>
        <v>just</v>
      </c>
      <c r="I92" s="16">
        <f>MATCH(E92,{"教材体","教材域","教材册","教材章","教材节"},0)-1</f>
        <v>4</v>
      </c>
      <c r="J92" s="16">
        <f>MATCH(F92,{"超","恰","亚","次"},0)-1</f>
        <v>1</v>
      </c>
      <c r="K92" s="16" t="str">
        <f t="shared" si="16"/>
        <v>数学</v>
      </c>
      <c r="L92" s="1" t="s">
        <v>157</v>
      </c>
      <c r="M92" s="17"/>
      <c r="N92" s="17"/>
      <c r="O92" s="18" t="str">
        <f t="shared" si="17"/>
        <v xml:space="preserve">
  - 
    name:  4.全称量词与存在量词
    title:  4.全称量词与存在量词
    description: 
    koLyro: section
    koLyri:  just
    son: </v>
      </c>
      <c r="P92" s="20" t="str">
        <f t="shared" si="18"/>
        <v xml:space="preserve">
          - 
            name:  4.全称量词与存在量词
            title:  4.全称量词与存在量词
            description: 
            koLyro: section
            koLyri:  just
            son: </v>
      </c>
    </row>
    <row r="93" spans="1:16" s="1" customFormat="1" ht="17.25" customHeight="1">
      <c r="A93" s="15">
        <f t="shared" si="11"/>
        <v>3</v>
      </c>
      <c r="B93" s="16" t="str">
        <f t="shared" si="12"/>
        <v>教材章</v>
      </c>
      <c r="C93" s="16" t="str">
        <f t="shared" si="13"/>
        <v>第二章 圆锥曲线与方程</v>
      </c>
      <c r="D93" s="16" t="str">
        <f>IF(I93=1,INDEX( {"chinese","english","math","physics","chemistry","biology","politics","history","geography"},MATCH(C93,{"语文","英语","数学","物理","化学","生物","政治","历史","地理"},0)),"")</f>
        <v/>
      </c>
      <c r="E93" s="16" t="str">
        <f t="shared" si="14"/>
        <v>教材章</v>
      </c>
      <c r="F93" s="16" t="str">
        <f t="shared" si="15"/>
        <v>恰</v>
      </c>
      <c r="G93" s="16" t="str">
        <f>INDEX( {"body","discipline","volume","chapter","section"},MATCH(E93,{"教材体","教材域","教材册","教材章","教材节"},0))</f>
        <v>chapter</v>
      </c>
      <c r="H93" s="16" t="str">
        <f>INDEX( {"super","just","sub","infras"},MATCH(F93,{"超","恰","亚","次"},0))</f>
        <v>just</v>
      </c>
      <c r="I93" s="16">
        <f>MATCH(E93,{"教材体","教材域","教材册","教材章","教材节"},0)-1</f>
        <v>3</v>
      </c>
      <c r="J93" s="16">
        <f>MATCH(F93,{"超","恰","亚","次"},0)-1</f>
        <v>1</v>
      </c>
      <c r="K93" s="16" t="str">
        <f t="shared" si="16"/>
        <v>数学</v>
      </c>
      <c r="L93" s="1" t="s">
        <v>158</v>
      </c>
      <c r="M93" s="17"/>
      <c r="N93" s="17"/>
      <c r="O93" s="18" t="str">
        <f t="shared" si="17"/>
        <v xml:space="preserve">
  - 
    name:  第二章 圆锥曲线与方程
    title:  第二章 圆锥曲线与方程
    description: 
    koLyro: chapter
    koLyri:  just
    son: </v>
      </c>
      <c r="P93" s="20" t="str">
        <f t="shared" si="18"/>
        <v xml:space="preserve">
        - 
          name:  第二章 圆锥曲线与方程
          title:  第二章 圆锥曲线与方程
          description: 
          koLyro: chapter
          koLyri:  just
          son: </v>
      </c>
    </row>
    <row r="94" spans="1:16" s="1" customFormat="1" ht="17.25" customHeight="1">
      <c r="A94" s="15">
        <f t="shared" si="11"/>
        <v>4</v>
      </c>
      <c r="B94" s="16" t="str">
        <f t="shared" si="12"/>
        <v>教材节</v>
      </c>
      <c r="C94" s="16" t="str">
        <f t="shared" si="13"/>
        <v>1.圆锥曲线</v>
      </c>
      <c r="D94" s="16" t="str">
        <f>IF(I94=1,INDEX( {"chinese","english","math","physics","chemistry","biology","politics","history","geography"},MATCH(C94,{"语文","英语","数学","物理","化学","生物","政治","历史","地理"},0)),"")</f>
        <v/>
      </c>
      <c r="E94" s="16" t="str">
        <f t="shared" si="14"/>
        <v>教材节</v>
      </c>
      <c r="F94" s="16" t="str">
        <f t="shared" si="15"/>
        <v>恰</v>
      </c>
      <c r="G94" s="16" t="str">
        <f>INDEX( {"body","discipline","volume","chapter","section"},MATCH(E94,{"教材体","教材域","教材册","教材章","教材节"},0))</f>
        <v>section</v>
      </c>
      <c r="H94" s="16" t="str">
        <f>INDEX( {"super","just","sub","infras"},MATCH(F94,{"超","恰","亚","次"},0))</f>
        <v>just</v>
      </c>
      <c r="I94" s="16">
        <f>MATCH(E94,{"教材体","教材域","教材册","教材章","教材节"},0)-1</f>
        <v>4</v>
      </c>
      <c r="J94" s="16">
        <f>MATCH(F94,{"超","恰","亚","次"},0)-1</f>
        <v>1</v>
      </c>
      <c r="K94" s="16" t="str">
        <f t="shared" si="16"/>
        <v>数学</v>
      </c>
      <c r="L94" s="1" t="s">
        <v>159</v>
      </c>
      <c r="M94" s="17"/>
      <c r="N94" s="17"/>
      <c r="O94" s="18" t="str">
        <f t="shared" si="17"/>
        <v xml:space="preserve">
  - 
    name:  1.圆锥曲线
    title:  1.圆锥曲线
    description: 
    koLyro: section
    koLyri:  just
    son: </v>
      </c>
      <c r="P94" s="20" t="str">
        <f t="shared" si="18"/>
        <v xml:space="preserve">
          - 
            name:  1.圆锥曲线
            title:  1.圆锥曲线
            description: 
            koLyro: section
            koLyri:  just
            son: </v>
      </c>
    </row>
    <row r="95" spans="1:16" s="1" customFormat="1" ht="17.25" customHeight="1">
      <c r="A95" s="15">
        <f t="shared" si="11"/>
        <v>4</v>
      </c>
      <c r="B95" s="16" t="str">
        <f t="shared" si="12"/>
        <v>教材节</v>
      </c>
      <c r="C95" s="16" t="str">
        <f t="shared" si="13"/>
        <v>2.椭圆</v>
      </c>
      <c r="D95" s="16" t="str">
        <f>IF(I95=1,INDEX( {"chinese","english","math","physics","chemistry","biology","politics","history","geography"},MATCH(C95,{"语文","英语","数学","物理","化学","生物","政治","历史","地理"},0)),"")</f>
        <v/>
      </c>
      <c r="E95" s="16" t="str">
        <f t="shared" si="14"/>
        <v>教材节</v>
      </c>
      <c r="F95" s="16" t="str">
        <f t="shared" si="15"/>
        <v>恰</v>
      </c>
      <c r="G95" s="16" t="str">
        <f>INDEX( {"body","discipline","volume","chapter","section"},MATCH(E95,{"教材体","教材域","教材册","教材章","教材节"},0))</f>
        <v>section</v>
      </c>
      <c r="H95" s="16" t="str">
        <f>INDEX( {"super","just","sub","infras"},MATCH(F95,{"超","恰","亚","次"},0))</f>
        <v>just</v>
      </c>
      <c r="I95" s="16">
        <f>MATCH(E95,{"教材体","教材域","教材册","教材章","教材节"},0)-1</f>
        <v>4</v>
      </c>
      <c r="J95" s="16">
        <f>MATCH(F95,{"超","恰","亚","次"},0)-1</f>
        <v>1</v>
      </c>
      <c r="K95" s="16" t="str">
        <f t="shared" si="16"/>
        <v>数学</v>
      </c>
      <c r="L95" s="1" t="s">
        <v>160</v>
      </c>
      <c r="M95" s="17"/>
      <c r="N95" s="17"/>
      <c r="O95" s="18" t="str">
        <f t="shared" si="17"/>
        <v xml:space="preserve">
  - 
    name:  2.椭圆
    title:  2.椭圆
    description: 
    koLyro: section
    koLyri:  just
    son: </v>
      </c>
      <c r="P95" s="20" t="str">
        <f t="shared" si="18"/>
        <v xml:space="preserve">
          - 
            name:  2.椭圆
            title:  2.椭圆
            description: 
            koLyro: section
            koLyri:  just
            son: </v>
      </c>
    </row>
    <row r="96" spans="1:16" s="1" customFormat="1" ht="17.25" customHeight="1">
      <c r="A96" s="15">
        <f t="shared" si="11"/>
        <v>4</v>
      </c>
      <c r="B96" s="16" t="str">
        <f t="shared" si="12"/>
        <v>教材节</v>
      </c>
      <c r="C96" s="16" t="str">
        <f t="shared" si="13"/>
        <v>3.双曲线</v>
      </c>
      <c r="D96" s="16" t="str">
        <f>IF(I96=1,INDEX( {"chinese","english","math","physics","chemistry","biology","politics","history","geography"},MATCH(C96,{"语文","英语","数学","物理","化学","生物","政治","历史","地理"},0)),"")</f>
        <v/>
      </c>
      <c r="E96" s="16" t="str">
        <f t="shared" si="14"/>
        <v>教材节</v>
      </c>
      <c r="F96" s="16" t="str">
        <f t="shared" si="15"/>
        <v>恰</v>
      </c>
      <c r="G96" s="16" t="str">
        <f>INDEX( {"body","discipline","volume","chapter","section"},MATCH(E96,{"教材体","教材域","教材册","教材章","教材节"},0))</f>
        <v>section</v>
      </c>
      <c r="H96" s="16" t="str">
        <f>INDEX( {"super","just","sub","infras"},MATCH(F96,{"超","恰","亚","次"},0))</f>
        <v>just</v>
      </c>
      <c r="I96" s="16">
        <f>MATCH(E96,{"教材体","教材域","教材册","教材章","教材节"},0)-1</f>
        <v>4</v>
      </c>
      <c r="J96" s="16">
        <f>MATCH(F96,{"超","恰","亚","次"},0)-1</f>
        <v>1</v>
      </c>
      <c r="K96" s="16" t="str">
        <f t="shared" si="16"/>
        <v>数学</v>
      </c>
      <c r="L96" s="1" t="s">
        <v>161</v>
      </c>
      <c r="M96" s="17"/>
      <c r="N96" s="17"/>
      <c r="O96" s="18" t="str">
        <f t="shared" si="17"/>
        <v xml:space="preserve">
  - 
    name:  3.双曲线
    title:  3.双曲线
    description: 
    koLyro: section
    koLyri:  just
    son: </v>
      </c>
      <c r="P96" s="20" t="str">
        <f t="shared" si="18"/>
        <v xml:space="preserve">
          - 
            name:  3.双曲线
            title:  3.双曲线
            description: 
            koLyro: section
            koLyri:  just
            son: </v>
      </c>
    </row>
    <row r="97" spans="1:16" s="1" customFormat="1" ht="17.25" customHeight="1">
      <c r="A97" s="15">
        <f t="shared" si="11"/>
        <v>4</v>
      </c>
      <c r="B97" s="16" t="str">
        <f t="shared" si="12"/>
        <v>教材节</v>
      </c>
      <c r="C97" s="16" t="str">
        <f t="shared" si="13"/>
        <v>4.抛物线</v>
      </c>
      <c r="D97" s="16" t="str">
        <f>IF(I97=1,INDEX( {"chinese","english","math","physics","chemistry","biology","politics","history","geography"},MATCH(C97,{"语文","英语","数学","物理","化学","生物","政治","历史","地理"},0)),"")</f>
        <v/>
      </c>
      <c r="E97" s="16" t="str">
        <f t="shared" si="14"/>
        <v>教材节</v>
      </c>
      <c r="F97" s="16" t="str">
        <f t="shared" si="15"/>
        <v>恰</v>
      </c>
      <c r="G97" s="16" t="str">
        <f>INDEX( {"body","discipline","volume","chapter","section"},MATCH(E97,{"教材体","教材域","教材册","教材章","教材节"},0))</f>
        <v>section</v>
      </c>
      <c r="H97" s="16" t="str">
        <f>INDEX( {"super","just","sub","infras"},MATCH(F97,{"超","恰","亚","次"},0))</f>
        <v>just</v>
      </c>
      <c r="I97" s="16">
        <f>MATCH(E97,{"教材体","教材域","教材册","教材章","教材节"},0)-1</f>
        <v>4</v>
      </c>
      <c r="J97" s="16">
        <f>MATCH(F97,{"超","恰","亚","次"},0)-1</f>
        <v>1</v>
      </c>
      <c r="K97" s="16" t="str">
        <f t="shared" si="16"/>
        <v>数学</v>
      </c>
      <c r="L97" s="1" t="s">
        <v>162</v>
      </c>
      <c r="M97" s="17"/>
      <c r="N97" s="17"/>
      <c r="O97" s="18" t="str">
        <f t="shared" si="17"/>
        <v xml:space="preserve">
  - 
    name:  4.抛物线
    title:  4.抛物线
    description: 
    koLyro: section
    koLyri:  just
    son: </v>
      </c>
      <c r="P97" s="20" t="str">
        <f t="shared" si="18"/>
        <v xml:space="preserve">
          - 
            name:  4.抛物线
            title:  4.抛物线
            description: 
            koLyro: section
            koLyri:  just
            son: </v>
      </c>
    </row>
    <row r="98" spans="1:16" s="1" customFormat="1" ht="17.25" customHeight="1">
      <c r="A98" s="15">
        <f t="shared" si="11"/>
        <v>3</v>
      </c>
      <c r="B98" s="16" t="str">
        <f t="shared" si="12"/>
        <v>教材章</v>
      </c>
      <c r="C98" s="16" t="str">
        <f t="shared" si="13"/>
        <v>第三章 导数及其应用</v>
      </c>
      <c r="D98" s="16" t="str">
        <f>IF(I98=1,INDEX( {"chinese","english","math","physics","chemistry","biology","politics","history","geography"},MATCH(C98,{"语文","英语","数学","物理","化学","生物","政治","历史","地理"},0)),"")</f>
        <v/>
      </c>
      <c r="E98" s="16" t="str">
        <f t="shared" si="14"/>
        <v>教材章</v>
      </c>
      <c r="F98" s="16" t="str">
        <f t="shared" si="15"/>
        <v>恰</v>
      </c>
      <c r="G98" s="16" t="str">
        <f>INDEX( {"body","discipline","volume","chapter","section"},MATCH(E98,{"教材体","教材域","教材册","教材章","教材节"},0))</f>
        <v>chapter</v>
      </c>
      <c r="H98" s="16" t="str">
        <f>INDEX( {"super","just","sub","infras"},MATCH(F98,{"超","恰","亚","次"},0))</f>
        <v>just</v>
      </c>
      <c r="I98" s="16">
        <f>MATCH(E98,{"教材体","教材域","教材册","教材章","教材节"},0)-1</f>
        <v>3</v>
      </c>
      <c r="J98" s="16">
        <f>MATCH(F98,{"超","恰","亚","次"},0)-1</f>
        <v>1</v>
      </c>
      <c r="K98" s="16" t="str">
        <f t="shared" si="16"/>
        <v>数学</v>
      </c>
      <c r="L98" s="26" t="s">
        <v>163</v>
      </c>
      <c r="M98" s="17"/>
      <c r="N98" s="17"/>
      <c r="O98" s="18" t="str">
        <f t="shared" si="17"/>
        <v xml:space="preserve">
  - 
    name:  第三章 导数及其应用
    title:  第三章 导数及其应用
    description: 
    koLyro: chapter
    koLyri:  just
    son: </v>
      </c>
      <c r="P98" s="20" t="str">
        <f t="shared" si="18"/>
        <v xml:space="preserve">
        - 
          name:  第三章 导数及其应用
          title:  第三章 导数及其应用
          description: 
          koLyro: chapter
          koLyri:  just
          son: </v>
      </c>
    </row>
    <row r="99" spans="1:16" s="1" customFormat="1" ht="17.25" customHeight="1">
      <c r="A99" s="15">
        <f t="shared" si="11"/>
        <v>4</v>
      </c>
      <c r="B99" s="16" t="str">
        <f t="shared" si="12"/>
        <v>教材节</v>
      </c>
      <c r="C99" s="16" t="str">
        <f t="shared" si="13"/>
        <v>1.变化率与导数</v>
      </c>
      <c r="D99" s="16" t="str">
        <f>IF(I99=1,INDEX( {"chinese","english","math","physics","chemistry","biology","politics","history","geography"},MATCH(C99,{"语文","英语","数学","物理","化学","生物","政治","历史","地理"},0)),"")</f>
        <v/>
      </c>
      <c r="E99" s="16" t="str">
        <f t="shared" si="14"/>
        <v>教材节</v>
      </c>
      <c r="F99" s="16" t="str">
        <f t="shared" si="15"/>
        <v>恰</v>
      </c>
      <c r="G99" s="16" t="str">
        <f>INDEX( {"body","discipline","volume","chapter","section"},MATCH(E99,{"教材体","教材域","教材册","教材章","教材节"},0))</f>
        <v>section</v>
      </c>
      <c r="H99" s="16" t="str">
        <f>INDEX( {"super","just","sub","infras"},MATCH(F99,{"超","恰","亚","次"},0))</f>
        <v>just</v>
      </c>
      <c r="I99" s="16">
        <f>MATCH(E99,{"教材体","教材域","教材册","教材章","教材节"},0)-1</f>
        <v>4</v>
      </c>
      <c r="J99" s="16">
        <f>MATCH(F99,{"超","恰","亚","次"},0)-1</f>
        <v>1</v>
      </c>
      <c r="K99" s="16" t="str">
        <f t="shared" si="16"/>
        <v>数学</v>
      </c>
      <c r="L99" s="26" t="s">
        <v>164</v>
      </c>
      <c r="M99" s="17"/>
      <c r="N99" s="17"/>
      <c r="O99" s="18" t="str">
        <f t="shared" si="17"/>
        <v xml:space="preserve">
  - 
    name:  1.变化率与导数
    title:  1.变化率与导数
    description: 
    koLyro: section
    koLyri:  just
    son: </v>
      </c>
      <c r="P99" s="20" t="str">
        <f t="shared" si="18"/>
        <v xml:space="preserve">
          - 
            name:  1.变化率与导数
            title:  1.变化率与导数
            description: 
            koLyro: section
            koLyri:  just
            son: </v>
      </c>
    </row>
    <row r="100" spans="1:16" s="1" customFormat="1" ht="17.25" customHeight="1">
      <c r="A100" s="15">
        <f t="shared" si="11"/>
        <v>4</v>
      </c>
      <c r="B100" s="16" t="str">
        <f t="shared" si="12"/>
        <v>教材节</v>
      </c>
      <c r="C100" s="16" t="str">
        <f t="shared" si="13"/>
        <v>2.导数的计算</v>
      </c>
      <c r="D100" s="16" t="str">
        <f>IF(I100=1,INDEX( {"chinese","english","math","physics","chemistry","biology","politics","history","geography"},MATCH(C100,{"语文","英语","数学","物理","化学","生物","政治","历史","地理"},0)),"")</f>
        <v/>
      </c>
      <c r="E100" s="16" t="str">
        <f t="shared" si="14"/>
        <v>教材节</v>
      </c>
      <c r="F100" s="16" t="str">
        <f t="shared" si="15"/>
        <v>恰</v>
      </c>
      <c r="G100" s="16" t="str">
        <f>INDEX( {"body","discipline","volume","chapter","section"},MATCH(E100,{"教材体","教材域","教材册","教材章","教材节"},0))</f>
        <v>section</v>
      </c>
      <c r="H100" s="16" t="str">
        <f>INDEX( {"super","just","sub","infras"},MATCH(F100,{"超","恰","亚","次"},0))</f>
        <v>just</v>
      </c>
      <c r="I100" s="16">
        <f>MATCH(E100,{"教材体","教材域","教材册","教材章","教材节"},0)-1</f>
        <v>4</v>
      </c>
      <c r="J100" s="16">
        <f>MATCH(F100,{"超","恰","亚","次"},0)-1</f>
        <v>1</v>
      </c>
      <c r="K100" s="16" t="str">
        <f t="shared" si="16"/>
        <v>数学</v>
      </c>
      <c r="L100" s="26" t="s">
        <v>165</v>
      </c>
      <c r="M100" s="17"/>
      <c r="N100" s="17"/>
      <c r="O100" s="18" t="str">
        <f t="shared" si="17"/>
        <v xml:space="preserve">
  - 
    name:  2.导数的计算
    title:  2.导数的计算
    description: 
    koLyro: section
    koLyri:  just
    son: </v>
      </c>
      <c r="P100" s="20" t="str">
        <f t="shared" si="18"/>
        <v xml:space="preserve">
          - 
            name:  2.导数的计算
            title:  2.导数的计算
            description: 
            koLyro: section
            koLyri:  just
            son: </v>
      </c>
    </row>
    <row r="101" spans="1:16" s="1" customFormat="1" ht="17.25" customHeight="1">
      <c r="A101" s="15">
        <f t="shared" si="11"/>
        <v>4</v>
      </c>
      <c r="B101" s="16" t="str">
        <f t="shared" si="12"/>
        <v>教材节</v>
      </c>
      <c r="C101" s="16" t="str">
        <f t="shared" si="13"/>
        <v>3.导数在研究函数中的应用</v>
      </c>
      <c r="D101" s="16" t="str">
        <f>IF(I101=1,INDEX( {"chinese","english","math","physics","chemistry","biology","politics","history","geography"},MATCH(C101,{"语文","英语","数学","物理","化学","生物","政治","历史","地理"},0)),"")</f>
        <v/>
      </c>
      <c r="E101" s="16" t="str">
        <f t="shared" si="14"/>
        <v>教材节</v>
      </c>
      <c r="F101" s="16" t="str">
        <f t="shared" si="15"/>
        <v>恰</v>
      </c>
      <c r="G101" s="16" t="str">
        <f>INDEX( {"body","discipline","volume","chapter","section"},MATCH(E101,{"教材体","教材域","教材册","教材章","教材节"},0))</f>
        <v>section</v>
      </c>
      <c r="H101" s="16" t="str">
        <f>INDEX( {"super","just","sub","infras"},MATCH(F101,{"超","恰","亚","次"},0))</f>
        <v>just</v>
      </c>
      <c r="I101" s="16">
        <f>MATCH(E101,{"教材体","教材域","教材册","教材章","教材节"},0)-1</f>
        <v>4</v>
      </c>
      <c r="J101" s="16">
        <f>MATCH(F101,{"超","恰","亚","次"},0)-1</f>
        <v>1</v>
      </c>
      <c r="K101" s="16" t="str">
        <f t="shared" si="16"/>
        <v>数学</v>
      </c>
      <c r="L101" s="26" t="s">
        <v>166</v>
      </c>
      <c r="M101" s="17"/>
      <c r="N101" s="17"/>
      <c r="O101" s="18" t="str">
        <f t="shared" si="17"/>
        <v xml:space="preserve">
  - 
    name:  3.导数在研究函数中的应用
    title:  3.导数在研究函数中的应用
    description: 
    koLyro: section
    koLyri:  just
    son: </v>
      </c>
      <c r="P101" s="20" t="str">
        <f t="shared" si="18"/>
        <v xml:space="preserve">
          - 
            name:  3.导数在研究函数中的应用
            title:  3.导数在研究函数中的应用
            description: 
            koLyro: section
            koLyri:  just
            son: </v>
      </c>
    </row>
    <row r="102" spans="1:16" s="1" customFormat="1" ht="17.25" customHeight="1">
      <c r="A102" s="15">
        <f t="shared" si="11"/>
        <v>4</v>
      </c>
      <c r="B102" s="16" t="str">
        <f t="shared" si="12"/>
        <v>教材节</v>
      </c>
      <c r="C102" s="16" t="str">
        <f t="shared" si="13"/>
        <v>4.生活中的优化问题举例</v>
      </c>
      <c r="D102" s="16" t="str">
        <f>IF(I102=1,INDEX( {"chinese","english","math","physics","chemistry","biology","politics","history","geography"},MATCH(C102,{"语文","英语","数学","物理","化学","生物","政治","历史","地理"},0)),"")</f>
        <v/>
      </c>
      <c r="E102" s="16" t="str">
        <f t="shared" si="14"/>
        <v>教材节</v>
      </c>
      <c r="F102" s="16" t="str">
        <f t="shared" si="15"/>
        <v>恰</v>
      </c>
      <c r="G102" s="16" t="str">
        <f>INDEX( {"body","discipline","volume","chapter","section"},MATCH(E102,{"教材体","教材域","教材册","教材章","教材节"},0))</f>
        <v>section</v>
      </c>
      <c r="H102" s="16" t="str">
        <f>INDEX( {"super","just","sub","infras"},MATCH(F102,{"超","恰","亚","次"},0))</f>
        <v>just</v>
      </c>
      <c r="I102" s="16">
        <f>MATCH(E102,{"教材体","教材域","教材册","教材章","教材节"},0)-1</f>
        <v>4</v>
      </c>
      <c r="J102" s="16">
        <f>MATCH(F102,{"超","恰","亚","次"},0)-1</f>
        <v>1</v>
      </c>
      <c r="K102" s="16" t="str">
        <f t="shared" si="16"/>
        <v>数学</v>
      </c>
      <c r="L102" s="26" t="s">
        <v>167</v>
      </c>
      <c r="M102" s="17"/>
      <c r="N102" s="17"/>
      <c r="O102" s="18" t="str">
        <f t="shared" si="17"/>
        <v xml:space="preserve">
  - 
    name:  4.生活中的优化问题举例
    title:  4.生活中的优化问题举例
    description: 
    koLyro: section
    koLyri:  just
    son: </v>
      </c>
      <c r="P102" s="20" t="str">
        <f t="shared" si="18"/>
        <v xml:space="preserve">
          - 
            name:  4.生活中的优化问题举例
            title:  4.生活中的优化问题举例
            description: 
            koLyro: section
            koLyri:  just
            son: </v>
      </c>
    </row>
    <row r="103" spans="1:16" s="1" customFormat="1" ht="17.25" customHeight="1">
      <c r="A103" s="15">
        <f t="shared" si="11"/>
        <v>2</v>
      </c>
      <c r="B103" s="16" t="str">
        <f t="shared" si="12"/>
        <v>教材册</v>
      </c>
      <c r="C103" s="16" t="str">
        <f t="shared" si="13"/>
        <v>选修1-2</v>
      </c>
      <c r="D103" s="16" t="str">
        <f>IF(I103=1,INDEX( {"chinese","english","math","physics","chemistry","biology","politics","history","geography"},MATCH(C103,{"语文","英语","数学","物理","化学","生物","政治","历史","地理"},0)),"")</f>
        <v/>
      </c>
      <c r="E103" s="16" t="str">
        <f t="shared" si="14"/>
        <v>教材册</v>
      </c>
      <c r="F103" s="16" t="str">
        <f t="shared" si="15"/>
        <v>恰</v>
      </c>
      <c r="G103" s="16" t="str">
        <f>INDEX( {"body","discipline","volume","chapter","section"},MATCH(E103,{"教材体","教材域","教材册","教材章","教材节"},0))</f>
        <v>volume</v>
      </c>
      <c r="H103" s="16" t="str">
        <f>INDEX( {"super","just","sub","infras"},MATCH(F103,{"超","恰","亚","次"},0))</f>
        <v>just</v>
      </c>
      <c r="I103" s="16">
        <f>MATCH(E103,{"教材体","教材域","教材册","教材章","教材节"},0)-1</f>
        <v>2</v>
      </c>
      <c r="J103" s="16">
        <f>MATCH(F103,{"超","恰","亚","次"},0)-1</f>
        <v>1</v>
      </c>
      <c r="K103" s="16" t="str">
        <f t="shared" si="16"/>
        <v>数学</v>
      </c>
      <c r="L103" s="1" t="s">
        <v>168</v>
      </c>
      <c r="M103" s="17"/>
      <c r="N103" s="17"/>
      <c r="O103" s="18" t="str">
        <f t="shared" si="17"/>
        <v xml:space="preserve">
  - 
    name:  选修1-2
    title:  选修1-2
    description: 
    koLyro: volume
    koLyri:  just
    son: </v>
      </c>
      <c r="P103" s="20" t="str">
        <f t="shared" si="18"/>
        <v xml:space="preserve">
      - 
        name:  选修1-2
        title:  选修1-2
        description: 
        koLyro: volume
        koLyri:  just
        son: </v>
      </c>
    </row>
    <row r="104" spans="1:16" s="1" customFormat="1" ht="17.25" customHeight="1">
      <c r="A104" s="15">
        <f t="shared" si="11"/>
        <v>3</v>
      </c>
      <c r="B104" s="16" t="str">
        <f t="shared" si="12"/>
        <v>教材章</v>
      </c>
      <c r="C104" s="16" t="str">
        <f t="shared" si="13"/>
        <v>第一章 统计案例</v>
      </c>
      <c r="D104" s="16" t="str">
        <f>IF(I104=1,INDEX( {"chinese","english","math","physics","chemistry","biology","politics","history","geography"},MATCH(C104,{"语文","英语","数学","物理","化学","生物","政治","历史","地理"},0)),"")</f>
        <v/>
      </c>
      <c r="E104" s="16" t="str">
        <f t="shared" si="14"/>
        <v>教材章</v>
      </c>
      <c r="F104" s="16" t="str">
        <f t="shared" si="15"/>
        <v>恰</v>
      </c>
      <c r="G104" s="16" t="str">
        <f>INDEX( {"body","discipline","volume","chapter","section"},MATCH(E104,{"教材体","教材域","教材册","教材章","教材节"},0))</f>
        <v>chapter</v>
      </c>
      <c r="H104" s="16" t="str">
        <f>INDEX( {"super","just","sub","infras"},MATCH(F104,{"超","恰","亚","次"},0))</f>
        <v>just</v>
      </c>
      <c r="I104" s="16">
        <f>MATCH(E104,{"教材体","教材域","教材册","教材章","教材节"},0)-1</f>
        <v>3</v>
      </c>
      <c r="J104" s="16">
        <f>MATCH(F104,{"超","恰","亚","次"},0)-1</f>
        <v>1</v>
      </c>
      <c r="K104" s="16" t="str">
        <f t="shared" si="16"/>
        <v>数学</v>
      </c>
      <c r="L104" s="1" t="s">
        <v>169</v>
      </c>
      <c r="M104" s="17"/>
      <c r="N104" s="17"/>
      <c r="O104" s="18" t="str">
        <f t="shared" si="17"/>
        <v xml:space="preserve">
  - 
    name:  第一章 统计案例
    title:  第一章 统计案例
    description: 
    koLyro: chapter
    koLyri:  just
    son: </v>
      </c>
      <c r="P104" s="20" t="str">
        <f t="shared" si="18"/>
        <v xml:space="preserve">
        - 
          name:  第一章 统计案例
          title:  第一章 统计案例
          description: 
          koLyro: chapter
          koLyri:  just
          son: </v>
      </c>
    </row>
    <row r="105" spans="1:16" s="1" customFormat="1" ht="17.25" customHeight="1">
      <c r="A105" s="15">
        <f t="shared" si="11"/>
        <v>4</v>
      </c>
      <c r="B105" s="16" t="str">
        <f t="shared" si="12"/>
        <v>教材节</v>
      </c>
      <c r="C105" s="16" t="str">
        <f t="shared" si="13"/>
        <v>1.回归分析的基本思想及其初步应用</v>
      </c>
      <c r="D105" s="16" t="str">
        <f>IF(I105=1,INDEX( {"chinese","english","math","physics","chemistry","biology","politics","history","geography"},MATCH(C105,{"语文","英语","数学","物理","化学","生物","政治","历史","地理"},0)),"")</f>
        <v/>
      </c>
      <c r="E105" s="16" t="str">
        <f t="shared" si="14"/>
        <v>教材节</v>
      </c>
      <c r="F105" s="16" t="str">
        <f t="shared" si="15"/>
        <v>恰</v>
      </c>
      <c r="G105" s="16" t="str">
        <f>INDEX( {"body","discipline","volume","chapter","section"},MATCH(E105,{"教材体","教材域","教材册","教材章","教材节"},0))</f>
        <v>section</v>
      </c>
      <c r="H105" s="16" t="str">
        <f>INDEX( {"super","just","sub","infras"},MATCH(F105,{"超","恰","亚","次"},0))</f>
        <v>just</v>
      </c>
      <c r="I105" s="16">
        <f>MATCH(E105,{"教材体","教材域","教材册","教材章","教材节"},0)-1</f>
        <v>4</v>
      </c>
      <c r="J105" s="16">
        <f>MATCH(F105,{"超","恰","亚","次"},0)-1</f>
        <v>1</v>
      </c>
      <c r="K105" s="16" t="str">
        <f t="shared" si="16"/>
        <v>数学</v>
      </c>
      <c r="L105" s="1" t="s">
        <v>170</v>
      </c>
      <c r="M105" s="17"/>
      <c r="N105" s="17"/>
      <c r="O105" s="18" t="str">
        <f t="shared" si="17"/>
        <v xml:space="preserve">
  - 
    name:  1.回归分析的基本思想及其初步应用
    title:  1.回归分析的基本思想及其初步应用
    description: 
    koLyro: section
    koLyri:  just
    son: </v>
      </c>
      <c r="P105" s="20" t="str">
        <f t="shared" si="18"/>
        <v xml:space="preserve">
          - 
            name:  1.回归分析的基本思想及其初步应用
            title:  1.回归分析的基本思想及其初步应用
            description: 
            koLyro: section
            koLyri:  just
            son: </v>
      </c>
    </row>
    <row r="106" spans="1:16" s="1" customFormat="1" ht="17.25" customHeight="1">
      <c r="A106" s="15">
        <f t="shared" si="11"/>
        <v>4</v>
      </c>
      <c r="B106" s="16" t="str">
        <f t="shared" si="12"/>
        <v>教材节</v>
      </c>
      <c r="C106" s="16" t="str">
        <f t="shared" si="13"/>
        <v>2.独立性检验的基本思想及其初步应用</v>
      </c>
      <c r="D106" s="16" t="str">
        <f>IF(I106=1,INDEX( {"chinese","english","math","physics","chemistry","biology","politics","history","geography"},MATCH(C106,{"语文","英语","数学","物理","化学","生物","政治","历史","地理"},0)),"")</f>
        <v/>
      </c>
      <c r="E106" s="16" t="str">
        <f t="shared" si="14"/>
        <v>教材节</v>
      </c>
      <c r="F106" s="16" t="str">
        <f t="shared" si="15"/>
        <v>恰</v>
      </c>
      <c r="G106" s="16" t="str">
        <f>INDEX( {"body","discipline","volume","chapter","section"},MATCH(E106,{"教材体","教材域","教材册","教材章","教材节"},0))</f>
        <v>section</v>
      </c>
      <c r="H106" s="16" t="str">
        <f>INDEX( {"super","just","sub","infras"},MATCH(F106,{"超","恰","亚","次"},0))</f>
        <v>just</v>
      </c>
      <c r="I106" s="16">
        <f>MATCH(E106,{"教材体","教材域","教材册","教材章","教材节"},0)-1</f>
        <v>4</v>
      </c>
      <c r="J106" s="16">
        <f>MATCH(F106,{"超","恰","亚","次"},0)-1</f>
        <v>1</v>
      </c>
      <c r="K106" s="16" t="str">
        <f t="shared" si="16"/>
        <v>数学</v>
      </c>
      <c r="L106" s="1" t="s">
        <v>171</v>
      </c>
      <c r="M106" s="17"/>
      <c r="N106" s="17"/>
      <c r="O106" s="18" t="str">
        <f t="shared" si="17"/>
        <v xml:space="preserve">
  - 
    name:  2.独立性检验的基本思想及其初步应用
    title:  2.独立性检验的基本思想及其初步应用
    description: 
    koLyro: section
    koLyri:  just
    son: </v>
      </c>
      <c r="P106" s="20" t="str">
        <f t="shared" si="18"/>
        <v xml:space="preserve">
          - 
            name:  2.独立性检验的基本思想及其初步应用
            title:  2.独立性检验的基本思想及其初步应用
            description: 
            koLyro: section
            koLyri:  just
            son: </v>
      </c>
    </row>
    <row r="107" spans="1:16" s="1" customFormat="1" ht="17.25" customHeight="1">
      <c r="A107" s="15">
        <f t="shared" si="11"/>
        <v>3</v>
      </c>
      <c r="B107" s="16" t="str">
        <f t="shared" si="12"/>
        <v>教材章</v>
      </c>
      <c r="C107" s="16" t="str">
        <f t="shared" si="13"/>
        <v>第二章 推理与证明</v>
      </c>
      <c r="D107" s="16" t="str">
        <f>IF(I107=1,INDEX( {"chinese","english","math","physics","chemistry","biology","politics","history","geography"},MATCH(C107,{"语文","英语","数学","物理","化学","生物","政治","历史","地理"},0)),"")</f>
        <v/>
      </c>
      <c r="E107" s="16" t="str">
        <f t="shared" si="14"/>
        <v>教材章</v>
      </c>
      <c r="F107" s="16" t="str">
        <f t="shared" si="15"/>
        <v>恰</v>
      </c>
      <c r="G107" s="16" t="str">
        <f>INDEX( {"body","discipline","volume","chapter","section"},MATCH(E107,{"教材体","教材域","教材册","教材章","教材节"},0))</f>
        <v>chapter</v>
      </c>
      <c r="H107" s="16" t="str">
        <f>INDEX( {"super","just","sub","infras"},MATCH(F107,{"超","恰","亚","次"},0))</f>
        <v>just</v>
      </c>
      <c r="I107" s="16">
        <f>MATCH(E107,{"教材体","教材域","教材册","教材章","教材节"},0)-1</f>
        <v>3</v>
      </c>
      <c r="J107" s="16">
        <f>MATCH(F107,{"超","恰","亚","次"},0)-1</f>
        <v>1</v>
      </c>
      <c r="K107" s="16" t="str">
        <f t="shared" si="16"/>
        <v>数学</v>
      </c>
      <c r="L107" s="1" t="s">
        <v>172</v>
      </c>
      <c r="M107" s="17"/>
      <c r="N107" s="17"/>
      <c r="O107" s="18" t="str">
        <f t="shared" si="17"/>
        <v xml:space="preserve">
  - 
    name:  第二章 推理与证明
    title:  第二章 推理与证明
    description: 
    koLyro: chapter
    koLyri:  just
    son: </v>
      </c>
      <c r="P107" s="20" t="str">
        <f t="shared" si="18"/>
        <v xml:space="preserve">
        - 
          name:  第二章 推理与证明
          title:  第二章 推理与证明
          description: 
          koLyro: chapter
          koLyri:  just
          son: </v>
      </c>
    </row>
    <row r="108" spans="1:16" s="1" customFormat="1" ht="17.25" customHeight="1">
      <c r="A108" s="15">
        <f t="shared" si="11"/>
        <v>4</v>
      </c>
      <c r="B108" s="16" t="str">
        <f t="shared" si="12"/>
        <v>教材节</v>
      </c>
      <c r="C108" s="16" t="str">
        <f t="shared" si="13"/>
        <v>1.合情推理与演绎证明</v>
      </c>
      <c r="D108" s="16" t="str">
        <f>IF(I108=1,INDEX( {"chinese","english","math","physics","chemistry","biology","politics","history","geography"},MATCH(C108,{"语文","英语","数学","物理","化学","生物","政治","历史","地理"},0)),"")</f>
        <v/>
      </c>
      <c r="E108" s="16" t="str">
        <f t="shared" si="14"/>
        <v>教材节</v>
      </c>
      <c r="F108" s="16" t="str">
        <f t="shared" si="15"/>
        <v>恰</v>
      </c>
      <c r="G108" s="16" t="str">
        <f>INDEX( {"body","discipline","volume","chapter","section"},MATCH(E108,{"教材体","教材域","教材册","教材章","教材节"},0))</f>
        <v>section</v>
      </c>
      <c r="H108" s="16" t="str">
        <f>INDEX( {"super","just","sub","infras"},MATCH(F108,{"超","恰","亚","次"},0))</f>
        <v>just</v>
      </c>
      <c r="I108" s="16">
        <f>MATCH(E108,{"教材体","教材域","教材册","教材章","教材节"},0)-1</f>
        <v>4</v>
      </c>
      <c r="J108" s="16">
        <f>MATCH(F108,{"超","恰","亚","次"},0)-1</f>
        <v>1</v>
      </c>
      <c r="K108" s="16" t="str">
        <f t="shared" si="16"/>
        <v>数学</v>
      </c>
      <c r="L108" s="26" t="s">
        <v>173</v>
      </c>
      <c r="M108" s="17"/>
      <c r="N108" s="17"/>
      <c r="O108" s="18" t="str">
        <f t="shared" si="17"/>
        <v xml:space="preserve">
  - 
    name:  1.合情推理与演绎证明
    title:  1.合情推理与演绎证明
    description: 
    koLyro: section
    koLyri:  just
    son: </v>
      </c>
      <c r="P108" s="20" t="str">
        <f t="shared" si="18"/>
        <v xml:space="preserve">
          - 
            name:  1.合情推理与演绎证明
            title:  1.合情推理与演绎证明
            description: 
            koLyro: section
            koLyri:  just
            son: </v>
      </c>
    </row>
    <row r="109" spans="1:16" s="1" customFormat="1" ht="17.25" customHeight="1">
      <c r="A109" s="15">
        <f t="shared" si="11"/>
        <v>4</v>
      </c>
      <c r="B109" s="16" t="str">
        <f t="shared" si="12"/>
        <v>教材节</v>
      </c>
      <c r="C109" s="16" t="str">
        <f t="shared" si="13"/>
        <v>2.直接证明与间接证明</v>
      </c>
      <c r="D109" s="16" t="str">
        <f>IF(I109=1,INDEX( {"chinese","english","math","physics","chemistry","biology","politics","history","geography"},MATCH(C109,{"语文","英语","数学","物理","化学","生物","政治","历史","地理"},0)),"")</f>
        <v/>
      </c>
      <c r="E109" s="16" t="str">
        <f t="shared" si="14"/>
        <v>教材节</v>
      </c>
      <c r="F109" s="16" t="str">
        <f t="shared" si="15"/>
        <v>恰</v>
      </c>
      <c r="G109" s="16" t="str">
        <f>INDEX( {"body","discipline","volume","chapter","section"},MATCH(E109,{"教材体","教材域","教材册","教材章","教材节"},0))</f>
        <v>section</v>
      </c>
      <c r="H109" s="16" t="str">
        <f>INDEX( {"super","just","sub","infras"},MATCH(F109,{"超","恰","亚","次"},0))</f>
        <v>just</v>
      </c>
      <c r="I109" s="16">
        <f>MATCH(E109,{"教材体","教材域","教材册","教材章","教材节"},0)-1</f>
        <v>4</v>
      </c>
      <c r="J109" s="16">
        <f>MATCH(F109,{"超","恰","亚","次"},0)-1</f>
        <v>1</v>
      </c>
      <c r="K109" s="16" t="str">
        <f t="shared" si="16"/>
        <v>数学</v>
      </c>
      <c r="L109" s="26" t="s">
        <v>174</v>
      </c>
      <c r="M109" s="17"/>
      <c r="N109" s="17"/>
      <c r="O109" s="18" t="str">
        <f t="shared" si="17"/>
        <v xml:space="preserve">
  - 
    name:  2.直接证明与间接证明
    title:  2.直接证明与间接证明
    description: 
    koLyro: section
    koLyri:  just
    son: </v>
      </c>
      <c r="P109" s="20" t="str">
        <f t="shared" si="18"/>
        <v xml:space="preserve">
          - 
            name:  2.直接证明与间接证明
            title:  2.直接证明与间接证明
            description: 
            koLyro: section
            koLyri:  just
            son: </v>
      </c>
    </row>
    <row r="110" spans="1:16" s="1" customFormat="1" ht="17.25" customHeight="1">
      <c r="A110" s="15">
        <f t="shared" si="11"/>
        <v>3</v>
      </c>
      <c r="B110" s="16" t="str">
        <f t="shared" si="12"/>
        <v>教材章</v>
      </c>
      <c r="C110" s="16" t="str">
        <f t="shared" si="13"/>
        <v>第三章 数系的扩充与复数的引入</v>
      </c>
      <c r="D110" s="16" t="str">
        <f>IF(I110=1,INDEX( {"chinese","english","math","physics","chemistry","biology","politics","history","geography"},MATCH(C110,{"语文","英语","数学","物理","化学","生物","政治","历史","地理"},0)),"")</f>
        <v/>
      </c>
      <c r="E110" s="16" t="str">
        <f t="shared" si="14"/>
        <v>教材章</v>
      </c>
      <c r="F110" s="16" t="str">
        <f t="shared" si="15"/>
        <v>恰</v>
      </c>
      <c r="G110" s="16" t="str">
        <f>INDEX( {"body","discipline","volume","chapter","section"},MATCH(E110,{"教材体","教材域","教材册","教材章","教材节"},0))</f>
        <v>chapter</v>
      </c>
      <c r="H110" s="16" t="str">
        <f>INDEX( {"super","just","sub","infras"},MATCH(F110,{"超","恰","亚","次"},0))</f>
        <v>just</v>
      </c>
      <c r="I110" s="16">
        <f>MATCH(E110,{"教材体","教材域","教材册","教材章","教材节"},0)-1</f>
        <v>3</v>
      </c>
      <c r="J110" s="16">
        <f>MATCH(F110,{"超","恰","亚","次"},0)-1</f>
        <v>1</v>
      </c>
      <c r="K110" s="16" t="str">
        <f t="shared" si="16"/>
        <v>数学</v>
      </c>
      <c r="L110" s="1" t="s">
        <v>175</v>
      </c>
      <c r="M110" s="17"/>
      <c r="N110" s="17"/>
      <c r="O110" s="18" t="str">
        <f t="shared" si="17"/>
        <v xml:space="preserve">
  - 
    name:  第三章 数系的扩充与复数的引入
    title:  第三章 数系的扩充与复数的引入
    description: 
    koLyro: chapter
    koLyri:  just
    son: </v>
      </c>
      <c r="P110" s="20" t="str">
        <f t="shared" si="18"/>
        <v xml:space="preserve">
        - 
          name:  第三章 数系的扩充与复数的引入
          title:  第三章 数系的扩充与复数的引入
          description: 
          koLyro: chapter
          koLyri:  just
          son: </v>
      </c>
    </row>
    <row r="111" spans="1:16" s="1" customFormat="1" ht="17.25" customHeight="1">
      <c r="A111" s="15">
        <f t="shared" si="11"/>
        <v>4</v>
      </c>
      <c r="B111" s="16" t="str">
        <f t="shared" si="12"/>
        <v>教材节</v>
      </c>
      <c r="C111" s="16" t="str">
        <f t="shared" si="13"/>
        <v>1.数系的扩充和复数的概念</v>
      </c>
      <c r="D111" s="16" t="str">
        <f>IF(I111=1,INDEX( {"chinese","english","math","physics","chemistry","biology","politics","history","geography"},MATCH(C111,{"语文","英语","数学","物理","化学","生物","政治","历史","地理"},0)),"")</f>
        <v/>
      </c>
      <c r="E111" s="16" t="str">
        <f t="shared" si="14"/>
        <v>教材节</v>
      </c>
      <c r="F111" s="16" t="str">
        <f t="shared" si="15"/>
        <v>恰</v>
      </c>
      <c r="G111" s="16" t="str">
        <f>INDEX( {"body","discipline","volume","chapter","section"},MATCH(E111,{"教材体","教材域","教材册","教材章","教材节"},0))</f>
        <v>section</v>
      </c>
      <c r="H111" s="16" t="str">
        <f>INDEX( {"super","just","sub","infras"},MATCH(F111,{"超","恰","亚","次"},0))</f>
        <v>just</v>
      </c>
      <c r="I111" s="16">
        <f>MATCH(E111,{"教材体","教材域","教材册","教材章","教材节"},0)-1</f>
        <v>4</v>
      </c>
      <c r="J111" s="16">
        <f>MATCH(F111,{"超","恰","亚","次"},0)-1</f>
        <v>1</v>
      </c>
      <c r="K111" s="16" t="str">
        <f t="shared" si="16"/>
        <v>数学</v>
      </c>
      <c r="L111" s="26" t="s">
        <v>176</v>
      </c>
      <c r="M111" s="17"/>
      <c r="N111" s="17"/>
      <c r="O111" s="18" t="str">
        <f t="shared" si="17"/>
        <v xml:space="preserve">
  - 
    name:  1.数系的扩充和复数的概念
    title:  1.数系的扩充和复数的概念
    description: 
    koLyro: section
    koLyri:  just
    son: </v>
      </c>
      <c r="P111" s="20" t="str">
        <f t="shared" si="18"/>
        <v xml:space="preserve">
          - 
            name:  1.数系的扩充和复数的概念
            title:  1.数系的扩充和复数的概念
            description: 
            koLyro: section
            koLyri:  just
            son: </v>
      </c>
    </row>
    <row r="112" spans="1:16" s="1" customFormat="1" ht="17.25" customHeight="1">
      <c r="A112" s="15">
        <f t="shared" si="11"/>
        <v>4</v>
      </c>
      <c r="B112" s="16" t="str">
        <f t="shared" si="12"/>
        <v>教材节</v>
      </c>
      <c r="C112" s="16" t="str">
        <f t="shared" si="13"/>
        <v>2.复数代数形式的四则运算</v>
      </c>
      <c r="D112" s="16" t="str">
        <f>IF(I112=1,INDEX( {"chinese","english","math","physics","chemistry","biology","politics","history","geography"},MATCH(C112,{"语文","英语","数学","物理","化学","生物","政治","历史","地理"},0)),"")</f>
        <v/>
      </c>
      <c r="E112" s="16" t="str">
        <f t="shared" si="14"/>
        <v>教材节</v>
      </c>
      <c r="F112" s="16" t="str">
        <f t="shared" si="15"/>
        <v>恰</v>
      </c>
      <c r="G112" s="16" t="str">
        <f>INDEX( {"body","discipline","volume","chapter","section"},MATCH(E112,{"教材体","教材域","教材册","教材章","教材节"},0))</f>
        <v>section</v>
      </c>
      <c r="H112" s="16" t="str">
        <f>INDEX( {"super","just","sub","infras"},MATCH(F112,{"超","恰","亚","次"},0))</f>
        <v>just</v>
      </c>
      <c r="I112" s="16">
        <f>MATCH(E112,{"教材体","教材域","教材册","教材章","教材节"},0)-1</f>
        <v>4</v>
      </c>
      <c r="J112" s="16">
        <f>MATCH(F112,{"超","恰","亚","次"},0)-1</f>
        <v>1</v>
      </c>
      <c r="K112" s="16" t="str">
        <f t="shared" si="16"/>
        <v>数学</v>
      </c>
      <c r="L112" s="26" t="s">
        <v>177</v>
      </c>
      <c r="M112" s="17"/>
      <c r="N112" s="17"/>
      <c r="O112" s="18" t="str">
        <f t="shared" si="17"/>
        <v xml:space="preserve">
  - 
    name:  2.复数代数形式的四则运算
    title:  2.复数代数形式的四则运算
    description: 
    koLyro: section
    koLyri:  just
    son: </v>
      </c>
      <c r="P112" s="20" t="str">
        <f t="shared" si="18"/>
        <v xml:space="preserve">
          - 
            name:  2.复数代数形式的四则运算
            title:  2.复数代数形式的四则运算
            description: 
            koLyro: section
            koLyri:  just
            son: </v>
      </c>
    </row>
    <row r="113" spans="1:16" s="1" customFormat="1" ht="17.25" customHeight="1">
      <c r="A113" s="15">
        <f t="shared" si="11"/>
        <v>3</v>
      </c>
      <c r="B113" s="16" t="str">
        <f t="shared" si="12"/>
        <v>教材章</v>
      </c>
      <c r="C113" s="16" t="str">
        <f t="shared" si="13"/>
        <v>第四章 框图</v>
      </c>
      <c r="D113" s="16" t="str">
        <f>IF(I113=1,INDEX( {"chinese","english","math","physics","chemistry","biology","politics","history","geography"},MATCH(C113,{"语文","英语","数学","物理","化学","生物","政治","历史","地理"},0)),"")</f>
        <v/>
      </c>
      <c r="E113" s="16" t="str">
        <f t="shared" si="14"/>
        <v>教材章</v>
      </c>
      <c r="F113" s="16" t="str">
        <f t="shared" si="15"/>
        <v>恰</v>
      </c>
      <c r="G113" s="16" t="str">
        <f>INDEX( {"body","discipline","volume","chapter","section"},MATCH(E113,{"教材体","教材域","教材册","教材章","教材节"},0))</f>
        <v>chapter</v>
      </c>
      <c r="H113" s="16" t="str">
        <f>INDEX( {"super","just","sub","infras"},MATCH(F113,{"超","恰","亚","次"},0))</f>
        <v>just</v>
      </c>
      <c r="I113" s="16">
        <f>MATCH(E113,{"教材体","教材域","教材册","教材章","教材节"},0)-1</f>
        <v>3</v>
      </c>
      <c r="J113" s="16">
        <f>MATCH(F113,{"超","恰","亚","次"},0)-1</f>
        <v>1</v>
      </c>
      <c r="K113" s="16" t="str">
        <f t="shared" si="16"/>
        <v>数学</v>
      </c>
      <c r="L113" s="1" t="s">
        <v>178</v>
      </c>
      <c r="M113" s="17"/>
      <c r="N113" s="17"/>
      <c r="O113" s="18" t="str">
        <f t="shared" si="17"/>
        <v xml:space="preserve">
  - 
    name:  第四章 框图
    title:  第四章 框图
    description: 
    koLyro: chapter
    koLyri:  just
    son: </v>
      </c>
      <c r="P113" s="20" t="str">
        <f t="shared" si="18"/>
        <v xml:space="preserve">
        - 
          name:  第四章 框图
          title:  第四章 框图
          description: 
          koLyro: chapter
          koLyri:  just
          son: </v>
      </c>
    </row>
    <row r="114" spans="1:16" s="1" customFormat="1" ht="17.25" customHeight="1">
      <c r="A114" s="15">
        <f t="shared" si="11"/>
        <v>4</v>
      </c>
      <c r="B114" s="16" t="str">
        <f t="shared" si="12"/>
        <v>教材节</v>
      </c>
      <c r="C114" s="16" t="str">
        <f t="shared" si="13"/>
        <v>1.流程图</v>
      </c>
      <c r="D114" s="16" t="str">
        <f>IF(I114=1,INDEX( {"chinese","english","math","physics","chemistry","biology","politics","history","geography"},MATCH(C114,{"语文","英语","数学","物理","化学","生物","政治","历史","地理"},0)),"")</f>
        <v/>
      </c>
      <c r="E114" s="16" t="str">
        <f t="shared" si="14"/>
        <v>教材节</v>
      </c>
      <c r="F114" s="16" t="str">
        <f t="shared" si="15"/>
        <v>恰</v>
      </c>
      <c r="G114" s="16" t="str">
        <f>INDEX( {"body","discipline","volume","chapter","section"},MATCH(E114,{"教材体","教材域","教材册","教材章","教材节"},0))</f>
        <v>section</v>
      </c>
      <c r="H114" s="16" t="str">
        <f>INDEX( {"super","just","sub","infras"},MATCH(F114,{"超","恰","亚","次"},0))</f>
        <v>just</v>
      </c>
      <c r="I114" s="16">
        <f>MATCH(E114,{"教材体","教材域","教材册","教材章","教材节"},0)-1</f>
        <v>4</v>
      </c>
      <c r="J114" s="16">
        <f>MATCH(F114,{"超","恰","亚","次"},0)-1</f>
        <v>1</v>
      </c>
      <c r="K114" s="16" t="str">
        <f t="shared" si="16"/>
        <v>数学</v>
      </c>
      <c r="L114" s="1" t="s">
        <v>179</v>
      </c>
      <c r="M114" s="17"/>
      <c r="N114" s="17"/>
      <c r="O114" s="18" t="str">
        <f t="shared" si="17"/>
        <v xml:space="preserve">
  - 
    name:  1.流程图
    title:  1.流程图
    description: 
    koLyro: section
    koLyri:  just
    son: </v>
      </c>
      <c r="P114" s="20" t="str">
        <f t="shared" si="18"/>
        <v xml:space="preserve">
          - 
            name:  1.流程图
            title:  1.流程图
            description: 
            koLyro: section
            koLyri:  just
            son: </v>
      </c>
    </row>
    <row r="115" spans="1:16" s="1" customFormat="1" ht="17.25" customHeight="1">
      <c r="A115" s="15">
        <f t="shared" si="11"/>
        <v>4</v>
      </c>
      <c r="B115" s="16" t="str">
        <f t="shared" si="12"/>
        <v>教材节</v>
      </c>
      <c r="C115" s="16" t="str">
        <f t="shared" si="13"/>
        <v>2.结构图</v>
      </c>
      <c r="D115" s="16" t="str">
        <f>IF(I115=1,INDEX( {"chinese","english","math","physics","chemistry","biology","politics","history","geography"},MATCH(C115,{"语文","英语","数学","物理","化学","生物","政治","历史","地理"},0)),"")</f>
        <v/>
      </c>
      <c r="E115" s="16" t="str">
        <f t="shared" si="14"/>
        <v>教材节</v>
      </c>
      <c r="F115" s="16" t="str">
        <f t="shared" si="15"/>
        <v>恰</v>
      </c>
      <c r="G115" s="16" t="str">
        <f>INDEX( {"body","discipline","volume","chapter","section"},MATCH(E115,{"教材体","教材域","教材册","教材章","教材节"},0))</f>
        <v>section</v>
      </c>
      <c r="H115" s="16" t="str">
        <f>INDEX( {"super","just","sub","infras"},MATCH(F115,{"超","恰","亚","次"},0))</f>
        <v>just</v>
      </c>
      <c r="I115" s="16">
        <f>MATCH(E115,{"教材体","教材域","教材册","教材章","教材节"},0)-1</f>
        <v>4</v>
      </c>
      <c r="J115" s="16">
        <f>MATCH(F115,{"超","恰","亚","次"},0)-1</f>
        <v>1</v>
      </c>
      <c r="K115" s="16" t="str">
        <f t="shared" si="16"/>
        <v>数学</v>
      </c>
      <c r="L115" s="1" t="s">
        <v>180</v>
      </c>
      <c r="M115" s="17"/>
      <c r="N115" s="17"/>
      <c r="O115" s="18" t="str">
        <f t="shared" si="17"/>
        <v xml:space="preserve">
  - 
    name:  2.结构图
    title:  2.结构图
    description: 
    koLyro: section
    koLyri:  just
    son: </v>
      </c>
      <c r="P115" s="20" t="str">
        <f t="shared" si="18"/>
        <v xml:space="preserve">
          - 
            name:  2.结构图
            title:  2.结构图
            description: 
            koLyro: section
            koLyri:  just
            son: </v>
      </c>
    </row>
    <row r="116" spans="1:16" s="1" customFormat="1" ht="17.25" customHeight="1">
      <c r="A116" s="15">
        <f t="shared" si="11"/>
        <v>2</v>
      </c>
      <c r="B116" s="16" t="str">
        <f t="shared" si="12"/>
        <v>教材册</v>
      </c>
      <c r="C116" s="16" t="str">
        <f t="shared" si="13"/>
        <v>选修2-1</v>
      </c>
      <c r="D116" s="16" t="str">
        <f>IF(I116=1,INDEX( {"chinese","english","math","physics","chemistry","biology","politics","history","geography"},MATCH(C116,{"语文","英语","数学","物理","化学","生物","政治","历史","地理"},0)),"")</f>
        <v/>
      </c>
      <c r="E116" s="16" t="str">
        <f t="shared" si="14"/>
        <v>教材册</v>
      </c>
      <c r="F116" s="16" t="str">
        <f t="shared" si="15"/>
        <v>恰</v>
      </c>
      <c r="G116" s="16" t="str">
        <f>INDEX( {"body","discipline","volume","chapter","section"},MATCH(E116,{"教材体","教材域","教材册","教材章","教材节"},0))</f>
        <v>volume</v>
      </c>
      <c r="H116" s="16" t="str">
        <f>INDEX( {"super","just","sub","infras"},MATCH(F116,{"超","恰","亚","次"},0))</f>
        <v>just</v>
      </c>
      <c r="I116" s="16">
        <f>MATCH(E116,{"教材体","教材域","教材册","教材章","教材节"},0)-1</f>
        <v>2</v>
      </c>
      <c r="J116" s="16">
        <f>MATCH(F116,{"超","恰","亚","次"},0)-1</f>
        <v>1</v>
      </c>
      <c r="K116" s="16" t="str">
        <f t="shared" si="16"/>
        <v>数学</v>
      </c>
      <c r="L116" s="1" t="s">
        <v>181</v>
      </c>
      <c r="M116" s="17"/>
      <c r="N116" s="17"/>
      <c r="O116" s="18" t="str">
        <f t="shared" si="17"/>
        <v xml:space="preserve">
  - 
    name:  选修2-1
    title:  选修2-1
    description: 
    koLyro: volume
    koLyri:  just
    son: </v>
      </c>
      <c r="P116" s="20" t="str">
        <f t="shared" si="18"/>
        <v xml:space="preserve">
      - 
        name:  选修2-1
        title:  选修2-1
        description: 
        koLyro: volume
        koLyri:  just
        son: </v>
      </c>
    </row>
    <row r="117" spans="1:16" s="1" customFormat="1" ht="17.25" customHeight="1">
      <c r="A117" s="15">
        <f t="shared" si="11"/>
        <v>3</v>
      </c>
      <c r="B117" s="16" t="str">
        <f t="shared" si="12"/>
        <v>教材章</v>
      </c>
      <c r="C117" s="16" t="str">
        <f t="shared" si="13"/>
        <v>第一章 常用逻辑用语</v>
      </c>
      <c r="D117" s="16" t="str">
        <f>IF(I117=1,INDEX( {"chinese","english","math","physics","chemistry","biology","politics","history","geography"},MATCH(C117,{"语文","英语","数学","物理","化学","生物","政治","历史","地理"},0)),"")</f>
        <v/>
      </c>
      <c r="E117" s="16" t="str">
        <f t="shared" si="14"/>
        <v>教材章</v>
      </c>
      <c r="F117" s="16" t="str">
        <f t="shared" si="15"/>
        <v>恰</v>
      </c>
      <c r="G117" s="16" t="str">
        <f>INDEX( {"body","discipline","volume","chapter","section"},MATCH(E117,{"教材体","教材域","教材册","教材章","教材节"},0))</f>
        <v>chapter</v>
      </c>
      <c r="H117" s="16" t="str">
        <f>INDEX( {"super","just","sub","infras"},MATCH(F117,{"超","恰","亚","次"},0))</f>
        <v>just</v>
      </c>
      <c r="I117" s="16">
        <f>MATCH(E117,{"教材体","教材域","教材册","教材章","教材节"},0)-1</f>
        <v>3</v>
      </c>
      <c r="J117" s="16">
        <f>MATCH(F117,{"超","恰","亚","次"},0)-1</f>
        <v>1</v>
      </c>
      <c r="K117" s="16" t="str">
        <f t="shared" si="16"/>
        <v>数学</v>
      </c>
      <c r="L117" s="1" t="s">
        <v>182</v>
      </c>
      <c r="M117" s="17"/>
      <c r="N117" s="17"/>
      <c r="O117" s="18" t="str">
        <f t="shared" si="17"/>
        <v xml:space="preserve">
  - 
    name:  第一章 常用逻辑用语
    title:  第一章 常用逻辑用语
    description: 
    koLyro: chapter
    koLyri:  just
    son: </v>
      </c>
      <c r="P117" s="20" t="str">
        <f t="shared" si="18"/>
        <v xml:space="preserve">
        - 
          name:  第一章 常用逻辑用语
          title:  第一章 常用逻辑用语
          description: 
          koLyro: chapter
          koLyri:  just
          son: </v>
      </c>
    </row>
    <row r="118" spans="1:16" s="1" customFormat="1" ht="17.25" customHeight="1">
      <c r="A118" s="15">
        <f t="shared" si="11"/>
        <v>4</v>
      </c>
      <c r="B118" s="16" t="str">
        <f t="shared" si="12"/>
        <v>教材节</v>
      </c>
      <c r="C118" s="16" t="str">
        <f t="shared" si="13"/>
        <v>1.命题及其关系</v>
      </c>
      <c r="D118" s="16" t="str">
        <f>IF(I118=1,INDEX( {"chinese","english","math","physics","chemistry","biology","politics","history","geography"},MATCH(C118,{"语文","英语","数学","物理","化学","生物","政治","历史","地理"},0)),"")</f>
        <v/>
      </c>
      <c r="E118" s="16" t="str">
        <f t="shared" si="14"/>
        <v>教材节</v>
      </c>
      <c r="F118" s="16" t="str">
        <f t="shared" si="15"/>
        <v>恰</v>
      </c>
      <c r="G118" s="16" t="str">
        <f>INDEX( {"body","discipline","volume","chapter","section"},MATCH(E118,{"教材体","教材域","教材册","教材章","教材节"},0))</f>
        <v>section</v>
      </c>
      <c r="H118" s="16" t="str">
        <f>INDEX( {"super","just","sub","infras"},MATCH(F118,{"超","恰","亚","次"},0))</f>
        <v>just</v>
      </c>
      <c r="I118" s="16">
        <f>MATCH(E118,{"教材体","教材域","教材册","教材章","教材节"},0)-1</f>
        <v>4</v>
      </c>
      <c r="J118" s="16">
        <f>MATCH(F118,{"超","恰","亚","次"},0)-1</f>
        <v>1</v>
      </c>
      <c r="K118" s="16" t="str">
        <f t="shared" si="16"/>
        <v>数学</v>
      </c>
      <c r="L118" s="1" t="s">
        <v>183</v>
      </c>
      <c r="M118" s="17"/>
      <c r="N118" s="17"/>
      <c r="O118" s="18" t="str">
        <f t="shared" si="17"/>
        <v xml:space="preserve">
  - 
    name:  1.命题及其关系
    title:  1.命题及其关系
    description: 
    koLyro: section
    koLyri:  just
    son: </v>
      </c>
      <c r="P118" s="20" t="str">
        <f t="shared" si="18"/>
        <v xml:space="preserve">
          - 
            name:  1.命题及其关系
            title:  1.命题及其关系
            description: 
            koLyro: section
            koLyri:  just
            son: </v>
      </c>
    </row>
    <row r="119" spans="1:16" s="1" customFormat="1" ht="17.25" customHeight="1">
      <c r="A119" s="15">
        <f t="shared" si="11"/>
        <v>4</v>
      </c>
      <c r="B119" s="16" t="str">
        <f t="shared" si="12"/>
        <v>教材节</v>
      </c>
      <c r="C119" s="16" t="str">
        <f t="shared" si="13"/>
        <v>2.充分条件与必要条件</v>
      </c>
      <c r="D119" s="16" t="str">
        <f>IF(I119=1,INDEX( {"chinese","english","math","physics","chemistry","biology","politics","history","geography"},MATCH(C119,{"语文","英语","数学","物理","化学","生物","政治","历史","地理"},0)),"")</f>
        <v/>
      </c>
      <c r="E119" s="16" t="str">
        <f t="shared" si="14"/>
        <v>教材节</v>
      </c>
      <c r="F119" s="16" t="str">
        <f t="shared" si="15"/>
        <v>恰</v>
      </c>
      <c r="G119" s="16" t="str">
        <f>INDEX( {"body","discipline","volume","chapter","section"},MATCH(E119,{"教材体","教材域","教材册","教材章","教材节"},0))</f>
        <v>section</v>
      </c>
      <c r="H119" s="16" t="str">
        <f>INDEX( {"super","just","sub","infras"},MATCH(F119,{"超","恰","亚","次"},0))</f>
        <v>just</v>
      </c>
      <c r="I119" s="16">
        <f>MATCH(E119,{"教材体","教材域","教材册","教材章","教材节"},0)-1</f>
        <v>4</v>
      </c>
      <c r="J119" s="16">
        <f>MATCH(F119,{"超","恰","亚","次"},0)-1</f>
        <v>1</v>
      </c>
      <c r="K119" s="16" t="str">
        <f t="shared" si="16"/>
        <v>数学</v>
      </c>
      <c r="L119" s="1" t="s">
        <v>155</v>
      </c>
      <c r="M119" s="17"/>
      <c r="N119" s="17"/>
      <c r="O119" s="18" t="str">
        <f t="shared" si="17"/>
        <v xml:space="preserve">
  - 
    name:  2.充分条件与必要条件
    title:  2.充分条件与必要条件
    description: 
    koLyro: section
    koLyri:  just
    son: </v>
      </c>
      <c r="P119" s="20" t="str">
        <f t="shared" si="18"/>
        <v xml:space="preserve">
          - 
            name:  2.充分条件与必要条件
            title:  2.充分条件与必要条件
            description: 
            koLyro: section
            koLyri:  just
            son: </v>
      </c>
    </row>
    <row r="120" spans="1:16" s="1" customFormat="1" ht="17.25" customHeight="1">
      <c r="A120" s="15">
        <f t="shared" si="11"/>
        <v>4</v>
      </c>
      <c r="B120" s="16" t="str">
        <f t="shared" si="12"/>
        <v>教材节</v>
      </c>
      <c r="C120" s="16" t="str">
        <f t="shared" si="13"/>
        <v>3.简单的逻辑联结词</v>
      </c>
      <c r="D120" s="16" t="str">
        <f>IF(I120=1,INDEX( {"chinese","english","math","physics","chemistry","biology","politics","history","geography"},MATCH(C120,{"语文","英语","数学","物理","化学","生物","政治","历史","地理"},0)),"")</f>
        <v/>
      </c>
      <c r="E120" s="16" t="str">
        <f t="shared" si="14"/>
        <v>教材节</v>
      </c>
      <c r="F120" s="16" t="str">
        <f t="shared" si="15"/>
        <v>恰</v>
      </c>
      <c r="G120" s="16" t="str">
        <f>INDEX( {"body","discipline","volume","chapter","section"},MATCH(E120,{"教材体","教材域","教材册","教材章","教材节"},0))</f>
        <v>section</v>
      </c>
      <c r="H120" s="16" t="str">
        <f>INDEX( {"super","just","sub","infras"},MATCH(F120,{"超","恰","亚","次"},0))</f>
        <v>just</v>
      </c>
      <c r="I120" s="16">
        <f>MATCH(E120,{"教材体","教材域","教材册","教材章","教材节"},0)-1</f>
        <v>4</v>
      </c>
      <c r="J120" s="16">
        <f>MATCH(F120,{"超","恰","亚","次"},0)-1</f>
        <v>1</v>
      </c>
      <c r="K120" s="16" t="str">
        <f t="shared" si="16"/>
        <v>数学</v>
      </c>
      <c r="L120" s="1" t="s">
        <v>156</v>
      </c>
      <c r="M120" s="17"/>
      <c r="N120" s="17"/>
      <c r="O120" s="18" t="str">
        <f t="shared" si="17"/>
        <v xml:space="preserve">
  - 
    name:  3.简单的逻辑联结词
    title:  3.简单的逻辑联结词
    description: 
    koLyro: section
    koLyri:  just
    son: </v>
      </c>
      <c r="P120" s="20" t="str">
        <f t="shared" si="18"/>
        <v xml:space="preserve">
          - 
            name:  3.简单的逻辑联结词
            title:  3.简单的逻辑联结词
            description: 
            koLyro: section
            koLyri:  just
            son: </v>
      </c>
    </row>
    <row r="121" spans="1:16" s="1" customFormat="1" ht="17.25" customHeight="1">
      <c r="A121" s="15">
        <f t="shared" si="11"/>
        <v>4</v>
      </c>
      <c r="B121" s="16" t="str">
        <f t="shared" si="12"/>
        <v>教材节</v>
      </c>
      <c r="C121" s="16" t="str">
        <f t="shared" si="13"/>
        <v>4.全称量词与存在量词</v>
      </c>
      <c r="D121" s="16" t="str">
        <f>IF(I121=1,INDEX( {"chinese","english","math","physics","chemistry","biology","politics","history","geography"},MATCH(C121,{"语文","英语","数学","物理","化学","生物","政治","历史","地理"},0)),"")</f>
        <v/>
      </c>
      <c r="E121" s="16" t="str">
        <f t="shared" si="14"/>
        <v>教材节</v>
      </c>
      <c r="F121" s="16" t="str">
        <f t="shared" si="15"/>
        <v>恰</v>
      </c>
      <c r="G121" s="16" t="str">
        <f>INDEX( {"body","discipline","volume","chapter","section"},MATCH(E121,{"教材体","教材域","教材册","教材章","教材节"},0))</f>
        <v>section</v>
      </c>
      <c r="H121" s="16" t="str">
        <f>INDEX( {"super","just","sub","infras"},MATCH(F121,{"超","恰","亚","次"},0))</f>
        <v>just</v>
      </c>
      <c r="I121" s="16">
        <f>MATCH(E121,{"教材体","教材域","教材册","教材章","教材节"},0)-1</f>
        <v>4</v>
      </c>
      <c r="J121" s="16">
        <f>MATCH(F121,{"超","恰","亚","次"},0)-1</f>
        <v>1</v>
      </c>
      <c r="K121" s="16" t="str">
        <f t="shared" si="16"/>
        <v>数学</v>
      </c>
      <c r="L121" s="1" t="s">
        <v>157</v>
      </c>
      <c r="M121" s="17"/>
      <c r="N121" s="17"/>
      <c r="O121" s="18" t="str">
        <f t="shared" si="17"/>
        <v xml:space="preserve">
  - 
    name:  4.全称量词与存在量词
    title:  4.全称量词与存在量词
    description: 
    koLyro: section
    koLyri:  just
    son: </v>
      </c>
      <c r="P121" s="20" t="str">
        <f t="shared" si="18"/>
        <v xml:space="preserve">
          - 
            name:  4.全称量词与存在量词
            title:  4.全称量词与存在量词
            description: 
            koLyro: section
            koLyri:  just
            son: </v>
      </c>
    </row>
    <row r="122" spans="1:16" s="1" customFormat="1" ht="17.25" customHeight="1">
      <c r="A122" s="15">
        <f t="shared" si="11"/>
        <v>3</v>
      </c>
      <c r="B122" s="16" t="str">
        <f t="shared" si="12"/>
        <v>教材章</v>
      </c>
      <c r="C122" s="16" t="str">
        <f t="shared" si="13"/>
        <v>第二章 圆锥曲线与方程</v>
      </c>
      <c r="D122" s="16" t="str">
        <f>IF(I122=1,INDEX( {"chinese","english","math","physics","chemistry","biology","politics","history","geography"},MATCH(C122,{"语文","英语","数学","物理","化学","生物","政治","历史","地理"},0)),"")</f>
        <v/>
      </c>
      <c r="E122" s="16" t="str">
        <f t="shared" si="14"/>
        <v>教材章</v>
      </c>
      <c r="F122" s="16" t="str">
        <f t="shared" si="15"/>
        <v>恰</v>
      </c>
      <c r="G122" s="16" t="str">
        <f>INDEX( {"body","discipline","volume","chapter","section"},MATCH(E122,{"教材体","教材域","教材册","教材章","教材节"},0))</f>
        <v>chapter</v>
      </c>
      <c r="H122" s="16" t="str">
        <f>INDEX( {"super","just","sub","infras"},MATCH(F122,{"超","恰","亚","次"},0))</f>
        <v>just</v>
      </c>
      <c r="I122" s="16">
        <f>MATCH(E122,{"教材体","教材域","教材册","教材章","教材节"},0)-1</f>
        <v>3</v>
      </c>
      <c r="J122" s="16">
        <f>MATCH(F122,{"超","恰","亚","次"},0)-1</f>
        <v>1</v>
      </c>
      <c r="K122" s="16" t="str">
        <f t="shared" si="16"/>
        <v>数学</v>
      </c>
      <c r="L122" s="1" t="s">
        <v>158</v>
      </c>
      <c r="M122" s="17"/>
      <c r="N122" s="17"/>
      <c r="O122" s="18" t="str">
        <f t="shared" si="17"/>
        <v xml:space="preserve">
  - 
    name:  第二章 圆锥曲线与方程
    title:  第二章 圆锥曲线与方程
    description: 
    koLyro: chapter
    koLyri:  just
    son: </v>
      </c>
      <c r="P122" s="20" t="str">
        <f t="shared" si="18"/>
        <v xml:space="preserve">
        - 
          name:  第二章 圆锥曲线与方程
          title:  第二章 圆锥曲线与方程
          description: 
          koLyro: chapter
          koLyri:  just
          son: </v>
      </c>
    </row>
    <row r="123" spans="1:16" s="1" customFormat="1" ht="17.25" customHeight="1">
      <c r="A123" s="15">
        <f t="shared" si="11"/>
        <v>4</v>
      </c>
      <c r="B123" s="16" t="str">
        <f t="shared" si="12"/>
        <v>教材节</v>
      </c>
      <c r="C123" s="16" t="str">
        <f t="shared" si="13"/>
        <v>1.曲线与方程</v>
      </c>
      <c r="D123" s="16" t="str">
        <f>IF(I123=1,INDEX( {"chinese","english","math","physics","chemistry","biology","politics","history","geography"},MATCH(C123,{"语文","英语","数学","物理","化学","生物","政治","历史","地理"},0)),"")</f>
        <v/>
      </c>
      <c r="E123" s="16" t="str">
        <f t="shared" si="14"/>
        <v>教材节</v>
      </c>
      <c r="F123" s="16" t="str">
        <f t="shared" si="15"/>
        <v>恰</v>
      </c>
      <c r="G123" s="16" t="str">
        <f>INDEX( {"body","discipline","volume","chapter","section"},MATCH(E123,{"教材体","教材域","教材册","教材章","教材节"},0))</f>
        <v>section</v>
      </c>
      <c r="H123" s="16" t="str">
        <f>INDEX( {"super","just","sub","infras"},MATCH(F123,{"超","恰","亚","次"},0))</f>
        <v>just</v>
      </c>
      <c r="I123" s="16">
        <f>MATCH(E123,{"教材体","教材域","教材册","教材章","教材节"},0)-1</f>
        <v>4</v>
      </c>
      <c r="J123" s="16">
        <f>MATCH(F123,{"超","恰","亚","次"},0)-1</f>
        <v>1</v>
      </c>
      <c r="K123" s="16" t="str">
        <f t="shared" si="16"/>
        <v>数学</v>
      </c>
      <c r="L123" s="1" t="s">
        <v>184</v>
      </c>
      <c r="M123" s="17"/>
      <c r="N123" s="17"/>
      <c r="O123" s="18" t="str">
        <f t="shared" si="17"/>
        <v xml:space="preserve">
  - 
    name:  1.曲线与方程
    title:  1.曲线与方程
    description: 
    koLyro: section
    koLyri:  just
    son: </v>
      </c>
      <c r="P123" s="20" t="str">
        <f t="shared" si="18"/>
        <v xml:space="preserve">
          - 
            name:  1.曲线与方程
            title:  1.曲线与方程
            description: 
            koLyro: section
            koLyri:  just
            son: </v>
      </c>
    </row>
    <row r="124" spans="1:16" s="1" customFormat="1" ht="17.25" customHeight="1">
      <c r="A124" s="15">
        <f t="shared" si="11"/>
        <v>4</v>
      </c>
      <c r="B124" s="16" t="str">
        <f t="shared" si="12"/>
        <v>教材节</v>
      </c>
      <c r="C124" s="16" t="str">
        <f t="shared" si="13"/>
        <v>2.椭圆</v>
      </c>
      <c r="D124" s="16" t="str">
        <f>IF(I124=1,INDEX( {"chinese","english","math","physics","chemistry","biology","politics","history","geography"},MATCH(C124,{"语文","英语","数学","物理","化学","生物","政治","历史","地理"},0)),"")</f>
        <v/>
      </c>
      <c r="E124" s="16" t="str">
        <f t="shared" si="14"/>
        <v>教材节</v>
      </c>
      <c r="F124" s="16" t="str">
        <f t="shared" si="15"/>
        <v>恰</v>
      </c>
      <c r="G124" s="16" t="str">
        <f>INDEX( {"body","discipline","volume","chapter","section"},MATCH(E124,{"教材体","教材域","教材册","教材章","教材节"},0))</f>
        <v>section</v>
      </c>
      <c r="H124" s="16" t="str">
        <f>INDEX( {"super","just","sub","infras"},MATCH(F124,{"超","恰","亚","次"},0))</f>
        <v>just</v>
      </c>
      <c r="I124" s="16">
        <f>MATCH(E124,{"教材体","教材域","教材册","教材章","教材节"},0)-1</f>
        <v>4</v>
      </c>
      <c r="J124" s="16">
        <f>MATCH(F124,{"超","恰","亚","次"},0)-1</f>
        <v>1</v>
      </c>
      <c r="K124" s="16" t="str">
        <f t="shared" si="16"/>
        <v>数学</v>
      </c>
      <c r="L124" s="1" t="s">
        <v>160</v>
      </c>
      <c r="M124" s="17"/>
      <c r="N124" s="17"/>
      <c r="O124" s="18" t="str">
        <f t="shared" si="17"/>
        <v xml:space="preserve">
  - 
    name:  2.椭圆
    title:  2.椭圆
    description: 
    koLyro: section
    koLyri:  just
    son: </v>
      </c>
      <c r="P124" s="20" t="str">
        <f t="shared" si="18"/>
        <v xml:space="preserve">
          - 
            name:  2.椭圆
            title:  2.椭圆
            description: 
            koLyro: section
            koLyri:  just
            son: </v>
      </c>
    </row>
    <row r="125" spans="1:16" s="1" customFormat="1" ht="17.25" customHeight="1">
      <c r="A125" s="15">
        <f t="shared" si="11"/>
        <v>4</v>
      </c>
      <c r="B125" s="16" t="str">
        <f t="shared" si="12"/>
        <v>教材节</v>
      </c>
      <c r="C125" s="16" t="str">
        <f t="shared" si="13"/>
        <v>3.双曲线</v>
      </c>
      <c r="D125" s="16" t="str">
        <f>IF(I125=1,INDEX( {"chinese","english","math","physics","chemistry","biology","politics","history","geography"},MATCH(C125,{"语文","英语","数学","物理","化学","生物","政治","历史","地理"},0)),"")</f>
        <v/>
      </c>
      <c r="E125" s="16" t="str">
        <f t="shared" si="14"/>
        <v>教材节</v>
      </c>
      <c r="F125" s="16" t="str">
        <f t="shared" si="15"/>
        <v>恰</v>
      </c>
      <c r="G125" s="16" t="str">
        <f>INDEX( {"body","discipline","volume","chapter","section"},MATCH(E125,{"教材体","教材域","教材册","教材章","教材节"},0))</f>
        <v>section</v>
      </c>
      <c r="H125" s="16" t="str">
        <f>INDEX( {"super","just","sub","infras"},MATCH(F125,{"超","恰","亚","次"},0))</f>
        <v>just</v>
      </c>
      <c r="I125" s="16">
        <f>MATCH(E125,{"教材体","教材域","教材册","教材章","教材节"},0)-1</f>
        <v>4</v>
      </c>
      <c r="J125" s="16">
        <f>MATCH(F125,{"超","恰","亚","次"},0)-1</f>
        <v>1</v>
      </c>
      <c r="K125" s="16" t="str">
        <f t="shared" si="16"/>
        <v>数学</v>
      </c>
      <c r="L125" s="1" t="s">
        <v>161</v>
      </c>
      <c r="M125" s="17"/>
      <c r="N125" s="17"/>
      <c r="O125" s="18" t="str">
        <f t="shared" si="17"/>
        <v xml:space="preserve">
  - 
    name:  3.双曲线
    title:  3.双曲线
    description: 
    koLyro: section
    koLyri:  just
    son: </v>
      </c>
      <c r="P125" s="20" t="str">
        <f t="shared" si="18"/>
        <v xml:space="preserve">
          - 
            name:  3.双曲线
            title:  3.双曲线
            description: 
            koLyro: section
            koLyri:  just
            son: </v>
      </c>
    </row>
    <row r="126" spans="1:16" s="1" customFormat="1" ht="17.25" customHeight="1">
      <c r="A126" s="15">
        <f t="shared" si="11"/>
        <v>4</v>
      </c>
      <c r="B126" s="16" t="str">
        <f t="shared" si="12"/>
        <v>教材节</v>
      </c>
      <c r="C126" s="16" t="str">
        <f t="shared" si="13"/>
        <v>4.抛物线</v>
      </c>
      <c r="D126" s="16" t="str">
        <f>IF(I126=1,INDEX( {"chinese","english","math","physics","chemistry","biology","politics","history","geography"},MATCH(C126,{"语文","英语","数学","物理","化学","生物","政治","历史","地理"},0)),"")</f>
        <v/>
      </c>
      <c r="E126" s="16" t="str">
        <f t="shared" si="14"/>
        <v>教材节</v>
      </c>
      <c r="F126" s="16" t="str">
        <f t="shared" si="15"/>
        <v>恰</v>
      </c>
      <c r="G126" s="16" t="str">
        <f>INDEX( {"body","discipline","volume","chapter","section"},MATCH(E126,{"教材体","教材域","教材册","教材章","教材节"},0))</f>
        <v>section</v>
      </c>
      <c r="H126" s="16" t="str">
        <f>INDEX( {"super","just","sub","infras"},MATCH(F126,{"超","恰","亚","次"},0))</f>
        <v>just</v>
      </c>
      <c r="I126" s="16">
        <f>MATCH(E126,{"教材体","教材域","教材册","教材章","教材节"},0)-1</f>
        <v>4</v>
      </c>
      <c r="J126" s="16">
        <f>MATCH(F126,{"超","恰","亚","次"},0)-1</f>
        <v>1</v>
      </c>
      <c r="K126" s="16" t="str">
        <f t="shared" si="16"/>
        <v>数学</v>
      </c>
      <c r="L126" s="1" t="s">
        <v>162</v>
      </c>
      <c r="M126" s="17"/>
      <c r="N126" s="17"/>
      <c r="O126" s="18" t="str">
        <f t="shared" si="17"/>
        <v xml:space="preserve">
  - 
    name:  4.抛物线
    title:  4.抛物线
    description: 
    koLyro: section
    koLyri:  just
    son: </v>
      </c>
      <c r="P126" s="20" t="str">
        <f t="shared" si="18"/>
        <v xml:space="preserve">
          - 
            name:  4.抛物线
            title:  4.抛物线
            description: 
            koLyro: section
            koLyri:  just
            son: </v>
      </c>
    </row>
    <row r="127" spans="1:16" s="1" customFormat="1" ht="17.25" customHeight="1">
      <c r="A127" s="15">
        <f t="shared" si="11"/>
        <v>3</v>
      </c>
      <c r="B127" s="16" t="str">
        <f t="shared" si="12"/>
        <v>教材章</v>
      </c>
      <c r="C127" s="16" t="str">
        <f t="shared" si="13"/>
        <v>第三章 空间向量与立体几何</v>
      </c>
      <c r="D127" s="16" t="str">
        <f>IF(I127=1,INDEX( {"chinese","english","math","physics","chemistry","biology","politics","history","geography"},MATCH(C127,{"语文","英语","数学","物理","化学","生物","政治","历史","地理"},0)),"")</f>
        <v/>
      </c>
      <c r="E127" s="16" t="str">
        <f t="shared" si="14"/>
        <v>教材章</v>
      </c>
      <c r="F127" s="16" t="str">
        <f t="shared" si="15"/>
        <v>恰</v>
      </c>
      <c r="G127" s="16" t="str">
        <f>INDEX( {"body","discipline","volume","chapter","section"},MATCH(E127,{"教材体","教材域","教材册","教材章","教材节"},0))</f>
        <v>chapter</v>
      </c>
      <c r="H127" s="16" t="str">
        <f>INDEX( {"super","just","sub","infras"},MATCH(F127,{"超","恰","亚","次"},0))</f>
        <v>just</v>
      </c>
      <c r="I127" s="16">
        <f>MATCH(E127,{"教材体","教材域","教材册","教材章","教材节"},0)-1</f>
        <v>3</v>
      </c>
      <c r="J127" s="16">
        <f>MATCH(F127,{"超","恰","亚","次"},0)-1</f>
        <v>1</v>
      </c>
      <c r="K127" s="16" t="str">
        <f t="shared" si="16"/>
        <v>数学</v>
      </c>
      <c r="L127" s="1" t="s">
        <v>185</v>
      </c>
      <c r="M127" s="17"/>
      <c r="N127" s="17"/>
      <c r="O127" s="18" t="str">
        <f t="shared" si="17"/>
        <v xml:space="preserve">
  - 
    name:  第三章 空间向量与立体几何
    title:  第三章 空间向量与立体几何
    description: 
    koLyro: chapter
    koLyri:  just
    son: </v>
      </c>
      <c r="P127" s="20" t="str">
        <f t="shared" si="18"/>
        <v xml:space="preserve">
        - 
          name:  第三章 空间向量与立体几何
          title:  第三章 空间向量与立体几何
          description: 
          koLyro: chapter
          koLyri:  just
          son: </v>
      </c>
    </row>
    <row r="128" spans="1:16" s="1" customFormat="1" ht="17.25" customHeight="1">
      <c r="A128" s="15">
        <f t="shared" si="11"/>
        <v>4</v>
      </c>
      <c r="B128" s="16" t="str">
        <f t="shared" si="12"/>
        <v>教材节</v>
      </c>
      <c r="C128" s="16" t="str">
        <f t="shared" si="13"/>
        <v>1.空间向量及其运算</v>
      </c>
      <c r="D128" s="16" t="str">
        <f>IF(I128=1,INDEX( {"chinese","english","math","physics","chemistry","biology","politics","history","geography"},MATCH(C128,{"语文","英语","数学","物理","化学","生物","政治","历史","地理"},0)),"")</f>
        <v/>
      </c>
      <c r="E128" s="16" t="str">
        <f t="shared" si="14"/>
        <v>教材节</v>
      </c>
      <c r="F128" s="16" t="str">
        <f t="shared" si="15"/>
        <v>恰</v>
      </c>
      <c r="G128" s="16" t="str">
        <f>INDEX( {"body","discipline","volume","chapter","section"},MATCH(E128,{"教材体","教材域","教材册","教材章","教材节"},0))</f>
        <v>section</v>
      </c>
      <c r="H128" s="16" t="str">
        <f>INDEX( {"super","just","sub","infras"},MATCH(F128,{"超","恰","亚","次"},0))</f>
        <v>just</v>
      </c>
      <c r="I128" s="16">
        <f>MATCH(E128,{"教材体","教材域","教材册","教材章","教材节"},0)-1</f>
        <v>4</v>
      </c>
      <c r="J128" s="16">
        <f>MATCH(F128,{"超","恰","亚","次"},0)-1</f>
        <v>1</v>
      </c>
      <c r="K128" s="16" t="str">
        <f t="shared" si="16"/>
        <v>数学</v>
      </c>
      <c r="L128" s="26" t="s">
        <v>186</v>
      </c>
      <c r="M128" s="17"/>
      <c r="N128" s="17"/>
      <c r="O128" s="18" t="str">
        <f t="shared" si="17"/>
        <v xml:space="preserve">
  - 
    name:  1.空间向量及其运算
    title:  1.空间向量及其运算
    description: 
    koLyro: section
    koLyri:  just
    son: </v>
      </c>
      <c r="P128" s="20" t="str">
        <f t="shared" si="18"/>
        <v xml:space="preserve">
          - 
            name:  1.空间向量及其运算
            title:  1.空间向量及其运算
            description: 
            koLyro: section
            koLyri:  just
            son: </v>
      </c>
    </row>
    <row r="129" spans="1:16" s="1" customFormat="1" ht="17.25" customHeight="1">
      <c r="A129" s="15">
        <f t="shared" si="11"/>
        <v>4</v>
      </c>
      <c r="B129" s="16" t="str">
        <f t="shared" si="12"/>
        <v>教材节</v>
      </c>
      <c r="C129" s="16" t="str">
        <f t="shared" si="13"/>
        <v>2.立体几何中的向量方法</v>
      </c>
      <c r="D129" s="16" t="str">
        <f>IF(I129=1,INDEX( {"chinese","english","math","physics","chemistry","biology","politics","history","geography"},MATCH(C129,{"语文","英语","数学","物理","化学","生物","政治","历史","地理"},0)),"")</f>
        <v/>
      </c>
      <c r="E129" s="16" t="str">
        <f t="shared" si="14"/>
        <v>教材节</v>
      </c>
      <c r="F129" s="16" t="str">
        <f t="shared" si="15"/>
        <v>恰</v>
      </c>
      <c r="G129" s="16" t="str">
        <f>INDEX( {"body","discipline","volume","chapter","section"},MATCH(E129,{"教材体","教材域","教材册","教材章","教材节"},0))</f>
        <v>section</v>
      </c>
      <c r="H129" s="16" t="str">
        <f>INDEX( {"super","just","sub","infras"},MATCH(F129,{"超","恰","亚","次"},0))</f>
        <v>just</v>
      </c>
      <c r="I129" s="16">
        <f>MATCH(E129,{"教材体","教材域","教材册","教材章","教材节"},0)-1</f>
        <v>4</v>
      </c>
      <c r="J129" s="16">
        <f>MATCH(F129,{"超","恰","亚","次"},0)-1</f>
        <v>1</v>
      </c>
      <c r="K129" s="16" t="str">
        <f t="shared" si="16"/>
        <v>数学</v>
      </c>
      <c r="L129" s="26" t="s">
        <v>187</v>
      </c>
      <c r="M129" s="17"/>
      <c r="N129" s="17"/>
      <c r="O129" s="18" t="str">
        <f t="shared" si="17"/>
        <v xml:space="preserve">
  - 
    name:  2.立体几何中的向量方法
    title:  2.立体几何中的向量方法
    description: 
    koLyro: section
    koLyri:  just
    son: </v>
      </c>
      <c r="P129" s="20" t="str">
        <f t="shared" si="18"/>
        <v xml:space="preserve">
          - 
            name:  2.立体几何中的向量方法
            title:  2.立体几何中的向量方法
            description: 
            koLyro: section
            koLyri:  just
            son: </v>
      </c>
    </row>
    <row r="130" spans="1:16" s="1" customFormat="1" ht="17.25" customHeight="1">
      <c r="A130" s="15">
        <f t="shared" si="11"/>
        <v>2</v>
      </c>
      <c r="B130" s="16" t="str">
        <f t="shared" si="12"/>
        <v>教材册</v>
      </c>
      <c r="C130" s="16" t="str">
        <f t="shared" si="13"/>
        <v>选修2-2</v>
      </c>
      <c r="D130" s="16" t="str">
        <f>IF(I130=1,INDEX( {"chinese","english","math","physics","chemistry","biology","politics","history","geography"},MATCH(C130,{"语文","英语","数学","物理","化学","生物","政治","历史","地理"},0)),"")</f>
        <v/>
      </c>
      <c r="E130" s="16" t="str">
        <f t="shared" si="14"/>
        <v>教材册</v>
      </c>
      <c r="F130" s="16" t="str">
        <f t="shared" si="15"/>
        <v>恰</v>
      </c>
      <c r="G130" s="16" t="str">
        <f>INDEX( {"body","discipline","volume","chapter","section"},MATCH(E130,{"教材体","教材域","教材册","教材章","教材节"},0))</f>
        <v>volume</v>
      </c>
      <c r="H130" s="16" t="str">
        <f>INDEX( {"super","just","sub","infras"},MATCH(F130,{"超","恰","亚","次"},0))</f>
        <v>just</v>
      </c>
      <c r="I130" s="16">
        <f>MATCH(E130,{"教材体","教材域","教材册","教材章","教材节"},0)-1</f>
        <v>2</v>
      </c>
      <c r="J130" s="16">
        <f>MATCH(F130,{"超","恰","亚","次"},0)-1</f>
        <v>1</v>
      </c>
      <c r="K130" s="16" t="str">
        <f t="shared" si="16"/>
        <v>数学</v>
      </c>
      <c r="L130" s="1" t="s">
        <v>188</v>
      </c>
      <c r="M130" s="17"/>
      <c r="N130" s="17"/>
      <c r="O130" s="18" t="str">
        <f t="shared" si="17"/>
        <v xml:space="preserve">
  - 
    name:  选修2-2
    title:  选修2-2
    description: 
    koLyro: volume
    koLyri:  just
    son: </v>
      </c>
      <c r="P130" s="20" t="str">
        <f t="shared" si="18"/>
        <v xml:space="preserve">
      - 
        name:  选修2-2
        title:  选修2-2
        description: 
        koLyro: volume
        koLyri:  just
        son: </v>
      </c>
    </row>
    <row r="131" spans="1:16" s="1" customFormat="1" ht="17.25" customHeight="1">
      <c r="A131" s="15">
        <f t="shared" si="11"/>
        <v>3</v>
      </c>
      <c r="B131" s="16" t="str">
        <f t="shared" si="12"/>
        <v>教材章</v>
      </c>
      <c r="C131" s="16" t="str">
        <f t="shared" si="13"/>
        <v>第一章 导数及其应用</v>
      </c>
      <c r="D131" s="16" t="str">
        <f>IF(I131=1,INDEX( {"chinese","english","math","physics","chemistry","biology","politics","history","geography"},MATCH(C131,{"语文","英语","数学","物理","化学","生物","政治","历史","地理"},0)),"")</f>
        <v/>
      </c>
      <c r="E131" s="16" t="str">
        <f t="shared" si="14"/>
        <v>教材章</v>
      </c>
      <c r="F131" s="16" t="str">
        <f t="shared" si="15"/>
        <v>恰</v>
      </c>
      <c r="G131" s="16" t="str">
        <f>INDEX( {"body","discipline","volume","chapter","section"},MATCH(E131,{"教材体","教材域","教材册","教材章","教材节"},0))</f>
        <v>chapter</v>
      </c>
      <c r="H131" s="16" t="str">
        <f>INDEX( {"super","just","sub","infras"},MATCH(F131,{"超","恰","亚","次"},0))</f>
        <v>just</v>
      </c>
      <c r="I131" s="16">
        <f>MATCH(E131,{"教材体","教材域","教材册","教材章","教材节"},0)-1</f>
        <v>3</v>
      </c>
      <c r="J131" s="16">
        <f>MATCH(F131,{"超","恰","亚","次"},0)-1</f>
        <v>1</v>
      </c>
      <c r="K131" s="16" t="str">
        <f t="shared" si="16"/>
        <v>数学</v>
      </c>
      <c r="L131" s="1" t="s">
        <v>189</v>
      </c>
      <c r="M131" s="17"/>
      <c r="N131" s="17"/>
      <c r="O131" s="18" t="str">
        <f t="shared" si="17"/>
        <v xml:space="preserve">
  - 
    name:  第一章 导数及其应用
    title:  第一章 导数及其应用
    description: 
    koLyro: chapter
    koLyri:  just
    son: </v>
      </c>
      <c r="P131" s="20" t="str">
        <f t="shared" si="18"/>
        <v xml:space="preserve">
        - 
          name:  第一章 导数及其应用
          title:  第一章 导数及其应用
          description: 
          koLyro: chapter
          koLyri:  just
          son: </v>
      </c>
    </row>
    <row r="132" spans="1:16" s="1" customFormat="1" ht="17.25" customHeight="1">
      <c r="A132" s="15">
        <f t="shared" ref="A132:A195" si="19">IFERROR(FIND("├",L132),0)</f>
        <v>4</v>
      </c>
      <c r="B132" s="16" t="str">
        <f t="shared" ref="B132:B195" si="20">MID(L132,FIND("«",L132)+1,FIND("»",L132)-FIND("«",L132)-1)</f>
        <v>教材节</v>
      </c>
      <c r="C132" s="16" t="str">
        <f t="shared" ref="C132:C195" si="21">RIGHT(L132,LEN(L132)-FIND("»",L132))</f>
        <v>1.变化率与导数</v>
      </c>
      <c r="D132" s="16" t="str">
        <f>IF(I132=1,INDEX( {"chinese","english","math","physics","chemistry","biology","politics","history","geography"},MATCH(C132,{"语文","英语","数学","物理","化学","生物","政治","历史","地理"},0)),"")</f>
        <v/>
      </c>
      <c r="E132" s="16" t="str">
        <f t="shared" ref="E132:E195" si="22">SUBSTITUTE(SUBSTITUTE(SUBSTITUTE(SUBSTITUTE(B132,"超",""),"恰",""),"亚",""),"次","")</f>
        <v>教材节</v>
      </c>
      <c r="F132" s="16" t="str">
        <f t="shared" ref="F132:F195" si="23">IF(IFERROR(FIND("超",B132),-1)&gt;0,"超",  IF(IFERROR(FIND("亚",B132),-1)&gt;0,"亚",   IF(IFERROR(FIND("次",B132),-1)&gt;0,"次",    "恰"  )))</f>
        <v>恰</v>
      </c>
      <c r="G132" s="16" t="str">
        <f>INDEX( {"body","discipline","volume","chapter","section"},MATCH(E132,{"教材体","教材域","教材册","教材章","教材节"},0))</f>
        <v>section</v>
      </c>
      <c r="H132" s="16" t="str">
        <f>INDEX( {"super","just","sub","infras"},MATCH(F132,{"超","恰","亚","次"},0))</f>
        <v>just</v>
      </c>
      <c r="I132" s="16">
        <f>MATCH(E132,{"教材体","教材域","教材册","教材章","教材节"},0)-1</f>
        <v>4</v>
      </c>
      <c r="J132" s="16">
        <f>MATCH(F132,{"超","恰","亚","次"},0)-1</f>
        <v>1</v>
      </c>
      <c r="K132" s="16" t="str">
        <f t="shared" ref="K132:K195" si="24">IF(I132=0,"",IF(I132=1,C132,K131))</f>
        <v>数学</v>
      </c>
      <c r="L132" s="26" t="s">
        <v>164</v>
      </c>
      <c r="M132" s="17"/>
      <c r="N132" s="17"/>
      <c r="O132" s="18" t="str">
        <f t="shared" si="17"/>
        <v xml:space="preserve">
  - 
    name:  1.变化率与导数
    title:  1.变化率与导数
    description: 
    koLyro: section
    koLyri:  just
    son: </v>
      </c>
      <c r="P132" s="20" t="str">
        <f t="shared" si="18"/>
        <v xml:space="preserve">
          - 
            name:  1.变化率与导数
            title:  1.变化率与导数
            description: 
            koLyro: section
            koLyri:  just
            son: </v>
      </c>
    </row>
    <row r="133" spans="1:16" s="1" customFormat="1" ht="17.25" customHeight="1">
      <c r="A133" s="15">
        <f t="shared" si="19"/>
        <v>4</v>
      </c>
      <c r="B133" s="16" t="str">
        <f t="shared" si="20"/>
        <v>教材节</v>
      </c>
      <c r="C133" s="16" t="str">
        <f t="shared" si="21"/>
        <v>2.导数的计算</v>
      </c>
      <c r="D133" s="16" t="str">
        <f>IF(I133=1,INDEX( {"chinese","english","math","physics","chemistry","biology","politics","history","geography"},MATCH(C133,{"语文","英语","数学","物理","化学","生物","政治","历史","地理"},0)),"")</f>
        <v/>
      </c>
      <c r="E133" s="16" t="str">
        <f t="shared" si="22"/>
        <v>教材节</v>
      </c>
      <c r="F133" s="16" t="str">
        <f t="shared" si="23"/>
        <v>恰</v>
      </c>
      <c r="G133" s="16" t="str">
        <f>INDEX( {"body","discipline","volume","chapter","section"},MATCH(E133,{"教材体","教材域","教材册","教材章","教材节"},0))</f>
        <v>section</v>
      </c>
      <c r="H133" s="16" t="str">
        <f>INDEX( {"super","just","sub","infras"},MATCH(F133,{"超","恰","亚","次"},0))</f>
        <v>just</v>
      </c>
      <c r="I133" s="16">
        <f>MATCH(E133,{"教材体","教材域","教材册","教材章","教材节"},0)-1</f>
        <v>4</v>
      </c>
      <c r="J133" s="16">
        <f>MATCH(F133,{"超","恰","亚","次"},0)-1</f>
        <v>1</v>
      </c>
      <c r="K133" s="16" t="str">
        <f t="shared" si="24"/>
        <v>数学</v>
      </c>
      <c r="L133" s="26" t="s">
        <v>165</v>
      </c>
      <c r="M133" s="17"/>
      <c r="N133" s="17"/>
      <c r="O133" s="18" t="str">
        <f t="shared" ref="O133:O196" si="25">SUBSTITUTE(SUBSTITUTE(SUBSTITUTE(SUBSTITUTE($O$1,"NAME",IF(D133="",C133,D133)),"TITLE",C133),"KO_LYRO",G133),"KO_LYRI",H133)</f>
        <v xml:space="preserve">
  - 
    name:  2.导数的计算
    title:  2.导数的计算
    description: 
    koLyro: section
    koLyri:  just
    son: </v>
      </c>
      <c r="P133" s="20" t="str">
        <f t="shared" ref="P133:P196" si="26">SUBSTITUTE(O133,CHAR(10),CHAR(10)&amp;REPT("  ",A133))</f>
        <v xml:space="preserve">
          - 
            name:  2.导数的计算
            title:  2.导数的计算
            description: 
            koLyro: section
            koLyri:  just
            son: </v>
      </c>
    </row>
    <row r="134" spans="1:16" s="1" customFormat="1" ht="17.25" customHeight="1">
      <c r="A134" s="15">
        <f t="shared" si="19"/>
        <v>4</v>
      </c>
      <c r="B134" s="16" t="str">
        <f t="shared" si="20"/>
        <v>教材节</v>
      </c>
      <c r="C134" s="16" t="str">
        <f t="shared" si="21"/>
        <v>3.导数在研究函数中的应用</v>
      </c>
      <c r="D134" s="16" t="str">
        <f>IF(I134=1,INDEX( {"chinese","english","math","physics","chemistry","biology","politics","history","geography"},MATCH(C134,{"语文","英语","数学","物理","化学","生物","政治","历史","地理"},0)),"")</f>
        <v/>
      </c>
      <c r="E134" s="16" t="str">
        <f t="shared" si="22"/>
        <v>教材节</v>
      </c>
      <c r="F134" s="16" t="str">
        <f t="shared" si="23"/>
        <v>恰</v>
      </c>
      <c r="G134" s="16" t="str">
        <f>INDEX( {"body","discipline","volume","chapter","section"},MATCH(E134,{"教材体","教材域","教材册","教材章","教材节"},0))</f>
        <v>section</v>
      </c>
      <c r="H134" s="16" t="str">
        <f>INDEX( {"super","just","sub","infras"},MATCH(F134,{"超","恰","亚","次"},0))</f>
        <v>just</v>
      </c>
      <c r="I134" s="16">
        <f>MATCH(E134,{"教材体","教材域","教材册","教材章","教材节"},0)-1</f>
        <v>4</v>
      </c>
      <c r="J134" s="16">
        <f>MATCH(F134,{"超","恰","亚","次"},0)-1</f>
        <v>1</v>
      </c>
      <c r="K134" s="16" t="str">
        <f t="shared" si="24"/>
        <v>数学</v>
      </c>
      <c r="L134" s="26" t="s">
        <v>166</v>
      </c>
      <c r="M134" s="17"/>
      <c r="N134" s="17"/>
      <c r="O134" s="18" t="str">
        <f t="shared" si="25"/>
        <v xml:space="preserve">
  - 
    name:  3.导数在研究函数中的应用
    title:  3.导数在研究函数中的应用
    description: 
    koLyro: section
    koLyri:  just
    son: </v>
      </c>
      <c r="P134" s="20" t="str">
        <f t="shared" si="26"/>
        <v xml:space="preserve">
          - 
            name:  3.导数在研究函数中的应用
            title:  3.导数在研究函数中的应用
            description: 
            koLyro: section
            koLyri:  just
            son: </v>
      </c>
    </row>
    <row r="135" spans="1:16" s="1" customFormat="1" ht="17.25" customHeight="1">
      <c r="A135" s="15">
        <f t="shared" si="19"/>
        <v>4</v>
      </c>
      <c r="B135" s="16" t="str">
        <f t="shared" si="20"/>
        <v>教材节</v>
      </c>
      <c r="C135" s="16" t="str">
        <f t="shared" si="21"/>
        <v>4.生活中的优化问题举例</v>
      </c>
      <c r="D135" s="16" t="str">
        <f>IF(I135=1,INDEX( {"chinese","english","math","physics","chemistry","biology","politics","history","geography"},MATCH(C135,{"语文","英语","数学","物理","化学","生物","政治","历史","地理"},0)),"")</f>
        <v/>
      </c>
      <c r="E135" s="16" t="str">
        <f t="shared" si="22"/>
        <v>教材节</v>
      </c>
      <c r="F135" s="16" t="str">
        <f t="shared" si="23"/>
        <v>恰</v>
      </c>
      <c r="G135" s="16" t="str">
        <f>INDEX( {"body","discipline","volume","chapter","section"},MATCH(E135,{"教材体","教材域","教材册","教材章","教材节"},0))</f>
        <v>section</v>
      </c>
      <c r="H135" s="16" t="str">
        <f>INDEX( {"super","just","sub","infras"},MATCH(F135,{"超","恰","亚","次"},0))</f>
        <v>just</v>
      </c>
      <c r="I135" s="16">
        <f>MATCH(E135,{"教材体","教材域","教材册","教材章","教材节"},0)-1</f>
        <v>4</v>
      </c>
      <c r="J135" s="16">
        <f>MATCH(F135,{"超","恰","亚","次"},0)-1</f>
        <v>1</v>
      </c>
      <c r="K135" s="16" t="str">
        <f t="shared" si="24"/>
        <v>数学</v>
      </c>
      <c r="L135" s="26" t="s">
        <v>167</v>
      </c>
      <c r="M135" s="17"/>
      <c r="N135" s="17"/>
      <c r="O135" s="18" t="str">
        <f t="shared" si="25"/>
        <v xml:space="preserve">
  - 
    name:  4.生活中的优化问题举例
    title:  4.生活中的优化问题举例
    description: 
    koLyro: section
    koLyri:  just
    son: </v>
      </c>
      <c r="P135" s="20" t="str">
        <f t="shared" si="26"/>
        <v xml:space="preserve">
          - 
            name:  4.生活中的优化问题举例
            title:  4.生活中的优化问题举例
            description: 
            koLyro: section
            koLyri:  just
            son: </v>
      </c>
    </row>
    <row r="136" spans="1:16" s="1" customFormat="1" ht="17.25" customHeight="1">
      <c r="A136" s="15">
        <f t="shared" si="19"/>
        <v>4</v>
      </c>
      <c r="B136" s="16" t="str">
        <f t="shared" si="20"/>
        <v>教材节</v>
      </c>
      <c r="C136" s="16" t="str">
        <f t="shared" si="21"/>
        <v>5.定积分的概念</v>
      </c>
      <c r="D136" s="16" t="str">
        <f>IF(I136=1,INDEX( {"chinese","english","math","physics","chemistry","biology","politics","history","geography"},MATCH(C136,{"语文","英语","数学","物理","化学","生物","政治","历史","地理"},0)),"")</f>
        <v/>
      </c>
      <c r="E136" s="16" t="str">
        <f t="shared" si="22"/>
        <v>教材节</v>
      </c>
      <c r="F136" s="16" t="str">
        <f t="shared" si="23"/>
        <v>恰</v>
      </c>
      <c r="G136" s="16" t="str">
        <f>INDEX( {"body","discipline","volume","chapter","section"},MATCH(E136,{"教材体","教材域","教材册","教材章","教材节"},0))</f>
        <v>section</v>
      </c>
      <c r="H136" s="16" t="str">
        <f>INDEX( {"super","just","sub","infras"},MATCH(F136,{"超","恰","亚","次"},0))</f>
        <v>just</v>
      </c>
      <c r="I136" s="16">
        <f>MATCH(E136,{"教材体","教材域","教材册","教材章","教材节"},0)-1</f>
        <v>4</v>
      </c>
      <c r="J136" s="16">
        <f>MATCH(F136,{"超","恰","亚","次"},0)-1</f>
        <v>1</v>
      </c>
      <c r="K136" s="16" t="str">
        <f t="shared" si="24"/>
        <v>数学</v>
      </c>
      <c r="L136" s="26" t="s">
        <v>190</v>
      </c>
      <c r="M136" s="17"/>
      <c r="N136" s="17"/>
      <c r="O136" s="18" t="str">
        <f t="shared" si="25"/>
        <v xml:space="preserve">
  - 
    name:  5.定积分的概念
    title:  5.定积分的概念
    description: 
    koLyro: section
    koLyri:  just
    son: </v>
      </c>
      <c r="P136" s="20" t="str">
        <f t="shared" si="26"/>
        <v xml:space="preserve">
          - 
            name:  5.定积分的概念
            title:  5.定积分的概念
            description: 
            koLyro: section
            koLyri:  just
            son: </v>
      </c>
    </row>
    <row r="137" spans="1:16" s="1" customFormat="1" ht="17.25" customHeight="1">
      <c r="A137" s="15">
        <f t="shared" si="19"/>
        <v>4</v>
      </c>
      <c r="B137" s="16" t="str">
        <f t="shared" si="20"/>
        <v>教材节</v>
      </c>
      <c r="C137" s="16" t="str">
        <f t="shared" si="21"/>
        <v>6.微积分基本定理</v>
      </c>
      <c r="D137" s="16" t="str">
        <f>IF(I137=1,INDEX( {"chinese","english","math","physics","chemistry","biology","politics","history","geography"},MATCH(C137,{"语文","英语","数学","物理","化学","生物","政治","历史","地理"},0)),"")</f>
        <v/>
      </c>
      <c r="E137" s="16" t="str">
        <f t="shared" si="22"/>
        <v>教材节</v>
      </c>
      <c r="F137" s="16" t="str">
        <f t="shared" si="23"/>
        <v>恰</v>
      </c>
      <c r="G137" s="16" t="str">
        <f>INDEX( {"body","discipline","volume","chapter","section"},MATCH(E137,{"教材体","教材域","教材册","教材章","教材节"},0))</f>
        <v>section</v>
      </c>
      <c r="H137" s="16" t="str">
        <f>INDEX( {"super","just","sub","infras"},MATCH(F137,{"超","恰","亚","次"},0))</f>
        <v>just</v>
      </c>
      <c r="I137" s="16">
        <f>MATCH(E137,{"教材体","教材域","教材册","教材章","教材节"},0)-1</f>
        <v>4</v>
      </c>
      <c r="J137" s="16">
        <f>MATCH(F137,{"超","恰","亚","次"},0)-1</f>
        <v>1</v>
      </c>
      <c r="K137" s="16" t="str">
        <f t="shared" si="24"/>
        <v>数学</v>
      </c>
      <c r="L137" s="26" t="s">
        <v>191</v>
      </c>
      <c r="M137" s="17"/>
      <c r="N137" s="17"/>
      <c r="O137" s="18" t="str">
        <f t="shared" si="25"/>
        <v xml:space="preserve">
  - 
    name:  6.微积分基本定理
    title:  6.微积分基本定理
    description: 
    koLyro: section
    koLyri:  just
    son: </v>
      </c>
      <c r="P137" s="20" t="str">
        <f t="shared" si="26"/>
        <v xml:space="preserve">
          - 
            name:  6.微积分基本定理
            title:  6.微积分基本定理
            description: 
            koLyro: section
            koLyri:  just
            son: </v>
      </c>
    </row>
    <row r="138" spans="1:16" s="1" customFormat="1" ht="17.25" customHeight="1">
      <c r="A138" s="15">
        <f t="shared" si="19"/>
        <v>4</v>
      </c>
      <c r="B138" s="16" t="str">
        <f t="shared" si="20"/>
        <v>教材节</v>
      </c>
      <c r="C138" s="16" t="str">
        <f t="shared" si="21"/>
        <v>7.定积分的简单应用</v>
      </c>
      <c r="D138" s="16" t="str">
        <f>IF(I138=1,INDEX( {"chinese","english","math","physics","chemistry","biology","politics","history","geography"},MATCH(C138,{"语文","英语","数学","物理","化学","生物","政治","历史","地理"},0)),"")</f>
        <v/>
      </c>
      <c r="E138" s="16" t="str">
        <f t="shared" si="22"/>
        <v>教材节</v>
      </c>
      <c r="F138" s="16" t="str">
        <f t="shared" si="23"/>
        <v>恰</v>
      </c>
      <c r="G138" s="16" t="str">
        <f>INDEX( {"body","discipline","volume","chapter","section"},MATCH(E138,{"教材体","教材域","教材册","教材章","教材节"},0))</f>
        <v>section</v>
      </c>
      <c r="H138" s="16" t="str">
        <f>INDEX( {"super","just","sub","infras"},MATCH(F138,{"超","恰","亚","次"},0))</f>
        <v>just</v>
      </c>
      <c r="I138" s="16">
        <f>MATCH(E138,{"教材体","教材域","教材册","教材章","教材节"},0)-1</f>
        <v>4</v>
      </c>
      <c r="J138" s="16">
        <f>MATCH(F138,{"超","恰","亚","次"},0)-1</f>
        <v>1</v>
      </c>
      <c r="K138" s="16" t="str">
        <f t="shared" si="24"/>
        <v>数学</v>
      </c>
      <c r="L138" s="26" t="s">
        <v>192</v>
      </c>
      <c r="M138" s="17"/>
      <c r="N138" s="17"/>
      <c r="O138" s="18" t="str">
        <f t="shared" si="25"/>
        <v xml:space="preserve">
  - 
    name:  7.定积分的简单应用
    title:  7.定积分的简单应用
    description: 
    koLyro: section
    koLyri:  just
    son: </v>
      </c>
      <c r="P138" s="20" t="str">
        <f t="shared" si="26"/>
        <v xml:space="preserve">
          - 
            name:  7.定积分的简单应用
            title:  7.定积分的简单应用
            description: 
            koLyro: section
            koLyri:  just
            son: </v>
      </c>
    </row>
    <row r="139" spans="1:16" s="1" customFormat="1" ht="17.25" customHeight="1">
      <c r="A139" s="15">
        <f t="shared" si="19"/>
        <v>3</v>
      </c>
      <c r="B139" s="16" t="str">
        <f t="shared" si="20"/>
        <v>教材章</v>
      </c>
      <c r="C139" s="16" t="str">
        <f t="shared" si="21"/>
        <v>第二章 推理与证明</v>
      </c>
      <c r="D139" s="16" t="str">
        <f>IF(I139=1,INDEX( {"chinese","english","math","physics","chemistry","biology","politics","history","geography"},MATCH(C139,{"语文","英语","数学","物理","化学","生物","政治","历史","地理"},0)),"")</f>
        <v/>
      </c>
      <c r="E139" s="16" t="str">
        <f t="shared" si="22"/>
        <v>教材章</v>
      </c>
      <c r="F139" s="16" t="str">
        <f t="shared" si="23"/>
        <v>恰</v>
      </c>
      <c r="G139" s="16" t="str">
        <f>INDEX( {"body","discipline","volume","chapter","section"},MATCH(E139,{"教材体","教材域","教材册","教材章","教材节"},0))</f>
        <v>chapter</v>
      </c>
      <c r="H139" s="16" t="str">
        <f>INDEX( {"super","just","sub","infras"},MATCH(F139,{"超","恰","亚","次"},0))</f>
        <v>just</v>
      </c>
      <c r="I139" s="16">
        <f>MATCH(E139,{"教材体","教材域","教材册","教材章","教材节"},0)-1</f>
        <v>3</v>
      </c>
      <c r="J139" s="16">
        <f>MATCH(F139,{"超","恰","亚","次"},0)-1</f>
        <v>1</v>
      </c>
      <c r="K139" s="16" t="str">
        <f t="shared" si="24"/>
        <v>数学</v>
      </c>
      <c r="L139" s="1" t="s">
        <v>172</v>
      </c>
      <c r="M139" s="17"/>
      <c r="N139" s="17"/>
      <c r="O139" s="18" t="str">
        <f t="shared" si="25"/>
        <v xml:space="preserve">
  - 
    name:  第二章 推理与证明
    title:  第二章 推理与证明
    description: 
    koLyro: chapter
    koLyri:  just
    son: </v>
      </c>
      <c r="P139" s="20" t="str">
        <f t="shared" si="26"/>
        <v xml:space="preserve">
        - 
          name:  第二章 推理与证明
          title:  第二章 推理与证明
          description: 
          koLyro: chapter
          koLyri:  just
          son: </v>
      </c>
    </row>
    <row r="140" spans="1:16" s="1" customFormat="1" ht="17.25" customHeight="1">
      <c r="A140" s="15">
        <f t="shared" si="19"/>
        <v>4</v>
      </c>
      <c r="B140" s="16" t="str">
        <f t="shared" si="20"/>
        <v>教材节</v>
      </c>
      <c r="C140" s="16" t="str">
        <f t="shared" si="21"/>
        <v>1.合情推理与演绎推理</v>
      </c>
      <c r="D140" s="16" t="str">
        <f>IF(I140=1,INDEX( {"chinese","english","math","physics","chemistry","biology","politics","history","geography"},MATCH(C140,{"语文","英语","数学","物理","化学","生物","政治","历史","地理"},0)),"")</f>
        <v/>
      </c>
      <c r="E140" s="16" t="str">
        <f t="shared" si="22"/>
        <v>教材节</v>
      </c>
      <c r="F140" s="16" t="str">
        <f t="shared" si="23"/>
        <v>恰</v>
      </c>
      <c r="G140" s="16" t="str">
        <f>INDEX( {"body","discipline","volume","chapter","section"},MATCH(E140,{"教材体","教材域","教材册","教材章","教材节"},0))</f>
        <v>section</v>
      </c>
      <c r="H140" s="16" t="str">
        <f>INDEX( {"super","just","sub","infras"},MATCH(F140,{"超","恰","亚","次"},0))</f>
        <v>just</v>
      </c>
      <c r="I140" s="16">
        <f>MATCH(E140,{"教材体","教材域","教材册","教材章","教材节"},0)-1</f>
        <v>4</v>
      </c>
      <c r="J140" s="16">
        <f>MATCH(F140,{"超","恰","亚","次"},0)-1</f>
        <v>1</v>
      </c>
      <c r="K140" s="16" t="str">
        <f t="shared" si="24"/>
        <v>数学</v>
      </c>
      <c r="L140" s="26" t="s">
        <v>193</v>
      </c>
      <c r="M140" s="17"/>
      <c r="N140" s="17"/>
      <c r="O140" s="18" t="str">
        <f t="shared" si="25"/>
        <v xml:space="preserve">
  - 
    name:  1.合情推理与演绎推理
    title:  1.合情推理与演绎推理
    description: 
    koLyro: section
    koLyri:  just
    son: </v>
      </c>
      <c r="P140" s="20" t="str">
        <f t="shared" si="26"/>
        <v xml:space="preserve">
          - 
            name:  1.合情推理与演绎推理
            title:  1.合情推理与演绎推理
            description: 
            koLyro: section
            koLyri:  just
            son: </v>
      </c>
    </row>
    <row r="141" spans="1:16" s="1" customFormat="1" ht="17.25" customHeight="1">
      <c r="A141" s="15">
        <f t="shared" si="19"/>
        <v>4</v>
      </c>
      <c r="B141" s="16" t="str">
        <f t="shared" si="20"/>
        <v>教材节</v>
      </c>
      <c r="C141" s="16" t="str">
        <f t="shared" si="21"/>
        <v>2.直接证明与间接证明</v>
      </c>
      <c r="D141" s="16" t="str">
        <f>IF(I141=1,INDEX( {"chinese","english","math","physics","chemistry","biology","politics","history","geography"},MATCH(C141,{"语文","英语","数学","物理","化学","生物","政治","历史","地理"},0)),"")</f>
        <v/>
      </c>
      <c r="E141" s="16" t="str">
        <f t="shared" si="22"/>
        <v>教材节</v>
      </c>
      <c r="F141" s="16" t="str">
        <f t="shared" si="23"/>
        <v>恰</v>
      </c>
      <c r="G141" s="16" t="str">
        <f>INDEX( {"body","discipline","volume","chapter","section"},MATCH(E141,{"教材体","教材域","教材册","教材章","教材节"},0))</f>
        <v>section</v>
      </c>
      <c r="H141" s="16" t="str">
        <f>INDEX( {"super","just","sub","infras"},MATCH(F141,{"超","恰","亚","次"},0))</f>
        <v>just</v>
      </c>
      <c r="I141" s="16">
        <f>MATCH(E141,{"教材体","教材域","教材册","教材章","教材节"},0)-1</f>
        <v>4</v>
      </c>
      <c r="J141" s="16">
        <f>MATCH(F141,{"超","恰","亚","次"},0)-1</f>
        <v>1</v>
      </c>
      <c r="K141" s="16" t="str">
        <f t="shared" si="24"/>
        <v>数学</v>
      </c>
      <c r="L141" s="26" t="s">
        <v>174</v>
      </c>
      <c r="M141" s="17"/>
      <c r="N141" s="17"/>
      <c r="O141" s="18" t="str">
        <f t="shared" si="25"/>
        <v xml:space="preserve">
  - 
    name:  2.直接证明与间接证明
    title:  2.直接证明与间接证明
    description: 
    koLyro: section
    koLyri:  just
    son: </v>
      </c>
      <c r="P141" s="20" t="str">
        <f t="shared" si="26"/>
        <v xml:space="preserve">
          - 
            name:  2.直接证明与间接证明
            title:  2.直接证明与间接证明
            description: 
            koLyro: section
            koLyri:  just
            son: </v>
      </c>
    </row>
    <row r="142" spans="1:16" s="1" customFormat="1" ht="17.25" customHeight="1">
      <c r="A142" s="15">
        <f t="shared" si="19"/>
        <v>4</v>
      </c>
      <c r="B142" s="16" t="str">
        <f t="shared" si="20"/>
        <v>教材节</v>
      </c>
      <c r="C142" s="16" t="str">
        <f t="shared" si="21"/>
        <v>3.数学归纳法</v>
      </c>
      <c r="D142" s="16" t="str">
        <f>IF(I142=1,INDEX( {"chinese","english","math","physics","chemistry","biology","politics","history","geography"},MATCH(C142,{"语文","英语","数学","物理","化学","生物","政治","历史","地理"},0)),"")</f>
        <v/>
      </c>
      <c r="E142" s="16" t="str">
        <f t="shared" si="22"/>
        <v>教材节</v>
      </c>
      <c r="F142" s="16" t="str">
        <f t="shared" si="23"/>
        <v>恰</v>
      </c>
      <c r="G142" s="16" t="str">
        <f>INDEX( {"body","discipline","volume","chapter","section"},MATCH(E142,{"教材体","教材域","教材册","教材章","教材节"},0))</f>
        <v>section</v>
      </c>
      <c r="H142" s="16" t="str">
        <f>INDEX( {"super","just","sub","infras"},MATCH(F142,{"超","恰","亚","次"},0))</f>
        <v>just</v>
      </c>
      <c r="I142" s="16">
        <f>MATCH(E142,{"教材体","教材域","教材册","教材章","教材节"},0)-1</f>
        <v>4</v>
      </c>
      <c r="J142" s="16">
        <f>MATCH(F142,{"超","恰","亚","次"},0)-1</f>
        <v>1</v>
      </c>
      <c r="K142" s="16" t="str">
        <f t="shared" si="24"/>
        <v>数学</v>
      </c>
      <c r="L142" s="26" t="s">
        <v>194</v>
      </c>
      <c r="M142" s="17"/>
      <c r="N142" s="17"/>
      <c r="O142" s="18" t="str">
        <f t="shared" si="25"/>
        <v xml:space="preserve">
  - 
    name:  3.数学归纳法
    title:  3.数学归纳法
    description: 
    koLyro: section
    koLyri:  just
    son: </v>
      </c>
      <c r="P142" s="20" t="str">
        <f t="shared" si="26"/>
        <v xml:space="preserve">
          - 
            name:  3.数学归纳法
            title:  3.数学归纳法
            description: 
            koLyro: section
            koLyri:  just
            son: </v>
      </c>
    </row>
    <row r="143" spans="1:16" s="1" customFormat="1" ht="17.25" customHeight="1">
      <c r="A143" s="15">
        <f t="shared" si="19"/>
        <v>3</v>
      </c>
      <c r="B143" s="16" t="str">
        <f t="shared" si="20"/>
        <v>教材章</v>
      </c>
      <c r="C143" s="16" t="str">
        <f t="shared" si="21"/>
        <v>第三章 数系的扩充与复数的引入</v>
      </c>
      <c r="D143" s="16" t="str">
        <f>IF(I143=1,INDEX( {"chinese","english","math","physics","chemistry","biology","politics","history","geography"},MATCH(C143,{"语文","英语","数学","物理","化学","生物","政治","历史","地理"},0)),"")</f>
        <v/>
      </c>
      <c r="E143" s="16" t="str">
        <f t="shared" si="22"/>
        <v>教材章</v>
      </c>
      <c r="F143" s="16" t="str">
        <f t="shared" si="23"/>
        <v>恰</v>
      </c>
      <c r="G143" s="16" t="str">
        <f>INDEX( {"body","discipline","volume","chapter","section"},MATCH(E143,{"教材体","教材域","教材册","教材章","教材节"},0))</f>
        <v>chapter</v>
      </c>
      <c r="H143" s="16" t="str">
        <f>INDEX( {"super","just","sub","infras"},MATCH(F143,{"超","恰","亚","次"},0))</f>
        <v>just</v>
      </c>
      <c r="I143" s="16">
        <f>MATCH(E143,{"教材体","教材域","教材册","教材章","教材节"},0)-1</f>
        <v>3</v>
      </c>
      <c r="J143" s="16">
        <f>MATCH(F143,{"超","恰","亚","次"},0)-1</f>
        <v>1</v>
      </c>
      <c r="K143" s="16" t="str">
        <f t="shared" si="24"/>
        <v>数学</v>
      </c>
      <c r="L143" s="1" t="s">
        <v>175</v>
      </c>
      <c r="M143" s="17"/>
      <c r="N143" s="17"/>
      <c r="O143" s="18" t="str">
        <f t="shared" si="25"/>
        <v xml:space="preserve">
  - 
    name:  第三章 数系的扩充与复数的引入
    title:  第三章 数系的扩充与复数的引入
    description: 
    koLyro: chapter
    koLyri:  just
    son: </v>
      </c>
      <c r="P143" s="20" t="str">
        <f t="shared" si="26"/>
        <v xml:space="preserve">
        - 
          name:  第三章 数系的扩充与复数的引入
          title:  第三章 数系的扩充与复数的引入
          description: 
          koLyro: chapter
          koLyri:  just
          son: </v>
      </c>
    </row>
    <row r="144" spans="1:16" s="1" customFormat="1" ht="17.25" customHeight="1">
      <c r="A144" s="15">
        <f t="shared" si="19"/>
        <v>4</v>
      </c>
      <c r="B144" s="16" t="str">
        <f t="shared" si="20"/>
        <v>教材节</v>
      </c>
      <c r="C144" s="16" t="str">
        <f t="shared" si="21"/>
        <v>1.数系的扩充与复数的概念</v>
      </c>
      <c r="D144" s="16" t="str">
        <f>IF(I144=1,INDEX( {"chinese","english","math","physics","chemistry","biology","politics","history","geography"},MATCH(C144,{"语文","英语","数学","物理","化学","生物","政治","历史","地理"},0)),"")</f>
        <v/>
      </c>
      <c r="E144" s="16" t="str">
        <f t="shared" si="22"/>
        <v>教材节</v>
      </c>
      <c r="F144" s="16" t="str">
        <f t="shared" si="23"/>
        <v>恰</v>
      </c>
      <c r="G144" s="16" t="str">
        <f>INDEX( {"body","discipline","volume","chapter","section"},MATCH(E144,{"教材体","教材域","教材册","教材章","教材节"},0))</f>
        <v>section</v>
      </c>
      <c r="H144" s="16" t="str">
        <f>INDEX( {"super","just","sub","infras"},MATCH(F144,{"超","恰","亚","次"},0))</f>
        <v>just</v>
      </c>
      <c r="I144" s="16">
        <f>MATCH(E144,{"教材体","教材域","教材册","教材章","教材节"},0)-1</f>
        <v>4</v>
      </c>
      <c r="J144" s="16">
        <f>MATCH(F144,{"超","恰","亚","次"},0)-1</f>
        <v>1</v>
      </c>
      <c r="K144" s="16" t="str">
        <f t="shared" si="24"/>
        <v>数学</v>
      </c>
      <c r="L144" s="1" t="s">
        <v>195</v>
      </c>
      <c r="M144" s="17"/>
      <c r="N144" s="17"/>
      <c r="O144" s="18" t="str">
        <f t="shared" si="25"/>
        <v xml:space="preserve">
  - 
    name:  1.数系的扩充与复数的概念
    title:  1.数系的扩充与复数的概念
    description: 
    koLyro: section
    koLyri:  just
    son: </v>
      </c>
      <c r="P144" s="20" t="str">
        <f t="shared" si="26"/>
        <v xml:space="preserve">
          - 
            name:  1.数系的扩充与复数的概念
            title:  1.数系的扩充与复数的概念
            description: 
            koLyro: section
            koLyri:  just
            son: </v>
      </c>
    </row>
    <row r="145" spans="1:16" s="1" customFormat="1" ht="17.25" customHeight="1">
      <c r="A145" s="15">
        <f t="shared" si="19"/>
        <v>4</v>
      </c>
      <c r="B145" s="16" t="str">
        <f t="shared" si="20"/>
        <v>教材节</v>
      </c>
      <c r="C145" s="16" t="str">
        <f t="shared" si="21"/>
        <v>2.复数代数形式的四则运算</v>
      </c>
      <c r="D145" s="16" t="str">
        <f>IF(I145=1,INDEX( {"chinese","english","math","physics","chemistry","biology","politics","history","geography"},MATCH(C145,{"语文","英语","数学","物理","化学","生物","政治","历史","地理"},0)),"")</f>
        <v/>
      </c>
      <c r="E145" s="16" t="str">
        <f t="shared" si="22"/>
        <v>教材节</v>
      </c>
      <c r="F145" s="16" t="str">
        <f t="shared" si="23"/>
        <v>恰</v>
      </c>
      <c r="G145" s="16" t="str">
        <f>INDEX( {"body","discipline","volume","chapter","section"},MATCH(E145,{"教材体","教材域","教材册","教材章","教材节"},0))</f>
        <v>section</v>
      </c>
      <c r="H145" s="16" t="str">
        <f>INDEX( {"super","just","sub","infras"},MATCH(F145,{"超","恰","亚","次"},0))</f>
        <v>just</v>
      </c>
      <c r="I145" s="16">
        <f>MATCH(E145,{"教材体","教材域","教材册","教材章","教材节"},0)-1</f>
        <v>4</v>
      </c>
      <c r="J145" s="16">
        <f>MATCH(F145,{"超","恰","亚","次"},0)-1</f>
        <v>1</v>
      </c>
      <c r="K145" s="16" t="str">
        <f t="shared" si="24"/>
        <v>数学</v>
      </c>
      <c r="L145" s="1" t="s">
        <v>196</v>
      </c>
      <c r="M145" s="17"/>
      <c r="N145" s="17"/>
      <c r="O145" s="18" t="str">
        <f t="shared" si="25"/>
        <v xml:space="preserve">
  - 
    name:  2.复数代数形式的四则运算
    title:  2.复数代数形式的四则运算
    description: 
    koLyro: section
    koLyri:  just
    son: </v>
      </c>
      <c r="P145" s="20" t="str">
        <f t="shared" si="26"/>
        <v xml:space="preserve">
          - 
            name:  2.复数代数形式的四则运算
            title:  2.复数代数形式的四则运算
            description: 
            koLyro: section
            koLyri:  just
            son: </v>
      </c>
    </row>
    <row r="146" spans="1:16" s="1" customFormat="1" ht="17.25" customHeight="1">
      <c r="A146" s="15">
        <f t="shared" si="19"/>
        <v>2</v>
      </c>
      <c r="B146" s="16" t="str">
        <f t="shared" si="20"/>
        <v>教材册</v>
      </c>
      <c r="C146" s="16" t="str">
        <f t="shared" si="21"/>
        <v>选修2-3</v>
      </c>
      <c r="D146" s="16" t="str">
        <f>IF(I146=1,INDEX( {"chinese","english","math","physics","chemistry","biology","politics","history","geography"},MATCH(C146,{"语文","英语","数学","物理","化学","生物","政治","历史","地理"},0)),"")</f>
        <v/>
      </c>
      <c r="E146" s="16" t="str">
        <f t="shared" si="22"/>
        <v>教材册</v>
      </c>
      <c r="F146" s="16" t="str">
        <f t="shared" si="23"/>
        <v>恰</v>
      </c>
      <c r="G146" s="16" t="str">
        <f>INDEX( {"body","discipline","volume","chapter","section"},MATCH(E146,{"教材体","教材域","教材册","教材章","教材节"},0))</f>
        <v>volume</v>
      </c>
      <c r="H146" s="16" t="str">
        <f>INDEX( {"super","just","sub","infras"},MATCH(F146,{"超","恰","亚","次"},0))</f>
        <v>just</v>
      </c>
      <c r="I146" s="16">
        <f>MATCH(E146,{"教材体","教材域","教材册","教材章","教材节"},0)-1</f>
        <v>2</v>
      </c>
      <c r="J146" s="16">
        <f>MATCH(F146,{"超","恰","亚","次"},0)-1</f>
        <v>1</v>
      </c>
      <c r="K146" s="16" t="str">
        <f t="shared" si="24"/>
        <v>数学</v>
      </c>
      <c r="L146" s="1" t="s">
        <v>197</v>
      </c>
      <c r="M146" s="17"/>
      <c r="N146" s="17"/>
      <c r="O146" s="18" t="str">
        <f t="shared" si="25"/>
        <v xml:space="preserve">
  - 
    name:  选修2-3
    title:  选修2-3
    description: 
    koLyro: volume
    koLyri:  just
    son: </v>
      </c>
      <c r="P146" s="20" t="str">
        <f t="shared" si="26"/>
        <v xml:space="preserve">
      - 
        name:  选修2-3
        title:  选修2-3
        description: 
        koLyro: volume
        koLyri:  just
        son: </v>
      </c>
    </row>
    <row r="147" spans="1:16" s="1" customFormat="1" ht="17.25" customHeight="1">
      <c r="A147" s="15">
        <f t="shared" si="19"/>
        <v>3</v>
      </c>
      <c r="B147" s="16" t="str">
        <f t="shared" si="20"/>
        <v>教材章</v>
      </c>
      <c r="C147" s="16" t="str">
        <f t="shared" si="21"/>
        <v>第一章 计数原理</v>
      </c>
      <c r="D147" s="16" t="str">
        <f>IF(I147=1,INDEX( {"chinese","english","math","physics","chemistry","biology","politics","history","geography"},MATCH(C147,{"语文","英语","数学","物理","化学","生物","政治","历史","地理"},0)),"")</f>
        <v/>
      </c>
      <c r="E147" s="16" t="str">
        <f t="shared" si="22"/>
        <v>教材章</v>
      </c>
      <c r="F147" s="16" t="str">
        <f t="shared" si="23"/>
        <v>恰</v>
      </c>
      <c r="G147" s="16" t="str">
        <f>INDEX( {"body","discipline","volume","chapter","section"},MATCH(E147,{"教材体","教材域","教材册","教材章","教材节"},0))</f>
        <v>chapter</v>
      </c>
      <c r="H147" s="16" t="str">
        <f>INDEX( {"super","just","sub","infras"},MATCH(F147,{"超","恰","亚","次"},0))</f>
        <v>just</v>
      </c>
      <c r="I147" s="16">
        <f>MATCH(E147,{"教材体","教材域","教材册","教材章","教材节"},0)-1</f>
        <v>3</v>
      </c>
      <c r="J147" s="16">
        <f>MATCH(F147,{"超","恰","亚","次"},0)-1</f>
        <v>1</v>
      </c>
      <c r="K147" s="16" t="str">
        <f t="shared" si="24"/>
        <v>数学</v>
      </c>
      <c r="L147" s="1" t="s">
        <v>198</v>
      </c>
      <c r="M147" s="17"/>
      <c r="N147" s="17"/>
      <c r="O147" s="18" t="str">
        <f t="shared" si="25"/>
        <v xml:space="preserve">
  - 
    name:  第一章 计数原理
    title:  第一章 计数原理
    description: 
    koLyro: chapter
    koLyri:  just
    son: </v>
      </c>
      <c r="P147" s="20" t="str">
        <f t="shared" si="26"/>
        <v xml:space="preserve">
        - 
          name:  第一章 计数原理
          title:  第一章 计数原理
          description: 
          koLyro: chapter
          koLyri:  just
          son: </v>
      </c>
    </row>
    <row r="148" spans="1:16" s="1" customFormat="1" ht="17.25" customHeight="1">
      <c r="A148" s="15">
        <f t="shared" si="19"/>
        <v>4</v>
      </c>
      <c r="B148" s="16" t="str">
        <f t="shared" si="20"/>
        <v>教材节</v>
      </c>
      <c r="C148" s="16" t="str">
        <f t="shared" si="21"/>
        <v>1.分类加法计数原理与分步乘法计数原理</v>
      </c>
      <c r="D148" s="16" t="str">
        <f>IF(I148=1,INDEX( {"chinese","english","math","physics","chemistry","biology","politics","history","geography"},MATCH(C148,{"语文","英语","数学","物理","化学","生物","政治","历史","地理"},0)),"")</f>
        <v/>
      </c>
      <c r="E148" s="16" t="str">
        <f t="shared" si="22"/>
        <v>教材节</v>
      </c>
      <c r="F148" s="16" t="str">
        <f t="shared" si="23"/>
        <v>恰</v>
      </c>
      <c r="G148" s="16" t="str">
        <f>INDEX( {"body","discipline","volume","chapter","section"},MATCH(E148,{"教材体","教材域","教材册","教材章","教材节"},0))</f>
        <v>section</v>
      </c>
      <c r="H148" s="16" t="str">
        <f>INDEX( {"super","just","sub","infras"},MATCH(F148,{"超","恰","亚","次"},0))</f>
        <v>just</v>
      </c>
      <c r="I148" s="16">
        <f>MATCH(E148,{"教材体","教材域","教材册","教材章","教材节"},0)-1</f>
        <v>4</v>
      </c>
      <c r="J148" s="16">
        <f>MATCH(F148,{"超","恰","亚","次"},0)-1</f>
        <v>1</v>
      </c>
      <c r="K148" s="16" t="str">
        <f t="shared" si="24"/>
        <v>数学</v>
      </c>
      <c r="L148" s="1" t="s">
        <v>199</v>
      </c>
      <c r="M148" s="17"/>
      <c r="N148" s="17"/>
      <c r="O148" s="18" t="str">
        <f t="shared" si="25"/>
        <v xml:space="preserve">
  - 
    name:  1.分类加法计数原理与分步乘法计数原理
    title:  1.分类加法计数原理与分步乘法计数原理
    description: 
    koLyro: section
    koLyri:  just
    son: </v>
      </c>
      <c r="P148" s="20" t="str">
        <f t="shared" si="26"/>
        <v xml:space="preserve">
          - 
            name:  1.分类加法计数原理与分步乘法计数原理
            title:  1.分类加法计数原理与分步乘法计数原理
            description: 
            koLyro: section
            koLyri:  just
            son: </v>
      </c>
    </row>
    <row r="149" spans="1:16" s="1" customFormat="1" ht="17.25" customHeight="1">
      <c r="A149" s="15">
        <f t="shared" si="19"/>
        <v>4</v>
      </c>
      <c r="B149" s="16" t="str">
        <f t="shared" si="20"/>
        <v>教材节</v>
      </c>
      <c r="C149" s="16" t="str">
        <f t="shared" si="21"/>
        <v>2.排列与组合</v>
      </c>
      <c r="D149" s="16" t="str">
        <f>IF(I149=1,INDEX( {"chinese","english","math","physics","chemistry","biology","politics","history","geography"},MATCH(C149,{"语文","英语","数学","物理","化学","生物","政治","历史","地理"},0)),"")</f>
        <v/>
      </c>
      <c r="E149" s="16" t="str">
        <f t="shared" si="22"/>
        <v>教材节</v>
      </c>
      <c r="F149" s="16" t="str">
        <f t="shared" si="23"/>
        <v>恰</v>
      </c>
      <c r="G149" s="16" t="str">
        <f>INDEX( {"body","discipline","volume","chapter","section"},MATCH(E149,{"教材体","教材域","教材册","教材章","教材节"},0))</f>
        <v>section</v>
      </c>
      <c r="H149" s="16" t="str">
        <f>INDEX( {"super","just","sub","infras"},MATCH(F149,{"超","恰","亚","次"},0))</f>
        <v>just</v>
      </c>
      <c r="I149" s="16">
        <f>MATCH(E149,{"教材体","教材域","教材册","教材章","教材节"},0)-1</f>
        <v>4</v>
      </c>
      <c r="J149" s="16">
        <f>MATCH(F149,{"超","恰","亚","次"},0)-1</f>
        <v>1</v>
      </c>
      <c r="K149" s="16" t="str">
        <f t="shared" si="24"/>
        <v>数学</v>
      </c>
      <c r="L149" s="26" t="s">
        <v>200</v>
      </c>
      <c r="M149" s="17"/>
      <c r="N149" s="17"/>
      <c r="O149" s="18" t="str">
        <f t="shared" si="25"/>
        <v xml:space="preserve">
  - 
    name:  2.排列与组合
    title:  2.排列与组合
    description: 
    koLyro: section
    koLyri:  just
    son: </v>
      </c>
      <c r="P149" s="20" t="str">
        <f t="shared" si="26"/>
        <v xml:space="preserve">
          - 
            name:  2.排列与组合
            title:  2.排列与组合
            description: 
            koLyro: section
            koLyri:  just
            son: </v>
      </c>
    </row>
    <row r="150" spans="1:16" s="1" customFormat="1" ht="17.25" customHeight="1">
      <c r="A150" s="15">
        <f t="shared" si="19"/>
        <v>4</v>
      </c>
      <c r="B150" s="16" t="str">
        <f t="shared" si="20"/>
        <v>教材节</v>
      </c>
      <c r="C150" s="16" t="str">
        <f t="shared" si="21"/>
        <v>3.二项式定理</v>
      </c>
      <c r="D150" s="16" t="str">
        <f>IF(I150=1,INDEX( {"chinese","english","math","physics","chemistry","biology","politics","history","geography"},MATCH(C150,{"语文","英语","数学","物理","化学","生物","政治","历史","地理"},0)),"")</f>
        <v/>
      </c>
      <c r="E150" s="16" t="str">
        <f t="shared" si="22"/>
        <v>教材节</v>
      </c>
      <c r="F150" s="16" t="str">
        <f t="shared" si="23"/>
        <v>恰</v>
      </c>
      <c r="G150" s="16" t="str">
        <f>INDEX( {"body","discipline","volume","chapter","section"},MATCH(E150,{"教材体","教材域","教材册","教材章","教材节"},0))</f>
        <v>section</v>
      </c>
      <c r="H150" s="16" t="str">
        <f>INDEX( {"super","just","sub","infras"},MATCH(F150,{"超","恰","亚","次"},0))</f>
        <v>just</v>
      </c>
      <c r="I150" s="16">
        <f>MATCH(E150,{"教材体","教材域","教材册","教材章","教材节"},0)-1</f>
        <v>4</v>
      </c>
      <c r="J150" s="16">
        <f>MATCH(F150,{"超","恰","亚","次"},0)-1</f>
        <v>1</v>
      </c>
      <c r="K150" s="16" t="str">
        <f t="shared" si="24"/>
        <v>数学</v>
      </c>
      <c r="L150" s="26" t="s">
        <v>201</v>
      </c>
      <c r="M150" s="17"/>
      <c r="N150" s="17"/>
      <c r="O150" s="18" t="str">
        <f t="shared" si="25"/>
        <v xml:space="preserve">
  - 
    name:  3.二项式定理
    title:  3.二项式定理
    description: 
    koLyro: section
    koLyri:  just
    son: </v>
      </c>
      <c r="P150" s="20" t="str">
        <f t="shared" si="26"/>
        <v xml:space="preserve">
          - 
            name:  3.二项式定理
            title:  3.二项式定理
            description: 
            koLyro: section
            koLyri:  just
            son: </v>
      </c>
    </row>
    <row r="151" spans="1:16" s="1" customFormat="1" ht="17.25" customHeight="1">
      <c r="A151" s="15">
        <f t="shared" si="19"/>
        <v>3</v>
      </c>
      <c r="B151" s="16" t="str">
        <f t="shared" si="20"/>
        <v>教材章</v>
      </c>
      <c r="C151" s="16" t="str">
        <f t="shared" si="21"/>
        <v>第二章 随机变量及其分布</v>
      </c>
      <c r="D151" s="16" t="str">
        <f>IF(I151=1,INDEX( {"chinese","english","math","physics","chemistry","biology","politics","history","geography"},MATCH(C151,{"语文","英语","数学","物理","化学","生物","政治","历史","地理"},0)),"")</f>
        <v/>
      </c>
      <c r="E151" s="16" t="str">
        <f t="shared" si="22"/>
        <v>教材章</v>
      </c>
      <c r="F151" s="16" t="str">
        <f t="shared" si="23"/>
        <v>恰</v>
      </c>
      <c r="G151" s="16" t="str">
        <f>INDEX( {"body","discipline","volume","chapter","section"},MATCH(E151,{"教材体","教材域","教材册","教材章","教材节"},0))</f>
        <v>chapter</v>
      </c>
      <c r="H151" s="16" t="str">
        <f>INDEX( {"super","just","sub","infras"},MATCH(F151,{"超","恰","亚","次"},0))</f>
        <v>just</v>
      </c>
      <c r="I151" s="16">
        <f>MATCH(E151,{"教材体","教材域","教材册","教材章","教材节"},0)-1</f>
        <v>3</v>
      </c>
      <c r="J151" s="16">
        <f>MATCH(F151,{"超","恰","亚","次"},0)-1</f>
        <v>1</v>
      </c>
      <c r="K151" s="16" t="str">
        <f t="shared" si="24"/>
        <v>数学</v>
      </c>
      <c r="L151" s="1" t="s">
        <v>202</v>
      </c>
      <c r="M151" s="17"/>
      <c r="N151" s="17"/>
      <c r="O151" s="18" t="str">
        <f t="shared" si="25"/>
        <v xml:space="preserve">
  - 
    name:  第二章 随机变量及其分布
    title:  第二章 随机变量及其分布
    description: 
    koLyro: chapter
    koLyri:  just
    son: </v>
      </c>
      <c r="P151" s="20" t="str">
        <f t="shared" si="26"/>
        <v xml:space="preserve">
        - 
          name:  第二章 随机变量及其分布
          title:  第二章 随机变量及其分布
          description: 
          koLyro: chapter
          koLyri:  just
          son: </v>
      </c>
    </row>
    <row r="152" spans="1:16" s="1" customFormat="1" ht="17.25" customHeight="1">
      <c r="A152" s="15">
        <f t="shared" si="19"/>
        <v>4</v>
      </c>
      <c r="B152" s="16" t="str">
        <f t="shared" si="20"/>
        <v>教材节</v>
      </c>
      <c r="C152" s="16" t="str">
        <f t="shared" si="21"/>
        <v>1.离散型随机变量及其分布列</v>
      </c>
      <c r="D152" s="16" t="str">
        <f>IF(I152=1,INDEX( {"chinese","english","math","physics","chemistry","biology","politics","history","geography"},MATCH(C152,{"语文","英语","数学","物理","化学","生物","政治","历史","地理"},0)),"")</f>
        <v/>
      </c>
      <c r="E152" s="16" t="str">
        <f t="shared" si="22"/>
        <v>教材节</v>
      </c>
      <c r="F152" s="16" t="str">
        <f t="shared" si="23"/>
        <v>恰</v>
      </c>
      <c r="G152" s="16" t="str">
        <f>INDEX( {"body","discipline","volume","chapter","section"},MATCH(E152,{"教材体","教材域","教材册","教材章","教材节"},0))</f>
        <v>section</v>
      </c>
      <c r="H152" s="16" t="str">
        <f>INDEX( {"super","just","sub","infras"},MATCH(F152,{"超","恰","亚","次"},0))</f>
        <v>just</v>
      </c>
      <c r="I152" s="16">
        <f>MATCH(E152,{"教材体","教材域","教材册","教材章","教材节"},0)-1</f>
        <v>4</v>
      </c>
      <c r="J152" s="16">
        <f>MATCH(F152,{"超","恰","亚","次"},0)-1</f>
        <v>1</v>
      </c>
      <c r="K152" s="16" t="str">
        <f t="shared" si="24"/>
        <v>数学</v>
      </c>
      <c r="L152" s="26" t="s">
        <v>203</v>
      </c>
      <c r="M152" s="17"/>
      <c r="N152" s="17"/>
      <c r="O152" s="18" t="str">
        <f t="shared" si="25"/>
        <v xml:space="preserve">
  - 
    name:  1.离散型随机变量及其分布列
    title:  1.离散型随机变量及其分布列
    description: 
    koLyro: section
    koLyri:  just
    son: </v>
      </c>
      <c r="P152" s="20" t="str">
        <f t="shared" si="26"/>
        <v xml:space="preserve">
          - 
            name:  1.离散型随机变量及其分布列
            title:  1.离散型随机变量及其分布列
            description: 
            koLyro: section
            koLyri:  just
            son: </v>
      </c>
    </row>
    <row r="153" spans="1:16" s="1" customFormat="1" ht="17.25" customHeight="1">
      <c r="A153" s="15">
        <f t="shared" si="19"/>
        <v>4</v>
      </c>
      <c r="B153" s="16" t="str">
        <f t="shared" si="20"/>
        <v>教材节</v>
      </c>
      <c r="C153" s="16" t="str">
        <f t="shared" si="21"/>
        <v>2.二项分布及其应用</v>
      </c>
      <c r="D153" s="16" t="str">
        <f>IF(I153=1,INDEX( {"chinese","english","math","physics","chemistry","biology","politics","history","geography"},MATCH(C153,{"语文","英语","数学","物理","化学","生物","政治","历史","地理"},0)),"")</f>
        <v/>
      </c>
      <c r="E153" s="16" t="str">
        <f t="shared" si="22"/>
        <v>教材节</v>
      </c>
      <c r="F153" s="16" t="str">
        <f t="shared" si="23"/>
        <v>恰</v>
      </c>
      <c r="G153" s="16" t="str">
        <f>INDEX( {"body","discipline","volume","chapter","section"},MATCH(E153,{"教材体","教材域","教材册","教材章","教材节"},0))</f>
        <v>section</v>
      </c>
      <c r="H153" s="16" t="str">
        <f>INDEX( {"super","just","sub","infras"},MATCH(F153,{"超","恰","亚","次"},0))</f>
        <v>just</v>
      </c>
      <c r="I153" s="16">
        <f>MATCH(E153,{"教材体","教材域","教材册","教材章","教材节"},0)-1</f>
        <v>4</v>
      </c>
      <c r="J153" s="16">
        <f>MATCH(F153,{"超","恰","亚","次"},0)-1</f>
        <v>1</v>
      </c>
      <c r="K153" s="16" t="str">
        <f t="shared" si="24"/>
        <v>数学</v>
      </c>
      <c r="L153" s="26" t="s">
        <v>204</v>
      </c>
      <c r="M153" s="17"/>
      <c r="N153" s="17"/>
      <c r="O153" s="18" t="str">
        <f t="shared" si="25"/>
        <v xml:space="preserve">
  - 
    name:  2.二项分布及其应用
    title:  2.二项分布及其应用
    description: 
    koLyro: section
    koLyri:  just
    son: </v>
      </c>
      <c r="P153" s="20" t="str">
        <f t="shared" si="26"/>
        <v xml:space="preserve">
          - 
            name:  2.二项分布及其应用
            title:  2.二项分布及其应用
            description: 
            koLyro: section
            koLyri:  just
            son: </v>
      </c>
    </row>
    <row r="154" spans="1:16" s="1" customFormat="1" ht="17.25" customHeight="1">
      <c r="A154" s="15">
        <f t="shared" si="19"/>
        <v>4</v>
      </c>
      <c r="B154" s="16" t="str">
        <f t="shared" si="20"/>
        <v>教材节</v>
      </c>
      <c r="C154" s="16" t="str">
        <f t="shared" si="21"/>
        <v>3.离散型随机变量的均值与方差</v>
      </c>
      <c r="D154" s="16" t="str">
        <f>IF(I154=1,INDEX( {"chinese","english","math","physics","chemistry","biology","politics","history","geography"},MATCH(C154,{"语文","英语","数学","物理","化学","生物","政治","历史","地理"},0)),"")</f>
        <v/>
      </c>
      <c r="E154" s="16" t="str">
        <f t="shared" si="22"/>
        <v>教材节</v>
      </c>
      <c r="F154" s="16" t="str">
        <f t="shared" si="23"/>
        <v>恰</v>
      </c>
      <c r="G154" s="16" t="str">
        <f>INDEX( {"body","discipline","volume","chapter","section"},MATCH(E154,{"教材体","教材域","教材册","教材章","教材节"},0))</f>
        <v>section</v>
      </c>
      <c r="H154" s="16" t="str">
        <f>INDEX( {"super","just","sub","infras"},MATCH(F154,{"超","恰","亚","次"},0))</f>
        <v>just</v>
      </c>
      <c r="I154" s="16">
        <f>MATCH(E154,{"教材体","教材域","教材册","教材章","教材节"},0)-1</f>
        <v>4</v>
      </c>
      <c r="J154" s="16">
        <f>MATCH(F154,{"超","恰","亚","次"},0)-1</f>
        <v>1</v>
      </c>
      <c r="K154" s="16" t="str">
        <f t="shared" si="24"/>
        <v>数学</v>
      </c>
      <c r="L154" s="26" t="s">
        <v>205</v>
      </c>
      <c r="M154" s="17"/>
      <c r="N154" s="17"/>
      <c r="O154" s="18" t="str">
        <f t="shared" si="25"/>
        <v xml:space="preserve">
  - 
    name:  3.离散型随机变量的均值与方差
    title:  3.离散型随机变量的均值与方差
    description: 
    koLyro: section
    koLyri:  just
    son: </v>
      </c>
      <c r="P154" s="20" t="str">
        <f t="shared" si="26"/>
        <v xml:space="preserve">
          - 
            name:  3.离散型随机变量的均值与方差
            title:  3.离散型随机变量的均值与方差
            description: 
            koLyro: section
            koLyri:  just
            son: </v>
      </c>
    </row>
    <row r="155" spans="1:16" s="1" customFormat="1" ht="17.25" customHeight="1">
      <c r="A155" s="15">
        <f t="shared" si="19"/>
        <v>4</v>
      </c>
      <c r="B155" s="16" t="str">
        <f t="shared" si="20"/>
        <v>教材节</v>
      </c>
      <c r="C155" s="16" t="str">
        <f t="shared" si="21"/>
        <v>4.正态分布</v>
      </c>
      <c r="D155" s="16" t="str">
        <f>IF(I155=1,INDEX( {"chinese","english","math","physics","chemistry","biology","politics","history","geography"},MATCH(C155,{"语文","英语","数学","物理","化学","生物","政治","历史","地理"},0)),"")</f>
        <v/>
      </c>
      <c r="E155" s="16" t="str">
        <f t="shared" si="22"/>
        <v>教材节</v>
      </c>
      <c r="F155" s="16" t="str">
        <f t="shared" si="23"/>
        <v>恰</v>
      </c>
      <c r="G155" s="16" t="str">
        <f>INDEX( {"body","discipline","volume","chapter","section"},MATCH(E155,{"教材体","教材域","教材册","教材章","教材节"},0))</f>
        <v>section</v>
      </c>
      <c r="H155" s="16" t="str">
        <f>INDEX( {"super","just","sub","infras"},MATCH(F155,{"超","恰","亚","次"},0))</f>
        <v>just</v>
      </c>
      <c r="I155" s="16">
        <f>MATCH(E155,{"教材体","教材域","教材册","教材章","教材节"},0)-1</f>
        <v>4</v>
      </c>
      <c r="J155" s="16">
        <f>MATCH(F155,{"超","恰","亚","次"},0)-1</f>
        <v>1</v>
      </c>
      <c r="K155" s="16" t="str">
        <f t="shared" si="24"/>
        <v>数学</v>
      </c>
      <c r="L155" s="26" t="s">
        <v>206</v>
      </c>
      <c r="M155" s="17"/>
      <c r="N155" s="17"/>
      <c r="O155" s="18" t="str">
        <f t="shared" si="25"/>
        <v xml:space="preserve">
  - 
    name:  4.正态分布
    title:  4.正态分布
    description: 
    koLyro: section
    koLyri:  just
    son: </v>
      </c>
      <c r="P155" s="20" t="str">
        <f t="shared" si="26"/>
        <v xml:space="preserve">
          - 
            name:  4.正态分布
            title:  4.正态分布
            description: 
            koLyro: section
            koLyri:  just
            son: </v>
      </c>
    </row>
    <row r="156" spans="1:16" s="1" customFormat="1" ht="17.25" customHeight="1">
      <c r="A156" s="15">
        <f t="shared" si="19"/>
        <v>3</v>
      </c>
      <c r="B156" s="16" t="str">
        <f t="shared" si="20"/>
        <v>教材章</v>
      </c>
      <c r="C156" s="16" t="str">
        <f t="shared" si="21"/>
        <v>第三章 统计案例</v>
      </c>
      <c r="D156" s="16" t="str">
        <f>IF(I156=1,INDEX( {"chinese","english","math","physics","chemistry","biology","politics","history","geography"},MATCH(C156,{"语文","英语","数学","物理","化学","生物","政治","历史","地理"},0)),"")</f>
        <v/>
      </c>
      <c r="E156" s="16" t="str">
        <f t="shared" si="22"/>
        <v>教材章</v>
      </c>
      <c r="F156" s="16" t="str">
        <f t="shared" si="23"/>
        <v>恰</v>
      </c>
      <c r="G156" s="16" t="str">
        <f>INDEX( {"body","discipline","volume","chapter","section"},MATCH(E156,{"教材体","教材域","教材册","教材章","教材节"},0))</f>
        <v>chapter</v>
      </c>
      <c r="H156" s="16" t="str">
        <f>INDEX( {"super","just","sub","infras"},MATCH(F156,{"超","恰","亚","次"},0))</f>
        <v>just</v>
      </c>
      <c r="I156" s="16">
        <f>MATCH(E156,{"教材体","教材域","教材册","教材章","教材节"},0)-1</f>
        <v>3</v>
      </c>
      <c r="J156" s="16">
        <f>MATCH(F156,{"超","恰","亚","次"},0)-1</f>
        <v>1</v>
      </c>
      <c r="K156" s="16" t="str">
        <f t="shared" si="24"/>
        <v>数学</v>
      </c>
      <c r="L156" s="1" t="s">
        <v>207</v>
      </c>
      <c r="M156" s="17"/>
      <c r="N156" s="17"/>
      <c r="O156" s="18" t="str">
        <f t="shared" si="25"/>
        <v xml:space="preserve">
  - 
    name:  第三章 统计案例
    title:  第三章 统计案例
    description: 
    koLyro: chapter
    koLyri:  just
    son: </v>
      </c>
      <c r="P156" s="20" t="str">
        <f t="shared" si="26"/>
        <v xml:space="preserve">
        - 
          name:  第三章 统计案例
          title:  第三章 统计案例
          description: 
          koLyro: chapter
          koLyri:  just
          son: </v>
      </c>
    </row>
    <row r="157" spans="1:16" s="1" customFormat="1" ht="17.25" customHeight="1">
      <c r="A157" s="15">
        <f t="shared" si="19"/>
        <v>4</v>
      </c>
      <c r="B157" s="16" t="str">
        <f t="shared" si="20"/>
        <v>教材节</v>
      </c>
      <c r="C157" s="16" t="str">
        <f t="shared" si="21"/>
        <v>1.回归分析的基本思想及其初步应用</v>
      </c>
      <c r="D157" s="16" t="str">
        <f>IF(I157=1,INDEX( {"chinese","english","math","physics","chemistry","biology","politics","history","geography"},MATCH(C157,{"语文","英语","数学","物理","化学","生物","政治","历史","地理"},0)),"")</f>
        <v/>
      </c>
      <c r="E157" s="16" t="str">
        <f t="shared" si="22"/>
        <v>教材节</v>
      </c>
      <c r="F157" s="16" t="str">
        <f t="shared" si="23"/>
        <v>恰</v>
      </c>
      <c r="G157" s="16" t="str">
        <f>INDEX( {"body","discipline","volume","chapter","section"},MATCH(E157,{"教材体","教材域","教材册","教材章","教材节"},0))</f>
        <v>section</v>
      </c>
      <c r="H157" s="16" t="str">
        <f>INDEX( {"super","just","sub","infras"},MATCH(F157,{"超","恰","亚","次"},0))</f>
        <v>just</v>
      </c>
      <c r="I157" s="16">
        <f>MATCH(E157,{"教材体","教材域","教材册","教材章","教材节"},0)-1</f>
        <v>4</v>
      </c>
      <c r="J157" s="16">
        <f>MATCH(F157,{"超","恰","亚","次"},0)-1</f>
        <v>1</v>
      </c>
      <c r="K157" s="16" t="str">
        <f t="shared" si="24"/>
        <v>数学</v>
      </c>
      <c r="L157" s="1" t="s">
        <v>170</v>
      </c>
      <c r="M157" s="17"/>
      <c r="N157" s="17"/>
      <c r="O157" s="18" t="str">
        <f t="shared" si="25"/>
        <v xml:space="preserve">
  - 
    name:  1.回归分析的基本思想及其初步应用
    title:  1.回归分析的基本思想及其初步应用
    description: 
    koLyro: section
    koLyri:  just
    son: </v>
      </c>
      <c r="P157" s="20" t="str">
        <f t="shared" si="26"/>
        <v xml:space="preserve">
          - 
            name:  1.回归分析的基本思想及其初步应用
            title:  1.回归分析的基本思想及其初步应用
            description: 
            koLyro: section
            koLyri:  just
            son: </v>
      </c>
    </row>
    <row r="158" spans="1:16" s="1" customFormat="1" ht="17.25" customHeight="1">
      <c r="A158" s="15">
        <f t="shared" si="19"/>
        <v>4</v>
      </c>
      <c r="B158" s="16" t="str">
        <f t="shared" si="20"/>
        <v>教材节</v>
      </c>
      <c r="C158" s="16" t="str">
        <f t="shared" si="21"/>
        <v>2.独立性检验的基本思想及其初步应用</v>
      </c>
      <c r="D158" s="16" t="str">
        <f>IF(I158=1,INDEX( {"chinese","english","math","physics","chemistry","biology","politics","history","geography"},MATCH(C158,{"语文","英语","数学","物理","化学","生物","政治","历史","地理"},0)),"")</f>
        <v/>
      </c>
      <c r="E158" s="16" t="str">
        <f t="shared" si="22"/>
        <v>教材节</v>
      </c>
      <c r="F158" s="16" t="str">
        <f t="shared" si="23"/>
        <v>恰</v>
      </c>
      <c r="G158" s="16" t="str">
        <f>INDEX( {"body","discipline","volume","chapter","section"},MATCH(E158,{"教材体","教材域","教材册","教材章","教材节"},0))</f>
        <v>section</v>
      </c>
      <c r="H158" s="16" t="str">
        <f>INDEX( {"super","just","sub","infras"},MATCH(F158,{"超","恰","亚","次"},0))</f>
        <v>just</v>
      </c>
      <c r="I158" s="16">
        <f>MATCH(E158,{"教材体","教材域","教材册","教材章","教材节"},0)-1</f>
        <v>4</v>
      </c>
      <c r="J158" s="16">
        <f>MATCH(F158,{"超","恰","亚","次"},0)-1</f>
        <v>1</v>
      </c>
      <c r="K158" s="16" t="str">
        <f t="shared" si="24"/>
        <v>数学</v>
      </c>
      <c r="L158" s="1" t="s">
        <v>171</v>
      </c>
      <c r="M158" s="17"/>
      <c r="N158" s="17"/>
      <c r="O158" s="18" t="str">
        <f t="shared" si="25"/>
        <v xml:space="preserve">
  - 
    name:  2.独立性检验的基本思想及其初步应用
    title:  2.独立性检验的基本思想及其初步应用
    description: 
    koLyro: section
    koLyri:  just
    son: </v>
      </c>
      <c r="P158" s="20" t="str">
        <f t="shared" si="26"/>
        <v xml:space="preserve">
          - 
            name:  2.独立性检验的基本思想及其初步应用
            title:  2.独立性检验的基本思想及其初步应用
            description: 
            koLyro: section
            koLyri:  just
            son: </v>
      </c>
    </row>
    <row r="159" spans="1:16" s="1" customFormat="1" ht="17.25" customHeight="1">
      <c r="A159" s="15">
        <f t="shared" si="19"/>
        <v>2</v>
      </c>
      <c r="B159" s="16" t="str">
        <f t="shared" si="20"/>
        <v>教材册</v>
      </c>
      <c r="C159" s="16" t="str">
        <f t="shared" si="21"/>
        <v>选修4-1</v>
      </c>
      <c r="D159" s="16" t="str">
        <f>IF(I159=1,INDEX( {"chinese","english","math","physics","chemistry","biology","politics","history","geography"},MATCH(C159,{"语文","英语","数学","物理","化学","生物","政治","历史","地理"},0)),"")</f>
        <v/>
      </c>
      <c r="E159" s="16" t="str">
        <f t="shared" si="22"/>
        <v>教材册</v>
      </c>
      <c r="F159" s="16" t="str">
        <f t="shared" si="23"/>
        <v>恰</v>
      </c>
      <c r="G159" s="16" t="str">
        <f>INDEX( {"body","discipline","volume","chapter","section"},MATCH(E159,{"教材体","教材域","教材册","教材章","教材节"},0))</f>
        <v>volume</v>
      </c>
      <c r="H159" s="16" t="str">
        <f>INDEX( {"super","just","sub","infras"},MATCH(F159,{"超","恰","亚","次"},0))</f>
        <v>just</v>
      </c>
      <c r="I159" s="16">
        <f>MATCH(E159,{"教材体","教材域","教材册","教材章","教材节"},0)-1</f>
        <v>2</v>
      </c>
      <c r="J159" s="16">
        <f>MATCH(F159,{"超","恰","亚","次"},0)-1</f>
        <v>1</v>
      </c>
      <c r="K159" s="16" t="str">
        <f t="shared" si="24"/>
        <v>数学</v>
      </c>
      <c r="L159" s="1" t="s">
        <v>208</v>
      </c>
      <c r="M159" s="17"/>
      <c r="N159" s="17"/>
      <c r="O159" s="18" t="str">
        <f t="shared" si="25"/>
        <v xml:space="preserve">
  - 
    name:  选修4-1
    title:  选修4-1
    description: 
    koLyro: volume
    koLyri:  just
    son: </v>
      </c>
      <c r="P159" s="20" t="str">
        <f t="shared" si="26"/>
        <v xml:space="preserve">
      - 
        name:  选修4-1
        title:  选修4-1
        description: 
        koLyro: volume
        koLyri:  just
        son: </v>
      </c>
    </row>
    <row r="160" spans="1:16" s="1" customFormat="1" ht="17.25" customHeight="1">
      <c r="A160" s="15">
        <f t="shared" si="19"/>
        <v>3</v>
      </c>
      <c r="B160" s="16" t="str">
        <f t="shared" si="20"/>
        <v>教材章</v>
      </c>
      <c r="C160" s="16" t="str">
        <f t="shared" si="21"/>
        <v>第一章 相似三角形的判定及有关性</v>
      </c>
      <c r="D160" s="16" t="str">
        <f>IF(I160=1,INDEX( {"chinese","english","math","physics","chemistry","biology","politics","history","geography"},MATCH(C160,{"语文","英语","数学","物理","化学","生物","政治","历史","地理"},0)),"")</f>
        <v/>
      </c>
      <c r="E160" s="16" t="str">
        <f t="shared" si="22"/>
        <v>教材章</v>
      </c>
      <c r="F160" s="16" t="str">
        <f t="shared" si="23"/>
        <v>恰</v>
      </c>
      <c r="G160" s="16" t="str">
        <f>INDEX( {"body","discipline","volume","chapter","section"},MATCH(E160,{"教材体","教材域","教材册","教材章","教材节"},0))</f>
        <v>chapter</v>
      </c>
      <c r="H160" s="16" t="str">
        <f>INDEX( {"super","just","sub","infras"},MATCH(F160,{"超","恰","亚","次"},0))</f>
        <v>just</v>
      </c>
      <c r="I160" s="16">
        <f>MATCH(E160,{"教材体","教材域","教材册","教材章","教材节"},0)-1</f>
        <v>3</v>
      </c>
      <c r="J160" s="16">
        <f>MATCH(F160,{"超","恰","亚","次"},0)-1</f>
        <v>1</v>
      </c>
      <c r="K160" s="16" t="str">
        <f t="shared" si="24"/>
        <v>数学</v>
      </c>
      <c r="L160" s="1" t="s">
        <v>209</v>
      </c>
      <c r="M160" s="17"/>
      <c r="N160" s="17"/>
      <c r="O160" s="18" t="str">
        <f t="shared" si="25"/>
        <v xml:space="preserve">
  - 
    name:  第一章 相似三角形的判定及有关性
    title:  第一章 相似三角形的判定及有关性
    description: 
    koLyro: chapter
    koLyri:  just
    son: </v>
      </c>
      <c r="P160" s="20" t="str">
        <f t="shared" si="26"/>
        <v xml:space="preserve">
        - 
          name:  第一章 相似三角形的判定及有关性
          title:  第一章 相似三角形的判定及有关性
          description: 
          koLyro: chapter
          koLyri:  just
          son: </v>
      </c>
    </row>
    <row r="161" spans="1:41" s="1" customFormat="1" ht="17.25" customHeight="1">
      <c r="A161" s="15">
        <f t="shared" si="19"/>
        <v>4</v>
      </c>
      <c r="B161" s="16" t="str">
        <f t="shared" si="20"/>
        <v>教材节</v>
      </c>
      <c r="C161" s="16" t="str">
        <f t="shared" si="21"/>
        <v>1.1 平行线等分线段定理</v>
      </c>
      <c r="D161" s="16" t="str">
        <f>IF(I161=1,INDEX( {"chinese","english","math","physics","chemistry","biology","politics","history","geography"},MATCH(C161,{"语文","英语","数学","物理","化学","生物","政治","历史","地理"},0)),"")</f>
        <v/>
      </c>
      <c r="E161" s="16" t="str">
        <f t="shared" si="22"/>
        <v>教材节</v>
      </c>
      <c r="F161" s="16" t="str">
        <f t="shared" si="23"/>
        <v>恰</v>
      </c>
      <c r="G161" s="16" t="str">
        <f>INDEX( {"body","discipline","volume","chapter","section"},MATCH(E161,{"教材体","教材域","教材册","教材章","教材节"},0))</f>
        <v>section</v>
      </c>
      <c r="H161" s="16" t="str">
        <f>INDEX( {"super","just","sub","infras"},MATCH(F161,{"超","恰","亚","次"},0))</f>
        <v>just</v>
      </c>
      <c r="I161" s="16">
        <f>MATCH(E161,{"教材体","教材域","教材册","教材章","教材节"},0)-1</f>
        <v>4</v>
      </c>
      <c r="J161" s="16">
        <f>MATCH(F161,{"超","恰","亚","次"},0)-1</f>
        <v>1</v>
      </c>
      <c r="K161" s="16" t="str">
        <f t="shared" si="24"/>
        <v>数学</v>
      </c>
      <c r="L161" s="1" t="s">
        <v>210</v>
      </c>
      <c r="M161" s="17"/>
      <c r="N161" s="17"/>
      <c r="O161" s="18" t="str">
        <f t="shared" si="25"/>
        <v xml:space="preserve">
  - 
    name:  1.1 平行线等分线段定理
    title:  1.1 平行线等分线段定理
    description: 
    koLyro: section
    koLyri:  just
    son: </v>
      </c>
      <c r="P161" s="20" t="str">
        <f t="shared" si="26"/>
        <v xml:space="preserve">
          - 
            name:  1.1 平行线等分线段定理
            title:  1.1 平行线等分线段定理
            description: 
            koLyro: section
            koLyri:  just
            son: </v>
      </c>
    </row>
    <row r="162" spans="1:41" s="1" customFormat="1" ht="17.25" customHeight="1">
      <c r="A162" s="15">
        <f t="shared" si="19"/>
        <v>4</v>
      </c>
      <c r="B162" s="16" t="str">
        <f t="shared" si="20"/>
        <v>教材节</v>
      </c>
      <c r="C162" s="16" t="str">
        <f t="shared" si="21"/>
        <v>1.2 平行线分线段成比例定理</v>
      </c>
      <c r="D162" s="16" t="str">
        <f>IF(I162=1,INDEX( {"chinese","english","math","physics","chemistry","biology","politics","history","geography"},MATCH(C162,{"语文","英语","数学","物理","化学","生物","政治","历史","地理"},0)),"")</f>
        <v/>
      </c>
      <c r="E162" s="16" t="str">
        <f t="shared" si="22"/>
        <v>教材节</v>
      </c>
      <c r="F162" s="16" t="str">
        <f t="shared" si="23"/>
        <v>恰</v>
      </c>
      <c r="G162" s="16" t="str">
        <f>INDEX( {"body","discipline","volume","chapter","section"},MATCH(E162,{"教材体","教材域","教材册","教材章","教材节"},0))</f>
        <v>section</v>
      </c>
      <c r="H162" s="16" t="str">
        <f>INDEX( {"super","just","sub","infras"},MATCH(F162,{"超","恰","亚","次"},0))</f>
        <v>just</v>
      </c>
      <c r="I162" s="16">
        <f>MATCH(E162,{"教材体","教材域","教材册","教材章","教材节"},0)-1</f>
        <v>4</v>
      </c>
      <c r="J162" s="16">
        <f>MATCH(F162,{"超","恰","亚","次"},0)-1</f>
        <v>1</v>
      </c>
      <c r="K162" s="16" t="str">
        <f t="shared" si="24"/>
        <v>数学</v>
      </c>
      <c r="L162" s="1" t="s">
        <v>211</v>
      </c>
      <c r="M162" s="17"/>
      <c r="N162" s="17"/>
      <c r="O162" s="18" t="str">
        <f t="shared" si="25"/>
        <v xml:space="preserve">
  - 
    name:  1.2 平行线分线段成比例定理
    title:  1.2 平行线分线段成比例定理
    description: 
    koLyro: section
    koLyri:  just
    son: </v>
      </c>
      <c r="P162" s="20" t="str">
        <f t="shared" si="26"/>
        <v xml:space="preserve">
          - 
            name:  1.2 平行线分线段成比例定理
            title:  1.2 平行线分线段成比例定理
            description: 
            koLyro: section
            koLyri:  just
            son: </v>
      </c>
    </row>
    <row r="163" spans="1:41" s="1" customFormat="1" ht="17.25" customHeight="1">
      <c r="A163" s="15">
        <f t="shared" si="19"/>
        <v>4</v>
      </c>
      <c r="B163" s="16" t="str">
        <f t="shared" si="20"/>
        <v>教材节</v>
      </c>
      <c r="C163" s="16" t="str">
        <f t="shared" si="21"/>
        <v>1.3 相似三角形的判定及性质</v>
      </c>
      <c r="D163" s="16" t="str">
        <f>IF(I163=1,INDEX( {"chinese","english","math","physics","chemistry","biology","politics","history","geography"},MATCH(C163,{"语文","英语","数学","物理","化学","生物","政治","历史","地理"},0)),"")</f>
        <v/>
      </c>
      <c r="E163" s="16" t="str">
        <f t="shared" si="22"/>
        <v>教材节</v>
      </c>
      <c r="F163" s="16" t="str">
        <f t="shared" si="23"/>
        <v>恰</v>
      </c>
      <c r="G163" s="16" t="str">
        <f>INDEX( {"body","discipline","volume","chapter","section"},MATCH(E163,{"教材体","教材域","教材册","教材章","教材节"},0))</f>
        <v>section</v>
      </c>
      <c r="H163" s="16" t="str">
        <f>INDEX( {"super","just","sub","infras"},MATCH(F163,{"超","恰","亚","次"},0))</f>
        <v>just</v>
      </c>
      <c r="I163" s="16">
        <f>MATCH(E163,{"教材体","教材域","教材册","教材章","教材节"},0)-1</f>
        <v>4</v>
      </c>
      <c r="J163" s="16">
        <f>MATCH(F163,{"超","恰","亚","次"},0)-1</f>
        <v>1</v>
      </c>
      <c r="K163" s="16" t="str">
        <f t="shared" si="24"/>
        <v>数学</v>
      </c>
      <c r="L163" s="1" t="s">
        <v>212</v>
      </c>
      <c r="M163" s="17"/>
      <c r="N163" s="17"/>
      <c r="O163" s="18" t="str">
        <f t="shared" si="25"/>
        <v xml:space="preserve">
  - 
    name:  1.3 相似三角形的判定及性质
    title:  1.3 相似三角形的判定及性质
    description: 
    koLyro: section
    koLyri:  just
    son: </v>
      </c>
      <c r="P163" s="20" t="str">
        <f t="shared" si="26"/>
        <v xml:space="preserve">
          - 
            name:  1.3 相似三角形的判定及性质
            title:  1.3 相似三角形的判定及性质
            description: 
            koLyro: section
            koLyri:  just
            son: </v>
      </c>
    </row>
    <row r="164" spans="1:41" s="1" customFormat="1" ht="17.25" customHeight="1">
      <c r="A164" s="15">
        <f t="shared" si="19"/>
        <v>4</v>
      </c>
      <c r="B164" s="16" t="str">
        <f t="shared" si="20"/>
        <v>教材节</v>
      </c>
      <c r="C164" s="16" t="str">
        <f t="shared" si="21"/>
        <v>1.4 直角三角形的射影定理</v>
      </c>
      <c r="D164" s="16" t="str">
        <f>IF(I164=1,INDEX( {"chinese","english","math","physics","chemistry","biology","politics","history","geography"},MATCH(C164,{"语文","英语","数学","物理","化学","生物","政治","历史","地理"},0)),"")</f>
        <v/>
      </c>
      <c r="E164" s="16" t="str">
        <f t="shared" si="22"/>
        <v>教材节</v>
      </c>
      <c r="F164" s="16" t="str">
        <f t="shared" si="23"/>
        <v>恰</v>
      </c>
      <c r="G164" s="16" t="str">
        <f>INDEX( {"body","discipline","volume","chapter","section"},MATCH(E164,{"教材体","教材域","教材册","教材章","教材节"},0))</f>
        <v>section</v>
      </c>
      <c r="H164" s="16" t="str">
        <f>INDEX( {"super","just","sub","infras"},MATCH(F164,{"超","恰","亚","次"},0))</f>
        <v>just</v>
      </c>
      <c r="I164" s="16">
        <f>MATCH(E164,{"教材体","教材域","教材册","教材章","教材节"},0)-1</f>
        <v>4</v>
      </c>
      <c r="J164" s="16">
        <f>MATCH(F164,{"超","恰","亚","次"},0)-1</f>
        <v>1</v>
      </c>
      <c r="K164" s="16" t="str">
        <f t="shared" si="24"/>
        <v>数学</v>
      </c>
      <c r="L164" s="1" t="s">
        <v>213</v>
      </c>
      <c r="M164" s="17"/>
      <c r="N164" s="17"/>
      <c r="O164" s="18" t="str">
        <f t="shared" si="25"/>
        <v xml:space="preserve">
  - 
    name:  1.4 直角三角形的射影定理
    title:  1.4 直角三角形的射影定理
    description: 
    koLyro: section
    koLyri:  just
    son: </v>
      </c>
      <c r="P164" s="20" t="str">
        <f t="shared" si="26"/>
        <v xml:space="preserve">
          - 
            name:  1.4 直角三角形的射影定理
            title:  1.4 直角三角形的射影定理
            description: 
            koLyro: section
            koLyri:  just
            son: </v>
      </c>
    </row>
    <row r="165" spans="1:41" s="1" customFormat="1" ht="17.25" customHeight="1">
      <c r="A165" s="15">
        <f t="shared" si="19"/>
        <v>3</v>
      </c>
      <c r="B165" s="16" t="str">
        <f t="shared" si="20"/>
        <v>教材章</v>
      </c>
      <c r="C165" s="16" t="str">
        <f t="shared" si="21"/>
        <v>第二章 直线与圆的位置关系</v>
      </c>
      <c r="D165" s="16" t="str">
        <f>IF(I165=1,INDEX( {"chinese","english","math","physics","chemistry","biology","politics","history","geography"},MATCH(C165,{"语文","英语","数学","物理","化学","生物","政治","历史","地理"},0)),"")</f>
        <v/>
      </c>
      <c r="E165" s="16" t="str">
        <f t="shared" si="22"/>
        <v>教材章</v>
      </c>
      <c r="F165" s="16" t="str">
        <f t="shared" si="23"/>
        <v>恰</v>
      </c>
      <c r="G165" s="16" t="str">
        <f>INDEX( {"body","discipline","volume","chapter","section"},MATCH(E165,{"教材体","教材域","教材册","教材章","教材节"},0))</f>
        <v>chapter</v>
      </c>
      <c r="H165" s="16" t="str">
        <f>INDEX( {"super","just","sub","infras"},MATCH(F165,{"超","恰","亚","次"},0))</f>
        <v>just</v>
      </c>
      <c r="I165" s="16">
        <f>MATCH(E165,{"教材体","教材域","教材册","教材章","教材节"},0)-1</f>
        <v>3</v>
      </c>
      <c r="J165" s="16">
        <f>MATCH(F165,{"超","恰","亚","次"},0)-1</f>
        <v>1</v>
      </c>
      <c r="K165" s="16" t="str">
        <f t="shared" si="24"/>
        <v>数学</v>
      </c>
      <c r="L165" s="1" t="s">
        <v>214</v>
      </c>
      <c r="M165" s="17"/>
      <c r="N165" s="17"/>
      <c r="O165" s="18" t="str">
        <f t="shared" si="25"/>
        <v xml:space="preserve">
  - 
    name:  第二章 直线与圆的位置关系
    title:  第二章 直线与圆的位置关系
    description: 
    koLyro: chapter
    koLyri:  just
    son: </v>
      </c>
      <c r="P165" s="20" t="str">
        <f t="shared" si="26"/>
        <v xml:space="preserve">
        - 
          name:  第二章 直线与圆的位置关系
          title:  第二章 直线与圆的位置关系
          description: 
          koLyro: chapter
          koLyri:  just
          son: </v>
      </c>
    </row>
    <row r="166" spans="1:41" s="1" customFormat="1" ht="17.25" customHeight="1">
      <c r="A166" s="15">
        <f t="shared" si="19"/>
        <v>4</v>
      </c>
      <c r="B166" s="16" t="str">
        <f t="shared" si="20"/>
        <v>教材节</v>
      </c>
      <c r="C166" s="16" t="str">
        <f t="shared" si="21"/>
        <v>2.1 圆周角定理</v>
      </c>
      <c r="D166" s="16" t="str">
        <f>IF(I166=1,INDEX( {"chinese","english","math","physics","chemistry","biology","politics","history","geography"},MATCH(C166,{"语文","英语","数学","物理","化学","生物","政治","历史","地理"},0)),"")</f>
        <v/>
      </c>
      <c r="E166" s="16" t="str">
        <f t="shared" si="22"/>
        <v>教材节</v>
      </c>
      <c r="F166" s="16" t="str">
        <f t="shared" si="23"/>
        <v>恰</v>
      </c>
      <c r="G166" s="16" t="str">
        <f>INDEX( {"body","discipline","volume","chapter","section"},MATCH(E166,{"教材体","教材域","教材册","教材章","教材节"},0))</f>
        <v>section</v>
      </c>
      <c r="H166" s="16" t="str">
        <f>INDEX( {"super","just","sub","infras"},MATCH(F166,{"超","恰","亚","次"},0))</f>
        <v>just</v>
      </c>
      <c r="I166" s="16">
        <f>MATCH(E166,{"教材体","教材域","教材册","教材章","教材节"},0)-1</f>
        <v>4</v>
      </c>
      <c r="J166" s="16">
        <f>MATCH(F166,{"超","恰","亚","次"},0)-1</f>
        <v>1</v>
      </c>
      <c r="K166" s="16" t="str">
        <f t="shared" si="24"/>
        <v>数学</v>
      </c>
      <c r="L166" s="1" t="s">
        <v>215</v>
      </c>
      <c r="M166" s="17"/>
      <c r="N166" s="17"/>
      <c r="O166" s="18" t="str">
        <f t="shared" si="25"/>
        <v xml:space="preserve">
  - 
    name:  2.1 圆周角定理
    title:  2.1 圆周角定理
    description: 
    koLyro: section
    koLyri:  just
    son: </v>
      </c>
      <c r="P166" s="20" t="str">
        <f t="shared" si="26"/>
        <v xml:space="preserve">
          - 
            name:  2.1 圆周角定理
            title:  2.1 圆周角定理
            description: 
            koLyro: section
            koLyri:  just
            son: </v>
      </c>
    </row>
    <row r="167" spans="1:41" s="1" customFormat="1" ht="17.25" customHeight="1">
      <c r="A167" s="15">
        <f t="shared" si="19"/>
        <v>4</v>
      </c>
      <c r="B167" s="16" t="str">
        <f t="shared" si="20"/>
        <v>教材节</v>
      </c>
      <c r="C167" s="16" t="str">
        <f t="shared" si="21"/>
        <v>2.2 圆内接四边形的性质与判定定理</v>
      </c>
      <c r="D167" s="16" t="str">
        <f>IF(I167=1,INDEX( {"chinese","english","math","physics","chemistry","biology","politics","history","geography"},MATCH(C167,{"语文","英语","数学","物理","化学","生物","政治","历史","地理"},0)),"")</f>
        <v/>
      </c>
      <c r="E167" s="16" t="str">
        <f t="shared" si="22"/>
        <v>教材节</v>
      </c>
      <c r="F167" s="16" t="str">
        <f t="shared" si="23"/>
        <v>恰</v>
      </c>
      <c r="G167" s="16" t="str">
        <f>INDEX( {"body","discipline","volume","chapter","section"},MATCH(E167,{"教材体","教材域","教材册","教材章","教材节"},0))</f>
        <v>section</v>
      </c>
      <c r="H167" s="16" t="str">
        <f>INDEX( {"super","just","sub","infras"},MATCH(F167,{"超","恰","亚","次"},0))</f>
        <v>just</v>
      </c>
      <c r="I167" s="16">
        <f>MATCH(E167,{"教材体","教材域","教材册","教材章","教材节"},0)-1</f>
        <v>4</v>
      </c>
      <c r="J167" s="16">
        <f>MATCH(F167,{"超","恰","亚","次"},0)-1</f>
        <v>1</v>
      </c>
      <c r="K167" s="16" t="str">
        <f t="shared" si="24"/>
        <v>数学</v>
      </c>
      <c r="L167" s="1" t="s">
        <v>216</v>
      </c>
      <c r="M167" s="17"/>
      <c r="N167" s="17"/>
      <c r="O167" s="18" t="str">
        <f t="shared" si="25"/>
        <v xml:space="preserve">
  - 
    name:  2.2 圆内接四边形的性质与判定定理
    title:  2.2 圆内接四边形的性质与判定定理
    description: 
    koLyro: section
    koLyri:  just
    son: </v>
      </c>
      <c r="P167" s="20" t="str">
        <f t="shared" si="26"/>
        <v xml:space="preserve">
          - 
            name:  2.2 圆内接四边形的性质与判定定理
            title:  2.2 圆内接四边形的性质与判定定理
            description: 
            koLyro: section
            koLyri:  just
            son: </v>
      </c>
    </row>
    <row r="168" spans="1:41" s="1" customFormat="1" ht="17.25" customHeight="1">
      <c r="A168" s="15">
        <f t="shared" si="19"/>
        <v>4</v>
      </c>
      <c r="B168" s="16" t="str">
        <f t="shared" si="20"/>
        <v>教材节</v>
      </c>
      <c r="C168" s="16" t="str">
        <f t="shared" si="21"/>
        <v>2.3 圆的切线的性质及判定定理</v>
      </c>
      <c r="D168" s="16" t="str">
        <f>IF(I168=1,INDEX( {"chinese","english","math","physics","chemistry","biology","politics","history","geography"},MATCH(C168,{"语文","英语","数学","物理","化学","生物","政治","历史","地理"},0)),"")</f>
        <v/>
      </c>
      <c r="E168" s="16" t="str">
        <f t="shared" si="22"/>
        <v>教材节</v>
      </c>
      <c r="F168" s="16" t="str">
        <f t="shared" si="23"/>
        <v>恰</v>
      </c>
      <c r="G168" s="16" t="str">
        <f>INDEX( {"body","discipline","volume","chapter","section"},MATCH(E168,{"教材体","教材域","教材册","教材章","教材节"},0))</f>
        <v>section</v>
      </c>
      <c r="H168" s="16" t="str">
        <f>INDEX( {"super","just","sub","infras"},MATCH(F168,{"超","恰","亚","次"},0))</f>
        <v>just</v>
      </c>
      <c r="I168" s="16">
        <f>MATCH(E168,{"教材体","教材域","教材册","教材章","教材节"},0)-1</f>
        <v>4</v>
      </c>
      <c r="J168" s="16">
        <f>MATCH(F168,{"超","恰","亚","次"},0)-1</f>
        <v>1</v>
      </c>
      <c r="K168" s="16" t="str">
        <f t="shared" si="24"/>
        <v>数学</v>
      </c>
      <c r="L168" s="1" t="s">
        <v>217</v>
      </c>
      <c r="M168" s="17"/>
      <c r="N168" s="17"/>
      <c r="O168" s="18" t="str">
        <f t="shared" si="25"/>
        <v xml:space="preserve">
  - 
    name:  2.3 圆的切线的性质及判定定理
    title:  2.3 圆的切线的性质及判定定理
    description: 
    koLyro: section
    koLyri:  just
    son: </v>
      </c>
      <c r="P168" s="20" t="str">
        <f t="shared" si="26"/>
        <v xml:space="preserve">
          - 
            name:  2.3 圆的切线的性质及判定定理
            title:  2.3 圆的切线的性质及判定定理
            description: 
            koLyro: section
            koLyri:  just
            son: </v>
      </c>
    </row>
    <row r="169" spans="1:41" s="1" customFormat="1" ht="17.25" customHeight="1">
      <c r="A169" s="15">
        <f t="shared" si="19"/>
        <v>4</v>
      </c>
      <c r="B169" s="16" t="str">
        <f t="shared" si="20"/>
        <v>教材节</v>
      </c>
      <c r="C169" s="16" t="str">
        <f t="shared" si="21"/>
        <v>2.4 弦切角的性质</v>
      </c>
      <c r="D169" s="16" t="str">
        <f>IF(I169=1,INDEX( {"chinese","english","math","physics","chemistry","biology","politics","history","geography"},MATCH(C169,{"语文","英语","数学","物理","化学","生物","政治","历史","地理"},0)),"")</f>
        <v/>
      </c>
      <c r="E169" s="16" t="str">
        <f t="shared" si="22"/>
        <v>教材节</v>
      </c>
      <c r="F169" s="16" t="str">
        <f t="shared" si="23"/>
        <v>恰</v>
      </c>
      <c r="G169" s="16" t="str">
        <f>INDEX( {"body","discipline","volume","chapter","section"},MATCH(E169,{"教材体","教材域","教材册","教材章","教材节"},0))</f>
        <v>section</v>
      </c>
      <c r="H169" s="16" t="str">
        <f>INDEX( {"super","just","sub","infras"},MATCH(F169,{"超","恰","亚","次"},0))</f>
        <v>just</v>
      </c>
      <c r="I169" s="16">
        <f>MATCH(E169,{"教材体","教材域","教材册","教材章","教材节"},0)-1</f>
        <v>4</v>
      </c>
      <c r="J169" s="16">
        <f>MATCH(F169,{"超","恰","亚","次"},0)-1</f>
        <v>1</v>
      </c>
      <c r="K169" s="16" t="str">
        <f t="shared" si="24"/>
        <v>数学</v>
      </c>
      <c r="L169" s="1" t="s">
        <v>218</v>
      </c>
      <c r="M169" s="17"/>
      <c r="N169" s="17"/>
      <c r="O169" s="18" t="str">
        <f t="shared" si="25"/>
        <v xml:space="preserve">
  - 
    name:  2.4 弦切角的性质
    title:  2.4 弦切角的性质
    description: 
    koLyro: section
    koLyri:  just
    son: </v>
      </c>
      <c r="P169" s="20" t="str">
        <f t="shared" si="26"/>
        <v xml:space="preserve">
          - 
            name:  2.4 弦切角的性质
            title:  2.4 弦切角的性质
            description: 
            koLyro: section
            koLyri:  just
            son: </v>
      </c>
    </row>
    <row r="170" spans="1:41" s="1" customFormat="1" ht="17.25" customHeight="1">
      <c r="A170" s="15">
        <f t="shared" si="19"/>
        <v>4</v>
      </c>
      <c r="B170" s="16" t="str">
        <f t="shared" si="20"/>
        <v>教材节</v>
      </c>
      <c r="C170" s="16" t="str">
        <f t="shared" si="21"/>
        <v>2.5 与圆有关的比例线段</v>
      </c>
      <c r="D170" s="16" t="str">
        <f>IF(I170=1,INDEX( {"chinese","english","math","physics","chemistry","biology","politics","history","geography"},MATCH(C170,{"语文","英语","数学","物理","化学","生物","政治","历史","地理"},0)),"")</f>
        <v/>
      </c>
      <c r="E170" s="16" t="str">
        <f t="shared" si="22"/>
        <v>教材节</v>
      </c>
      <c r="F170" s="16" t="str">
        <f t="shared" si="23"/>
        <v>恰</v>
      </c>
      <c r="G170" s="16" t="str">
        <f>INDEX( {"body","discipline","volume","chapter","section"},MATCH(E170,{"教材体","教材域","教材册","教材章","教材节"},0))</f>
        <v>section</v>
      </c>
      <c r="H170" s="16" t="str">
        <f>INDEX( {"super","just","sub","infras"},MATCH(F170,{"超","恰","亚","次"},0))</f>
        <v>just</v>
      </c>
      <c r="I170" s="16">
        <f>MATCH(E170,{"教材体","教材域","教材册","教材章","教材节"},0)-1</f>
        <v>4</v>
      </c>
      <c r="J170" s="16">
        <f>MATCH(F170,{"超","恰","亚","次"},0)-1</f>
        <v>1</v>
      </c>
      <c r="K170" s="16" t="str">
        <f t="shared" si="24"/>
        <v>数学</v>
      </c>
      <c r="L170" s="1" t="s">
        <v>219</v>
      </c>
      <c r="M170" s="17"/>
      <c r="N170" s="17"/>
      <c r="O170" s="18" t="str">
        <f t="shared" si="25"/>
        <v xml:space="preserve">
  - 
    name:  2.5 与圆有关的比例线段
    title:  2.5 与圆有关的比例线段
    description: 
    koLyro: section
    koLyri:  just
    son: </v>
      </c>
      <c r="P170" s="20" t="str">
        <f t="shared" si="26"/>
        <v xml:space="preserve">
          - 
            name:  2.5 与圆有关的比例线段
            title:  2.5 与圆有关的比例线段
            description: 
            koLyro: section
            koLyri:  just
            son: </v>
      </c>
    </row>
    <row r="171" spans="1:41" s="1" customFormat="1" ht="17.25" customHeight="1">
      <c r="A171" s="15">
        <f t="shared" si="19"/>
        <v>3</v>
      </c>
      <c r="B171" s="16" t="str">
        <f t="shared" si="20"/>
        <v>教材章</v>
      </c>
      <c r="C171" s="16" t="str">
        <f t="shared" si="21"/>
        <v>第三章 圆锥曲线性质的探讨</v>
      </c>
      <c r="D171" s="16" t="str">
        <f>IF(I171=1,INDEX( {"chinese","english","math","physics","chemistry","biology","politics","history","geography"},MATCH(C171,{"语文","英语","数学","物理","化学","生物","政治","历史","地理"},0)),"")</f>
        <v/>
      </c>
      <c r="E171" s="16" t="str">
        <f t="shared" si="22"/>
        <v>教材章</v>
      </c>
      <c r="F171" s="16" t="str">
        <f t="shared" si="23"/>
        <v>恰</v>
      </c>
      <c r="G171" s="16" t="str">
        <f>INDEX( {"body","discipline","volume","chapter","section"},MATCH(E171,{"教材体","教材域","教材册","教材章","教材节"},0))</f>
        <v>chapter</v>
      </c>
      <c r="H171" s="16" t="str">
        <f>INDEX( {"super","just","sub","infras"},MATCH(F171,{"超","恰","亚","次"},0))</f>
        <v>just</v>
      </c>
      <c r="I171" s="16">
        <f>MATCH(E171,{"教材体","教材域","教材册","教材章","教材节"},0)-1</f>
        <v>3</v>
      </c>
      <c r="J171" s="16">
        <f>MATCH(F171,{"超","恰","亚","次"},0)-1</f>
        <v>1</v>
      </c>
      <c r="K171" s="16" t="str">
        <f t="shared" si="24"/>
        <v>数学</v>
      </c>
      <c r="L171" s="1" t="s">
        <v>220</v>
      </c>
      <c r="M171" s="17"/>
      <c r="N171" s="17"/>
      <c r="O171" s="18" t="str">
        <f t="shared" si="25"/>
        <v xml:space="preserve">
  - 
    name:  第三章 圆锥曲线性质的探讨
    title:  第三章 圆锥曲线性质的探讨
    description: 
    koLyro: chapter
    koLyri:  just
    son: </v>
      </c>
      <c r="P171" s="20" t="str">
        <f t="shared" si="26"/>
        <v xml:space="preserve">
        - 
          name:  第三章 圆锥曲线性质的探讨
          title:  第三章 圆锥曲线性质的探讨
          description: 
          koLyro: chapter
          koLyri:  just
          son: </v>
      </c>
    </row>
    <row r="172" spans="1:41" s="21" customFormat="1" ht="17.25" customHeight="1">
      <c r="A172" s="15">
        <f t="shared" si="19"/>
        <v>4</v>
      </c>
      <c r="B172" s="16" t="str">
        <f t="shared" si="20"/>
        <v>教材节</v>
      </c>
      <c r="C172" s="16" t="str">
        <f t="shared" si="21"/>
        <v>3.1 平行射影</v>
      </c>
      <c r="D172" s="16" t="str">
        <f>IF(I172=1,INDEX( {"chinese","english","math","physics","chemistry","biology","politics","history","geography"},MATCH(C172,{"语文","英语","数学","物理","化学","生物","政治","历史","地理"},0)),"")</f>
        <v/>
      </c>
      <c r="E172" s="16" t="str">
        <f t="shared" si="22"/>
        <v>教材节</v>
      </c>
      <c r="F172" s="16" t="str">
        <f t="shared" si="23"/>
        <v>恰</v>
      </c>
      <c r="G172" s="16" t="str">
        <f>INDEX( {"body","discipline","volume","chapter","section"},MATCH(E172,{"教材体","教材域","教材册","教材章","教材节"},0))</f>
        <v>section</v>
      </c>
      <c r="H172" s="16" t="str">
        <f>INDEX( {"super","just","sub","infras"},MATCH(F172,{"超","恰","亚","次"},0))</f>
        <v>just</v>
      </c>
      <c r="I172" s="16">
        <f>MATCH(E172,{"教材体","教材域","教材册","教材章","教材节"},0)-1</f>
        <v>4</v>
      </c>
      <c r="J172" s="16">
        <f>MATCH(F172,{"超","恰","亚","次"},0)-1</f>
        <v>1</v>
      </c>
      <c r="K172" s="16" t="str">
        <f t="shared" si="24"/>
        <v>数学</v>
      </c>
      <c r="L172" s="1" t="s">
        <v>221</v>
      </c>
      <c r="M172" s="17"/>
      <c r="N172" s="17"/>
      <c r="O172" s="18" t="str">
        <f t="shared" si="25"/>
        <v xml:space="preserve">
  - 
    name:  3.1 平行射影
    title:  3.1 平行射影
    description: 
    koLyro: section
    koLyri:  just
    son: </v>
      </c>
      <c r="P172" s="20" t="str">
        <f t="shared" si="26"/>
        <v xml:space="preserve">
          - 
            name:  3.1 平行射影
            title:  3.1 平行射影
            description: 
            koLyro: section
            koLyri:  just
            son: 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s="1" customFormat="1" ht="17.25" customHeight="1">
      <c r="A173" s="15">
        <f t="shared" si="19"/>
        <v>4</v>
      </c>
      <c r="B173" s="16" t="str">
        <f t="shared" si="20"/>
        <v>教材节</v>
      </c>
      <c r="C173" s="16" t="str">
        <f t="shared" si="21"/>
        <v>3.2 平面与圆柱面的截线</v>
      </c>
      <c r="D173" s="16" t="str">
        <f>IF(I173=1,INDEX( {"chinese","english","math","physics","chemistry","biology","politics","history","geography"},MATCH(C173,{"语文","英语","数学","物理","化学","生物","政治","历史","地理"},0)),"")</f>
        <v/>
      </c>
      <c r="E173" s="16" t="str">
        <f t="shared" si="22"/>
        <v>教材节</v>
      </c>
      <c r="F173" s="16" t="str">
        <f t="shared" si="23"/>
        <v>恰</v>
      </c>
      <c r="G173" s="16" t="str">
        <f>INDEX( {"body","discipline","volume","chapter","section"},MATCH(E173,{"教材体","教材域","教材册","教材章","教材节"},0))</f>
        <v>section</v>
      </c>
      <c r="H173" s="16" t="str">
        <f>INDEX( {"super","just","sub","infras"},MATCH(F173,{"超","恰","亚","次"},0))</f>
        <v>just</v>
      </c>
      <c r="I173" s="16">
        <f>MATCH(E173,{"教材体","教材域","教材册","教材章","教材节"},0)-1</f>
        <v>4</v>
      </c>
      <c r="J173" s="16">
        <f>MATCH(F173,{"超","恰","亚","次"},0)-1</f>
        <v>1</v>
      </c>
      <c r="K173" s="16" t="str">
        <f t="shared" si="24"/>
        <v>数学</v>
      </c>
      <c r="L173" s="1" t="s">
        <v>222</v>
      </c>
      <c r="M173" s="17" t="s">
        <v>17</v>
      </c>
      <c r="N173" s="17"/>
      <c r="O173" s="18" t="str">
        <f t="shared" si="25"/>
        <v xml:space="preserve">
  - 
    name:  3.2 平面与圆柱面的截线
    title:  3.2 平面与圆柱面的截线
    description: 
    koLyro: section
    koLyri:  just
    son: </v>
      </c>
      <c r="P173" s="20" t="str">
        <f t="shared" si="26"/>
        <v xml:space="preserve">
          - 
            name:  3.2 平面与圆柱面的截线
            title:  3.2 平面与圆柱面的截线
            description: 
            koLyro: section
            koLyri:  just
            son: </v>
      </c>
    </row>
    <row r="174" spans="1:41" s="1" customFormat="1" ht="17.25" customHeight="1">
      <c r="A174" s="15">
        <f t="shared" si="19"/>
        <v>4</v>
      </c>
      <c r="B174" s="16" t="str">
        <f t="shared" si="20"/>
        <v>教材节</v>
      </c>
      <c r="C174" s="16" t="str">
        <f t="shared" si="21"/>
        <v>3.3 平面与圆锥面的截线</v>
      </c>
      <c r="D174" s="16" t="str">
        <f>IF(I174=1,INDEX( {"chinese","english","math","physics","chemistry","biology","politics","history","geography"},MATCH(C174,{"语文","英语","数学","物理","化学","生物","政治","历史","地理"},0)),"")</f>
        <v/>
      </c>
      <c r="E174" s="16" t="str">
        <f t="shared" si="22"/>
        <v>教材节</v>
      </c>
      <c r="F174" s="16" t="str">
        <f t="shared" si="23"/>
        <v>恰</v>
      </c>
      <c r="G174" s="16" t="str">
        <f>INDEX( {"body","discipline","volume","chapter","section"},MATCH(E174,{"教材体","教材域","教材册","教材章","教材节"},0))</f>
        <v>section</v>
      </c>
      <c r="H174" s="16" t="str">
        <f>INDEX( {"super","just","sub","infras"},MATCH(F174,{"超","恰","亚","次"},0))</f>
        <v>just</v>
      </c>
      <c r="I174" s="16">
        <f>MATCH(E174,{"教材体","教材域","教材册","教材章","教材节"},0)-1</f>
        <v>4</v>
      </c>
      <c r="J174" s="16">
        <f>MATCH(F174,{"超","恰","亚","次"},0)-1</f>
        <v>1</v>
      </c>
      <c r="K174" s="16" t="str">
        <f t="shared" si="24"/>
        <v>数学</v>
      </c>
      <c r="L174" s="1" t="s">
        <v>223</v>
      </c>
      <c r="M174" s="17" t="s">
        <v>18</v>
      </c>
      <c r="N174" s="17"/>
      <c r="O174" s="18" t="str">
        <f t="shared" si="25"/>
        <v xml:space="preserve">
  - 
    name:  3.3 平面与圆锥面的截线
    title:  3.3 平面与圆锥面的截线
    description: 
    koLyro: section
    koLyri:  just
    son: </v>
      </c>
      <c r="P174" s="20" t="str">
        <f t="shared" si="26"/>
        <v xml:space="preserve">
          - 
            name:  3.3 平面与圆锥面的截线
            title:  3.3 平面与圆锥面的截线
            description: 
            koLyro: section
            koLyri:  just
            son: </v>
      </c>
    </row>
    <row r="175" spans="1:41" s="1" customFormat="1" ht="17.25" customHeight="1">
      <c r="A175" s="15">
        <f t="shared" si="19"/>
        <v>2</v>
      </c>
      <c r="B175" s="16" t="str">
        <f t="shared" si="20"/>
        <v>教材册</v>
      </c>
      <c r="C175" s="16" t="str">
        <f t="shared" si="21"/>
        <v>选修4-2</v>
      </c>
      <c r="D175" s="16" t="str">
        <f>IF(I175=1,INDEX( {"chinese","english","math","physics","chemistry","biology","politics","history","geography"},MATCH(C175,{"语文","英语","数学","物理","化学","生物","政治","历史","地理"},0)),"")</f>
        <v/>
      </c>
      <c r="E175" s="16" t="str">
        <f t="shared" si="22"/>
        <v>教材册</v>
      </c>
      <c r="F175" s="16" t="str">
        <f t="shared" si="23"/>
        <v>恰</v>
      </c>
      <c r="G175" s="16" t="str">
        <f>INDEX( {"body","discipline","volume","chapter","section"},MATCH(E175,{"教材体","教材域","教材册","教材章","教材节"},0))</f>
        <v>volume</v>
      </c>
      <c r="H175" s="16" t="str">
        <f>INDEX( {"super","just","sub","infras"},MATCH(F175,{"超","恰","亚","次"},0))</f>
        <v>just</v>
      </c>
      <c r="I175" s="16">
        <f>MATCH(E175,{"教材体","教材域","教材册","教材章","教材节"},0)-1</f>
        <v>2</v>
      </c>
      <c r="J175" s="16">
        <f>MATCH(F175,{"超","恰","亚","次"},0)-1</f>
        <v>1</v>
      </c>
      <c r="K175" s="16" t="str">
        <f t="shared" si="24"/>
        <v>数学</v>
      </c>
      <c r="L175" s="1" t="s">
        <v>224</v>
      </c>
      <c r="M175" s="17"/>
      <c r="N175" s="17"/>
      <c r="O175" s="18" t="str">
        <f t="shared" si="25"/>
        <v xml:space="preserve">
  - 
    name:  选修4-2
    title:  选修4-2
    description: 
    koLyro: volume
    koLyri:  just
    son: </v>
      </c>
      <c r="P175" s="20" t="str">
        <f t="shared" si="26"/>
        <v xml:space="preserve">
      - 
        name:  选修4-2
        title:  选修4-2
        description: 
        koLyro: volume
        koLyri:  just
        son: </v>
      </c>
    </row>
    <row r="176" spans="1:41" s="1" customFormat="1" ht="17.25" customHeight="1">
      <c r="A176" s="15">
        <f t="shared" si="19"/>
        <v>3</v>
      </c>
      <c r="B176" s="16" t="str">
        <f t="shared" si="20"/>
        <v>教材章</v>
      </c>
      <c r="C176" s="16" t="str">
        <f t="shared" si="21"/>
        <v>第一章 线性变换与二阶矩阵</v>
      </c>
      <c r="D176" s="16" t="str">
        <f>IF(I176=1,INDEX( {"chinese","english","math","physics","chemistry","biology","politics","history","geography"},MATCH(C176,{"语文","英语","数学","物理","化学","生物","政治","历史","地理"},0)),"")</f>
        <v/>
      </c>
      <c r="E176" s="16" t="str">
        <f t="shared" si="22"/>
        <v>教材章</v>
      </c>
      <c r="F176" s="16" t="str">
        <f t="shared" si="23"/>
        <v>恰</v>
      </c>
      <c r="G176" s="16" t="str">
        <f>INDEX( {"body","discipline","volume","chapter","section"},MATCH(E176,{"教材体","教材域","教材册","教材章","教材节"},0))</f>
        <v>chapter</v>
      </c>
      <c r="H176" s="16" t="str">
        <f>INDEX( {"super","just","sub","infras"},MATCH(F176,{"超","恰","亚","次"},0))</f>
        <v>just</v>
      </c>
      <c r="I176" s="16">
        <f>MATCH(E176,{"教材体","教材域","教材册","教材章","教材节"},0)-1</f>
        <v>3</v>
      </c>
      <c r="J176" s="16">
        <f>MATCH(F176,{"超","恰","亚","次"},0)-1</f>
        <v>1</v>
      </c>
      <c r="K176" s="16" t="str">
        <f t="shared" si="24"/>
        <v>数学</v>
      </c>
      <c r="L176" s="1" t="s">
        <v>225</v>
      </c>
      <c r="M176" s="17"/>
      <c r="N176" s="17"/>
      <c r="O176" s="18" t="str">
        <f t="shared" si="25"/>
        <v xml:space="preserve">
  - 
    name:  第一章 线性变换与二阶矩阵
    title:  第一章 线性变换与二阶矩阵
    description: 
    koLyro: chapter
    koLyri:  just
    son: </v>
      </c>
      <c r="P176" s="20" t="str">
        <f t="shared" si="26"/>
        <v xml:space="preserve">
        - 
          name:  第一章 线性变换与二阶矩阵
          title:  第一章 线性变换与二阶矩阵
          description: 
          koLyro: chapter
          koLyri:  just
          son: </v>
      </c>
    </row>
    <row r="177" spans="1:16" s="1" customFormat="1" ht="17.25" customHeight="1">
      <c r="A177" s="15">
        <f t="shared" si="19"/>
        <v>4</v>
      </c>
      <c r="B177" s="16" t="str">
        <f t="shared" si="20"/>
        <v>教材节</v>
      </c>
      <c r="C177" s="16" t="str">
        <f t="shared" si="21"/>
        <v>1.1 线性变换与二阶矩阵</v>
      </c>
      <c r="D177" s="16" t="str">
        <f>IF(I177=1,INDEX( {"chinese","english","math","physics","chemistry","biology","politics","history","geography"},MATCH(C177,{"语文","英语","数学","物理","化学","生物","政治","历史","地理"},0)),"")</f>
        <v/>
      </c>
      <c r="E177" s="16" t="str">
        <f t="shared" si="22"/>
        <v>教材节</v>
      </c>
      <c r="F177" s="16" t="str">
        <f t="shared" si="23"/>
        <v>恰</v>
      </c>
      <c r="G177" s="16" t="str">
        <f>INDEX( {"body","discipline","volume","chapter","section"},MATCH(E177,{"教材体","教材域","教材册","教材章","教材节"},0))</f>
        <v>section</v>
      </c>
      <c r="H177" s="16" t="str">
        <f>INDEX( {"super","just","sub","infras"},MATCH(F177,{"超","恰","亚","次"},0))</f>
        <v>just</v>
      </c>
      <c r="I177" s="16">
        <f>MATCH(E177,{"教材体","教材域","教材册","教材章","教材节"},0)-1</f>
        <v>4</v>
      </c>
      <c r="J177" s="16">
        <f>MATCH(F177,{"超","恰","亚","次"},0)-1</f>
        <v>1</v>
      </c>
      <c r="K177" s="16" t="str">
        <f t="shared" si="24"/>
        <v>数学</v>
      </c>
      <c r="L177" s="1" t="s">
        <v>226</v>
      </c>
      <c r="M177" s="17"/>
      <c r="N177" s="17"/>
      <c r="O177" s="18" t="str">
        <f t="shared" si="25"/>
        <v xml:space="preserve">
  - 
    name:  1.1 线性变换与二阶矩阵
    title:  1.1 线性变换与二阶矩阵
    description: 
    koLyro: section
    koLyri:  just
    son: </v>
      </c>
      <c r="P177" s="20" t="str">
        <f t="shared" si="26"/>
        <v xml:space="preserve">
          - 
            name:  1.1 线性变换与二阶矩阵
            title:  1.1 线性变换与二阶矩阵
            description: 
            koLyro: section
            koLyri:  just
            son: </v>
      </c>
    </row>
    <row r="178" spans="1:16" s="1" customFormat="1" ht="17.25" customHeight="1">
      <c r="A178" s="15">
        <f t="shared" si="19"/>
        <v>4</v>
      </c>
      <c r="B178" s="16" t="str">
        <f t="shared" si="20"/>
        <v>教材节</v>
      </c>
      <c r="C178" s="16" t="str">
        <f t="shared" si="21"/>
        <v>1.2 二阶矩阵与平面向量的乘法</v>
      </c>
      <c r="D178" s="16" t="str">
        <f>IF(I178=1,INDEX( {"chinese","english","math","physics","chemistry","biology","politics","history","geography"},MATCH(C178,{"语文","英语","数学","物理","化学","生物","政治","历史","地理"},0)),"")</f>
        <v/>
      </c>
      <c r="E178" s="16" t="str">
        <f t="shared" si="22"/>
        <v>教材节</v>
      </c>
      <c r="F178" s="16" t="str">
        <f t="shared" si="23"/>
        <v>恰</v>
      </c>
      <c r="G178" s="16" t="str">
        <f>INDEX( {"body","discipline","volume","chapter","section"},MATCH(E178,{"教材体","教材域","教材册","教材章","教材节"},0))</f>
        <v>section</v>
      </c>
      <c r="H178" s="16" t="str">
        <f>INDEX( {"super","just","sub","infras"},MATCH(F178,{"超","恰","亚","次"},0))</f>
        <v>just</v>
      </c>
      <c r="I178" s="16">
        <f>MATCH(E178,{"教材体","教材域","教材册","教材章","教材节"},0)-1</f>
        <v>4</v>
      </c>
      <c r="J178" s="16">
        <f>MATCH(F178,{"超","恰","亚","次"},0)-1</f>
        <v>1</v>
      </c>
      <c r="K178" s="16" t="str">
        <f t="shared" si="24"/>
        <v>数学</v>
      </c>
      <c r="L178" s="26" t="s">
        <v>227</v>
      </c>
      <c r="M178" s="17"/>
      <c r="N178" s="17"/>
      <c r="O178" s="18" t="str">
        <f t="shared" si="25"/>
        <v xml:space="preserve">
  - 
    name:  1.2 二阶矩阵与平面向量的乘法
    title:  1.2 二阶矩阵与平面向量的乘法
    description: 
    koLyro: section
    koLyri:  just
    son: </v>
      </c>
      <c r="P178" s="20" t="str">
        <f t="shared" si="26"/>
        <v xml:space="preserve">
          - 
            name:  1.2 二阶矩阵与平面向量的乘法
            title:  1.2 二阶矩阵与平面向量的乘法
            description: 
            koLyro: section
            koLyri:  just
            son: </v>
      </c>
    </row>
    <row r="179" spans="1:16" s="1" customFormat="1" ht="17.25" customHeight="1">
      <c r="A179" s="15">
        <f t="shared" si="19"/>
        <v>4</v>
      </c>
      <c r="B179" s="16" t="str">
        <f t="shared" si="20"/>
        <v>教材节</v>
      </c>
      <c r="C179" s="16" t="str">
        <f t="shared" si="21"/>
        <v>1.3 线性变换的基本性质</v>
      </c>
      <c r="D179" s="16" t="str">
        <f>IF(I179=1,INDEX( {"chinese","english","math","physics","chemistry","biology","politics","history","geography"},MATCH(C179,{"语文","英语","数学","物理","化学","生物","政治","历史","地理"},0)),"")</f>
        <v/>
      </c>
      <c r="E179" s="16" t="str">
        <f t="shared" si="22"/>
        <v>教材节</v>
      </c>
      <c r="F179" s="16" t="str">
        <f t="shared" si="23"/>
        <v>恰</v>
      </c>
      <c r="G179" s="16" t="str">
        <f>INDEX( {"body","discipline","volume","chapter","section"},MATCH(E179,{"教材体","教材域","教材册","教材章","教材节"},0))</f>
        <v>section</v>
      </c>
      <c r="H179" s="16" t="str">
        <f>INDEX( {"super","just","sub","infras"},MATCH(F179,{"超","恰","亚","次"},0))</f>
        <v>just</v>
      </c>
      <c r="I179" s="16">
        <f>MATCH(E179,{"教材体","教材域","教材册","教材章","教材节"},0)-1</f>
        <v>4</v>
      </c>
      <c r="J179" s="16">
        <f>MATCH(F179,{"超","恰","亚","次"},0)-1</f>
        <v>1</v>
      </c>
      <c r="K179" s="16" t="str">
        <f t="shared" si="24"/>
        <v>数学</v>
      </c>
      <c r="L179" s="26" t="s">
        <v>228</v>
      </c>
      <c r="M179" s="17"/>
      <c r="N179" s="17"/>
      <c r="O179" s="18" t="str">
        <f t="shared" si="25"/>
        <v xml:space="preserve">
  - 
    name:  1.3 线性变换的基本性质
    title:  1.3 线性变换的基本性质
    description: 
    koLyro: section
    koLyri:  just
    son: </v>
      </c>
      <c r="P179" s="20" t="str">
        <f t="shared" si="26"/>
        <v xml:space="preserve">
          - 
            name:  1.3 线性变换的基本性质
            title:  1.3 线性变换的基本性质
            description: 
            koLyro: section
            koLyri:  just
            son: </v>
      </c>
    </row>
    <row r="180" spans="1:16" s="1" customFormat="1" ht="17.25" customHeight="1">
      <c r="A180" s="15">
        <f t="shared" si="19"/>
        <v>3</v>
      </c>
      <c r="B180" s="16" t="str">
        <f t="shared" si="20"/>
        <v>教材章</v>
      </c>
      <c r="C180" s="16" t="str">
        <f t="shared" si="21"/>
        <v>第二章 变换的复合与二阶矩阵的乘法</v>
      </c>
      <c r="D180" s="16" t="str">
        <f>IF(I180=1,INDEX( {"chinese","english","math","physics","chemistry","biology","politics","history","geography"},MATCH(C180,{"语文","英语","数学","物理","化学","生物","政治","历史","地理"},0)),"")</f>
        <v/>
      </c>
      <c r="E180" s="16" t="str">
        <f t="shared" si="22"/>
        <v>教材章</v>
      </c>
      <c r="F180" s="16" t="str">
        <f t="shared" si="23"/>
        <v>恰</v>
      </c>
      <c r="G180" s="16" t="str">
        <f>INDEX( {"body","discipline","volume","chapter","section"},MATCH(E180,{"教材体","教材域","教材册","教材章","教材节"},0))</f>
        <v>chapter</v>
      </c>
      <c r="H180" s="16" t="str">
        <f>INDEX( {"super","just","sub","infras"},MATCH(F180,{"超","恰","亚","次"},0))</f>
        <v>just</v>
      </c>
      <c r="I180" s="16">
        <f>MATCH(E180,{"教材体","教材域","教材册","教材章","教材节"},0)-1</f>
        <v>3</v>
      </c>
      <c r="J180" s="16">
        <f>MATCH(F180,{"超","恰","亚","次"},0)-1</f>
        <v>1</v>
      </c>
      <c r="K180" s="16" t="str">
        <f t="shared" si="24"/>
        <v>数学</v>
      </c>
      <c r="L180" s="1" t="s">
        <v>229</v>
      </c>
      <c r="M180" s="17"/>
      <c r="N180" s="17"/>
      <c r="O180" s="18" t="str">
        <f t="shared" si="25"/>
        <v xml:space="preserve">
  - 
    name:  第二章 变换的复合与二阶矩阵的乘法
    title:  第二章 变换的复合与二阶矩阵的乘法
    description: 
    koLyro: chapter
    koLyri:  just
    son: </v>
      </c>
      <c r="P180" s="20" t="str">
        <f t="shared" si="26"/>
        <v xml:space="preserve">
        - 
          name:  第二章 变换的复合与二阶矩阵的乘法
          title:  第二章 变换的复合与二阶矩阵的乘法
          description: 
          koLyro: chapter
          koLyri:  just
          son: </v>
      </c>
    </row>
    <row r="181" spans="1:16" s="1" customFormat="1" ht="17.25" customHeight="1">
      <c r="A181" s="15">
        <f t="shared" si="19"/>
        <v>4</v>
      </c>
      <c r="B181" s="16" t="str">
        <f t="shared" si="20"/>
        <v>教材节</v>
      </c>
      <c r="C181" s="16" t="str">
        <f t="shared" si="21"/>
        <v>2.1 复合变换与二阶矩阵的乘法</v>
      </c>
      <c r="D181" s="16" t="str">
        <f>IF(I181=1,INDEX( {"chinese","english","math","physics","chemistry","biology","politics","history","geography"},MATCH(C181,{"语文","英语","数学","物理","化学","生物","政治","历史","地理"},0)),"")</f>
        <v/>
      </c>
      <c r="E181" s="16" t="str">
        <f t="shared" si="22"/>
        <v>教材节</v>
      </c>
      <c r="F181" s="16" t="str">
        <f t="shared" si="23"/>
        <v>恰</v>
      </c>
      <c r="G181" s="16" t="str">
        <f>INDEX( {"body","discipline","volume","chapter","section"},MATCH(E181,{"教材体","教材域","教材册","教材章","教材节"},0))</f>
        <v>section</v>
      </c>
      <c r="H181" s="16" t="str">
        <f>INDEX( {"super","just","sub","infras"},MATCH(F181,{"超","恰","亚","次"},0))</f>
        <v>just</v>
      </c>
      <c r="I181" s="16">
        <f>MATCH(E181,{"教材体","教材域","教材册","教材章","教材节"},0)-1</f>
        <v>4</v>
      </c>
      <c r="J181" s="16">
        <f>MATCH(F181,{"超","恰","亚","次"},0)-1</f>
        <v>1</v>
      </c>
      <c r="K181" s="16" t="str">
        <f t="shared" si="24"/>
        <v>数学</v>
      </c>
      <c r="L181" s="1" t="s">
        <v>230</v>
      </c>
      <c r="M181" s="17"/>
      <c r="N181" s="17"/>
      <c r="O181" s="18" t="str">
        <f t="shared" si="25"/>
        <v xml:space="preserve">
  - 
    name:  2.1 复合变换与二阶矩阵的乘法
    title:  2.1 复合变换与二阶矩阵的乘法
    description: 
    koLyro: section
    koLyri:  just
    son: </v>
      </c>
      <c r="P181" s="20" t="str">
        <f t="shared" si="26"/>
        <v xml:space="preserve">
          - 
            name:  2.1 复合变换与二阶矩阵的乘法
            title:  2.1 复合变换与二阶矩阵的乘法
            description: 
            koLyro: section
            koLyri:  just
            son: </v>
      </c>
    </row>
    <row r="182" spans="1:16" s="1" customFormat="1" ht="17.25" customHeight="1">
      <c r="A182" s="15">
        <f t="shared" si="19"/>
        <v>4</v>
      </c>
      <c r="B182" s="16" t="str">
        <f t="shared" si="20"/>
        <v>教材节</v>
      </c>
      <c r="C182" s="16" t="str">
        <f t="shared" si="21"/>
        <v>2.2 矩阵乘法的性质</v>
      </c>
      <c r="D182" s="16" t="str">
        <f>IF(I182=1,INDEX( {"chinese","english","math","physics","chemistry","biology","politics","history","geography"},MATCH(C182,{"语文","英语","数学","物理","化学","生物","政治","历史","地理"},0)),"")</f>
        <v/>
      </c>
      <c r="E182" s="16" t="str">
        <f t="shared" si="22"/>
        <v>教材节</v>
      </c>
      <c r="F182" s="16" t="str">
        <f t="shared" si="23"/>
        <v>恰</v>
      </c>
      <c r="G182" s="16" t="str">
        <f>INDEX( {"body","discipline","volume","chapter","section"},MATCH(E182,{"教材体","教材域","教材册","教材章","教材节"},0))</f>
        <v>section</v>
      </c>
      <c r="H182" s="16" t="str">
        <f>INDEX( {"super","just","sub","infras"},MATCH(F182,{"超","恰","亚","次"},0))</f>
        <v>just</v>
      </c>
      <c r="I182" s="16">
        <f>MATCH(E182,{"教材体","教材域","教材册","教材章","教材节"},0)-1</f>
        <v>4</v>
      </c>
      <c r="J182" s="16">
        <f>MATCH(F182,{"超","恰","亚","次"},0)-1</f>
        <v>1</v>
      </c>
      <c r="K182" s="16" t="str">
        <f t="shared" si="24"/>
        <v>数学</v>
      </c>
      <c r="L182" s="1" t="s">
        <v>231</v>
      </c>
      <c r="M182" s="17"/>
      <c r="N182" s="17"/>
      <c r="O182" s="18" t="str">
        <f t="shared" si="25"/>
        <v xml:space="preserve">
  - 
    name:  2.2 矩阵乘法的性质
    title:  2.2 矩阵乘法的性质
    description: 
    koLyro: section
    koLyri:  just
    son: </v>
      </c>
      <c r="P182" s="20" t="str">
        <f t="shared" si="26"/>
        <v xml:space="preserve">
          - 
            name:  2.2 矩阵乘法的性质
            title:  2.2 矩阵乘法的性质
            description: 
            koLyro: section
            koLyri:  just
            son: </v>
      </c>
    </row>
    <row r="183" spans="1:16" s="1" customFormat="1" ht="17.25" customHeight="1">
      <c r="A183" s="15">
        <f t="shared" si="19"/>
        <v>3</v>
      </c>
      <c r="B183" s="16" t="str">
        <f t="shared" si="20"/>
        <v>教材章</v>
      </c>
      <c r="C183" s="16" t="str">
        <f t="shared" si="21"/>
        <v>第三章 逆变换与逆矩阵</v>
      </c>
      <c r="D183" s="16" t="str">
        <f>IF(I183=1,INDEX( {"chinese","english","math","physics","chemistry","biology","politics","history","geography"},MATCH(C183,{"语文","英语","数学","物理","化学","生物","政治","历史","地理"},0)),"")</f>
        <v/>
      </c>
      <c r="E183" s="16" t="str">
        <f t="shared" si="22"/>
        <v>教材章</v>
      </c>
      <c r="F183" s="16" t="str">
        <f t="shared" si="23"/>
        <v>恰</v>
      </c>
      <c r="G183" s="16" t="str">
        <f>INDEX( {"body","discipline","volume","chapter","section"},MATCH(E183,{"教材体","教材域","教材册","教材章","教材节"},0))</f>
        <v>chapter</v>
      </c>
      <c r="H183" s="16" t="str">
        <f>INDEX( {"super","just","sub","infras"},MATCH(F183,{"超","恰","亚","次"},0))</f>
        <v>just</v>
      </c>
      <c r="I183" s="16">
        <f>MATCH(E183,{"教材体","教材域","教材册","教材章","教材节"},0)-1</f>
        <v>3</v>
      </c>
      <c r="J183" s="16">
        <f>MATCH(F183,{"超","恰","亚","次"},0)-1</f>
        <v>1</v>
      </c>
      <c r="K183" s="16" t="str">
        <f t="shared" si="24"/>
        <v>数学</v>
      </c>
      <c r="L183" s="1" t="s">
        <v>232</v>
      </c>
      <c r="M183" s="17"/>
      <c r="N183" s="17"/>
      <c r="O183" s="18" t="str">
        <f t="shared" si="25"/>
        <v xml:space="preserve">
  - 
    name:  第三章 逆变换与逆矩阵
    title:  第三章 逆变换与逆矩阵
    description: 
    koLyro: chapter
    koLyri:  just
    son: </v>
      </c>
      <c r="P183" s="20" t="str">
        <f t="shared" si="26"/>
        <v xml:space="preserve">
        - 
          name:  第三章 逆变换与逆矩阵
          title:  第三章 逆变换与逆矩阵
          description: 
          koLyro: chapter
          koLyri:  just
          son: </v>
      </c>
    </row>
    <row r="184" spans="1:16" s="1" customFormat="1" ht="17.25" customHeight="1">
      <c r="A184" s="15">
        <f t="shared" si="19"/>
        <v>4</v>
      </c>
      <c r="B184" s="16" t="str">
        <f t="shared" si="20"/>
        <v>教材节</v>
      </c>
      <c r="C184" s="16" t="str">
        <f t="shared" si="21"/>
        <v>3.1 逆变换与逆矩阵</v>
      </c>
      <c r="D184" s="16" t="str">
        <f>IF(I184=1,INDEX( {"chinese","english","math","physics","chemistry","biology","politics","history","geography"},MATCH(C184,{"语文","英语","数学","物理","化学","生物","政治","历史","地理"},0)),"")</f>
        <v/>
      </c>
      <c r="E184" s="16" t="str">
        <f t="shared" si="22"/>
        <v>教材节</v>
      </c>
      <c r="F184" s="16" t="str">
        <f t="shared" si="23"/>
        <v>恰</v>
      </c>
      <c r="G184" s="16" t="str">
        <f>INDEX( {"body","discipline","volume","chapter","section"},MATCH(E184,{"教材体","教材域","教材册","教材章","教材节"},0))</f>
        <v>section</v>
      </c>
      <c r="H184" s="16" t="str">
        <f>INDEX( {"super","just","sub","infras"},MATCH(F184,{"超","恰","亚","次"},0))</f>
        <v>just</v>
      </c>
      <c r="I184" s="16">
        <f>MATCH(E184,{"教材体","教材域","教材册","教材章","教材节"},0)-1</f>
        <v>4</v>
      </c>
      <c r="J184" s="16">
        <f>MATCH(F184,{"超","恰","亚","次"},0)-1</f>
        <v>1</v>
      </c>
      <c r="K184" s="16" t="str">
        <f t="shared" si="24"/>
        <v>数学</v>
      </c>
      <c r="L184" s="1" t="s">
        <v>233</v>
      </c>
      <c r="M184" s="17"/>
      <c r="N184" s="17"/>
      <c r="O184" s="18" t="str">
        <f t="shared" si="25"/>
        <v xml:space="preserve">
  - 
    name:  3.1 逆变换与逆矩阵
    title:  3.1 逆变换与逆矩阵
    description: 
    koLyro: section
    koLyri:  just
    son: </v>
      </c>
      <c r="P184" s="20" t="str">
        <f t="shared" si="26"/>
        <v xml:space="preserve">
          - 
            name:  3.1 逆变换与逆矩阵
            title:  3.1 逆变换与逆矩阵
            description: 
            koLyro: section
            koLyri:  just
            son: </v>
      </c>
    </row>
    <row r="185" spans="1:16" s="1" customFormat="1" ht="17.25" customHeight="1">
      <c r="A185" s="15">
        <f t="shared" si="19"/>
        <v>4</v>
      </c>
      <c r="B185" s="16" t="str">
        <f t="shared" si="20"/>
        <v>教材节</v>
      </c>
      <c r="C185" s="16" t="str">
        <f t="shared" si="21"/>
        <v>3.2 二阶行列式与逆矩阵</v>
      </c>
      <c r="D185" s="16" t="str">
        <f>IF(I185=1,INDEX( {"chinese","english","math","physics","chemistry","biology","politics","history","geography"},MATCH(C185,{"语文","英语","数学","物理","化学","生物","政治","历史","地理"},0)),"")</f>
        <v/>
      </c>
      <c r="E185" s="16" t="str">
        <f t="shared" si="22"/>
        <v>教材节</v>
      </c>
      <c r="F185" s="16" t="str">
        <f t="shared" si="23"/>
        <v>恰</v>
      </c>
      <c r="G185" s="16" t="str">
        <f>INDEX( {"body","discipline","volume","chapter","section"},MATCH(E185,{"教材体","教材域","教材册","教材章","教材节"},0))</f>
        <v>section</v>
      </c>
      <c r="H185" s="16" t="str">
        <f>INDEX( {"super","just","sub","infras"},MATCH(F185,{"超","恰","亚","次"},0))</f>
        <v>just</v>
      </c>
      <c r="I185" s="16">
        <f>MATCH(E185,{"教材体","教材域","教材册","教材章","教材节"},0)-1</f>
        <v>4</v>
      </c>
      <c r="J185" s="16">
        <f>MATCH(F185,{"超","恰","亚","次"},0)-1</f>
        <v>1</v>
      </c>
      <c r="K185" s="16" t="str">
        <f t="shared" si="24"/>
        <v>数学</v>
      </c>
      <c r="L185" s="1" t="s">
        <v>234</v>
      </c>
      <c r="M185" s="17"/>
      <c r="N185" s="17"/>
      <c r="O185" s="18" t="str">
        <f t="shared" si="25"/>
        <v xml:space="preserve">
  - 
    name:  3.2 二阶行列式与逆矩阵
    title:  3.2 二阶行列式与逆矩阵
    description: 
    koLyro: section
    koLyri:  just
    son: </v>
      </c>
      <c r="P185" s="20" t="str">
        <f t="shared" si="26"/>
        <v xml:space="preserve">
          - 
            name:  3.2 二阶行列式与逆矩阵
            title:  3.2 二阶行列式与逆矩阵
            description: 
            koLyro: section
            koLyri:  just
            son: </v>
      </c>
    </row>
    <row r="186" spans="1:16" s="1" customFormat="1" ht="17.25" customHeight="1">
      <c r="A186" s="15">
        <f t="shared" si="19"/>
        <v>4</v>
      </c>
      <c r="B186" s="16" t="str">
        <f t="shared" si="20"/>
        <v>教材节</v>
      </c>
      <c r="C186" s="16" t="str">
        <f t="shared" si="21"/>
        <v>3.3 逆矩阵与二元一次方程组</v>
      </c>
      <c r="D186" s="16" t="str">
        <f>IF(I186=1,INDEX( {"chinese","english","math","physics","chemistry","biology","politics","history","geography"},MATCH(C186,{"语文","英语","数学","物理","化学","生物","政治","历史","地理"},0)),"")</f>
        <v/>
      </c>
      <c r="E186" s="16" t="str">
        <f t="shared" si="22"/>
        <v>教材节</v>
      </c>
      <c r="F186" s="16" t="str">
        <f t="shared" si="23"/>
        <v>恰</v>
      </c>
      <c r="G186" s="16" t="str">
        <f>INDEX( {"body","discipline","volume","chapter","section"},MATCH(E186,{"教材体","教材域","教材册","教材章","教材节"},0))</f>
        <v>section</v>
      </c>
      <c r="H186" s="16" t="str">
        <f>INDEX( {"super","just","sub","infras"},MATCH(F186,{"超","恰","亚","次"},0))</f>
        <v>just</v>
      </c>
      <c r="I186" s="16">
        <f>MATCH(E186,{"教材体","教材域","教材册","教材章","教材节"},0)-1</f>
        <v>4</v>
      </c>
      <c r="J186" s="16">
        <f>MATCH(F186,{"超","恰","亚","次"},0)-1</f>
        <v>1</v>
      </c>
      <c r="K186" s="16" t="str">
        <f t="shared" si="24"/>
        <v>数学</v>
      </c>
      <c r="L186" s="1" t="s">
        <v>235</v>
      </c>
      <c r="M186" s="17"/>
      <c r="N186" s="17"/>
      <c r="O186" s="18" t="str">
        <f t="shared" si="25"/>
        <v xml:space="preserve">
  - 
    name:  3.3 逆矩阵与二元一次方程组
    title:  3.3 逆矩阵与二元一次方程组
    description: 
    koLyro: section
    koLyri:  just
    son: </v>
      </c>
      <c r="P186" s="20" t="str">
        <f t="shared" si="26"/>
        <v xml:space="preserve">
          - 
            name:  3.3 逆矩阵与二元一次方程组
            title:  3.3 逆矩阵与二元一次方程组
            description: 
            koLyro: section
            koLyri:  just
            son: </v>
      </c>
    </row>
    <row r="187" spans="1:16" s="1" customFormat="1" ht="17.25" customHeight="1">
      <c r="A187" s="15">
        <f t="shared" si="19"/>
        <v>3</v>
      </c>
      <c r="B187" s="16" t="str">
        <f t="shared" si="20"/>
        <v>教材章</v>
      </c>
      <c r="C187" s="16" t="str">
        <f t="shared" si="21"/>
        <v>第四章 变换的不变量与矩阵的特征向</v>
      </c>
      <c r="D187" s="16" t="str">
        <f>IF(I187=1,INDEX( {"chinese","english","math","physics","chemistry","biology","politics","history","geography"},MATCH(C187,{"语文","英语","数学","物理","化学","生物","政治","历史","地理"},0)),"")</f>
        <v/>
      </c>
      <c r="E187" s="16" t="str">
        <f t="shared" si="22"/>
        <v>教材章</v>
      </c>
      <c r="F187" s="16" t="str">
        <f t="shared" si="23"/>
        <v>恰</v>
      </c>
      <c r="G187" s="16" t="str">
        <f>INDEX( {"body","discipline","volume","chapter","section"},MATCH(E187,{"教材体","教材域","教材册","教材章","教材节"},0))</f>
        <v>chapter</v>
      </c>
      <c r="H187" s="16" t="str">
        <f>INDEX( {"super","just","sub","infras"},MATCH(F187,{"超","恰","亚","次"},0))</f>
        <v>just</v>
      </c>
      <c r="I187" s="16">
        <f>MATCH(E187,{"教材体","教材域","教材册","教材章","教材节"},0)-1</f>
        <v>3</v>
      </c>
      <c r="J187" s="16">
        <f>MATCH(F187,{"超","恰","亚","次"},0)-1</f>
        <v>1</v>
      </c>
      <c r="K187" s="16" t="str">
        <f t="shared" si="24"/>
        <v>数学</v>
      </c>
      <c r="L187" s="1" t="s">
        <v>236</v>
      </c>
      <c r="M187" s="22"/>
      <c r="N187" s="17"/>
      <c r="O187" s="18" t="str">
        <f t="shared" si="25"/>
        <v xml:space="preserve">
  - 
    name:  第四章 变换的不变量与矩阵的特征向
    title:  第四章 变换的不变量与矩阵的特征向
    description: 
    koLyro: chapter
    koLyri:  just
    son: </v>
      </c>
      <c r="P187" s="20" t="str">
        <f t="shared" si="26"/>
        <v xml:space="preserve">
        - 
          name:  第四章 变换的不变量与矩阵的特征向
          title:  第四章 变换的不变量与矩阵的特征向
          description: 
          koLyro: chapter
          koLyri:  just
          son: </v>
      </c>
    </row>
    <row r="188" spans="1:16" s="1" customFormat="1" ht="17.25" customHeight="1">
      <c r="A188" s="15">
        <f t="shared" si="19"/>
        <v>4</v>
      </c>
      <c r="B188" s="16" t="str">
        <f t="shared" si="20"/>
        <v>教材节</v>
      </c>
      <c r="C188" s="16" t="str">
        <f t="shared" si="21"/>
        <v>4.1 变换的不变量-矩阵的特征</v>
      </c>
      <c r="D188" s="16" t="str">
        <f>IF(I188=1,INDEX( {"chinese","english","math","physics","chemistry","biology","politics","history","geography"},MATCH(C188,{"语文","英语","数学","物理","化学","生物","政治","历史","地理"},0)),"")</f>
        <v/>
      </c>
      <c r="E188" s="16" t="str">
        <f t="shared" si="22"/>
        <v>教材节</v>
      </c>
      <c r="F188" s="16" t="str">
        <f t="shared" si="23"/>
        <v>恰</v>
      </c>
      <c r="G188" s="16" t="str">
        <f>INDEX( {"body","discipline","volume","chapter","section"},MATCH(E188,{"教材体","教材域","教材册","教材章","教材节"},0))</f>
        <v>section</v>
      </c>
      <c r="H188" s="16" t="str">
        <f>INDEX( {"super","just","sub","infras"},MATCH(F188,{"超","恰","亚","次"},0))</f>
        <v>just</v>
      </c>
      <c r="I188" s="16">
        <f>MATCH(E188,{"教材体","教材域","教材册","教材章","教材节"},0)-1</f>
        <v>4</v>
      </c>
      <c r="J188" s="16">
        <f>MATCH(F188,{"超","恰","亚","次"},0)-1</f>
        <v>1</v>
      </c>
      <c r="K188" s="16" t="str">
        <f t="shared" si="24"/>
        <v>数学</v>
      </c>
      <c r="L188" s="1" t="s">
        <v>237</v>
      </c>
      <c r="M188" s="17"/>
      <c r="N188" s="17"/>
      <c r="O188" s="18" t="str">
        <f t="shared" si="25"/>
        <v xml:space="preserve">
  - 
    name:  4.1 变换的不变量-矩阵的特征
    title:  4.1 变换的不变量-矩阵的特征
    description: 
    koLyro: section
    koLyri:  just
    son: </v>
      </c>
      <c r="P188" s="20" t="str">
        <f t="shared" si="26"/>
        <v xml:space="preserve">
          - 
            name:  4.1 变换的不变量-矩阵的特征
            title:  4.1 变换的不变量-矩阵的特征
            description: 
            koLyro: section
            koLyri:  just
            son: </v>
      </c>
    </row>
    <row r="189" spans="1:16" s="1" customFormat="1" ht="17.25" customHeight="1">
      <c r="A189" s="15">
        <f t="shared" si="19"/>
        <v>4</v>
      </c>
      <c r="B189" s="16" t="str">
        <f t="shared" si="20"/>
        <v>教材节</v>
      </c>
      <c r="C189" s="16" t="str">
        <f t="shared" si="21"/>
        <v>4.2 特征向量的应用</v>
      </c>
      <c r="D189" s="16" t="str">
        <f>IF(I189=1,INDEX( {"chinese","english","math","physics","chemistry","biology","politics","history","geography"},MATCH(C189,{"语文","英语","数学","物理","化学","生物","政治","历史","地理"},0)),"")</f>
        <v/>
      </c>
      <c r="E189" s="16" t="str">
        <f t="shared" si="22"/>
        <v>教材节</v>
      </c>
      <c r="F189" s="16" t="str">
        <f t="shared" si="23"/>
        <v>恰</v>
      </c>
      <c r="G189" s="16" t="str">
        <f>INDEX( {"body","discipline","volume","chapter","section"},MATCH(E189,{"教材体","教材域","教材册","教材章","教材节"},0))</f>
        <v>section</v>
      </c>
      <c r="H189" s="16" t="str">
        <f>INDEX( {"super","just","sub","infras"},MATCH(F189,{"超","恰","亚","次"},0))</f>
        <v>just</v>
      </c>
      <c r="I189" s="16">
        <f>MATCH(E189,{"教材体","教材域","教材册","教材章","教材节"},0)-1</f>
        <v>4</v>
      </c>
      <c r="J189" s="16">
        <f>MATCH(F189,{"超","恰","亚","次"},0)-1</f>
        <v>1</v>
      </c>
      <c r="K189" s="16" t="str">
        <f t="shared" si="24"/>
        <v>数学</v>
      </c>
      <c r="L189" s="1" t="s">
        <v>238</v>
      </c>
      <c r="M189" s="17"/>
      <c r="N189" s="17"/>
      <c r="O189" s="18" t="str">
        <f t="shared" si="25"/>
        <v xml:space="preserve">
  - 
    name:  4.2 特征向量的应用
    title:  4.2 特征向量的应用
    description: 
    koLyro: section
    koLyri:  just
    son: </v>
      </c>
      <c r="P189" s="20" t="str">
        <f t="shared" si="26"/>
        <v xml:space="preserve">
          - 
            name:  4.2 特征向量的应用
            title:  4.2 特征向量的应用
            description: 
            koLyro: section
            koLyri:  just
            son: </v>
      </c>
    </row>
    <row r="190" spans="1:16" s="1" customFormat="1" ht="17.25" customHeight="1">
      <c r="A190" s="15">
        <f t="shared" si="19"/>
        <v>3</v>
      </c>
      <c r="B190" s="16" t="str">
        <f t="shared" si="20"/>
        <v>教材章</v>
      </c>
      <c r="C190" s="16" t="str">
        <f t="shared" si="21"/>
        <v>第五章 矩阵的简单应用</v>
      </c>
      <c r="D190" s="16" t="str">
        <f>IF(I190=1,INDEX( {"chinese","english","math","physics","chemistry","biology","politics","history","geography"},MATCH(C190,{"语文","英语","数学","物理","化学","生物","政治","历史","地理"},0)),"")</f>
        <v/>
      </c>
      <c r="E190" s="16" t="str">
        <f t="shared" si="22"/>
        <v>教材章</v>
      </c>
      <c r="F190" s="16" t="str">
        <f t="shared" si="23"/>
        <v>恰</v>
      </c>
      <c r="G190" s="16" t="str">
        <f>INDEX( {"body","discipline","volume","chapter","section"},MATCH(E190,{"教材体","教材域","教材册","教材章","教材节"},0))</f>
        <v>chapter</v>
      </c>
      <c r="H190" s="16" t="str">
        <f>INDEX( {"super","just","sub","infras"},MATCH(F190,{"超","恰","亚","次"},0))</f>
        <v>just</v>
      </c>
      <c r="I190" s="16">
        <f>MATCH(E190,{"教材体","教材域","教材册","教材章","教材节"},0)-1</f>
        <v>3</v>
      </c>
      <c r="J190" s="16">
        <f>MATCH(F190,{"超","恰","亚","次"},0)-1</f>
        <v>1</v>
      </c>
      <c r="K190" s="16" t="str">
        <f t="shared" si="24"/>
        <v>数学</v>
      </c>
      <c r="L190" s="1" t="s">
        <v>1346</v>
      </c>
      <c r="M190" s="17"/>
      <c r="N190" s="17"/>
      <c r="O190" s="18" t="str">
        <f t="shared" si="25"/>
        <v xml:space="preserve">
  - 
    name:  第五章 矩阵的简单应用
    title:  第五章 矩阵的简单应用
    description: 
    koLyro: chapter
    koLyri:  just
    son: </v>
      </c>
      <c r="P190" s="20" t="str">
        <f t="shared" si="26"/>
        <v xml:space="preserve">
        - 
          name:  第五章 矩阵的简单应用
          title:  第五章 矩阵的简单应用
          description: 
          koLyro: chapter
          koLyri:  just
          son: </v>
      </c>
    </row>
    <row r="191" spans="1:16" s="1" customFormat="1" ht="17.25" customHeight="1">
      <c r="A191" s="15">
        <f t="shared" si="19"/>
        <v>2</v>
      </c>
      <c r="B191" s="16" t="str">
        <f t="shared" si="20"/>
        <v>教材册</v>
      </c>
      <c r="C191" s="16" t="str">
        <f t="shared" si="21"/>
        <v>选修4-4</v>
      </c>
      <c r="D191" s="16" t="str">
        <f>IF(I191=1,INDEX( {"chinese","english","math","physics","chemistry","biology","politics","history","geography"},MATCH(C191,{"语文","英语","数学","物理","化学","生物","政治","历史","地理"},0)),"")</f>
        <v/>
      </c>
      <c r="E191" s="16" t="str">
        <f t="shared" si="22"/>
        <v>教材册</v>
      </c>
      <c r="F191" s="16" t="str">
        <f t="shared" si="23"/>
        <v>恰</v>
      </c>
      <c r="G191" s="16" t="str">
        <f>INDEX( {"body","discipline","volume","chapter","section"},MATCH(E191,{"教材体","教材域","教材册","教材章","教材节"},0))</f>
        <v>volume</v>
      </c>
      <c r="H191" s="16" t="str">
        <f>INDEX( {"super","just","sub","infras"},MATCH(F191,{"超","恰","亚","次"},0))</f>
        <v>just</v>
      </c>
      <c r="I191" s="16">
        <f>MATCH(E191,{"教材体","教材域","教材册","教材章","教材节"},0)-1</f>
        <v>2</v>
      </c>
      <c r="J191" s="16">
        <f>MATCH(F191,{"超","恰","亚","次"},0)-1</f>
        <v>1</v>
      </c>
      <c r="K191" s="16" t="str">
        <f t="shared" si="24"/>
        <v>数学</v>
      </c>
      <c r="L191" s="1" t="s">
        <v>239</v>
      </c>
      <c r="M191" s="17"/>
      <c r="N191" s="17"/>
      <c r="O191" s="18" t="str">
        <f t="shared" si="25"/>
        <v xml:space="preserve">
  - 
    name:  选修4-4
    title:  选修4-4
    description: 
    koLyro: volume
    koLyri:  just
    son: </v>
      </c>
      <c r="P191" s="20" t="str">
        <f t="shared" si="26"/>
        <v xml:space="preserve">
      - 
        name:  选修4-4
        title:  选修4-4
        description: 
        koLyro: volume
        koLyri:  just
        son: </v>
      </c>
    </row>
    <row r="192" spans="1:16" s="1" customFormat="1" ht="17.25" customHeight="1">
      <c r="A192" s="15">
        <f t="shared" si="19"/>
        <v>3</v>
      </c>
      <c r="B192" s="16" t="str">
        <f t="shared" si="20"/>
        <v>教材章</v>
      </c>
      <c r="C192" s="16" t="str">
        <f t="shared" si="21"/>
        <v>第一讲 坐标系</v>
      </c>
      <c r="D192" s="16" t="str">
        <f>IF(I192=1,INDEX( {"chinese","english","math","physics","chemistry","biology","politics","history","geography"},MATCH(C192,{"语文","英语","数学","物理","化学","生物","政治","历史","地理"},0)),"")</f>
        <v/>
      </c>
      <c r="E192" s="16" t="str">
        <f t="shared" si="22"/>
        <v>教材章</v>
      </c>
      <c r="F192" s="16" t="str">
        <f t="shared" si="23"/>
        <v>恰</v>
      </c>
      <c r="G192" s="16" t="str">
        <f>INDEX( {"body","discipline","volume","chapter","section"},MATCH(E192,{"教材体","教材域","教材册","教材章","教材节"},0))</f>
        <v>chapter</v>
      </c>
      <c r="H192" s="16" t="str">
        <f>INDEX( {"super","just","sub","infras"},MATCH(F192,{"超","恰","亚","次"},0))</f>
        <v>just</v>
      </c>
      <c r="I192" s="16">
        <f>MATCH(E192,{"教材体","教材域","教材册","教材章","教材节"},0)-1</f>
        <v>3</v>
      </c>
      <c r="J192" s="16">
        <f>MATCH(F192,{"超","恰","亚","次"},0)-1</f>
        <v>1</v>
      </c>
      <c r="K192" s="16" t="str">
        <f t="shared" si="24"/>
        <v>数学</v>
      </c>
      <c r="L192" s="1" t="s">
        <v>240</v>
      </c>
      <c r="M192" s="17"/>
      <c r="N192" s="17"/>
      <c r="O192" s="18" t="str">
        <f t="shared" si="25"/>
        <v xml:space="preserve">
  - 
    name:  第一讲 坐标系
    title:  第一讲 坐标系
    description: 
    koLyro: chapter
    koLyri:  just
    son: </v>
      </c>
      <c r="P192" s="20" t="str">
        <f t="shared" si="26"/>
        <v xml:space="preserve">
        - 
          name:  第一讲 坐标系
          title:  第一讲 坐标系
          description: 
          koLyro: chapter
          koLyri:  just
          son: </v>
      </c>
    </row>
    <row r="193" spans="1:16" s="1" customFormat="1" ht="17.25" customHeight="1">
      <c r="A193" s="15">
        <f t="shared" si="19"/>
        <v>4</v>
      </c>
      <c r="B193" s="16" t="str">
        <f t="shared" si="20"/>
        <v>教材节</v>
      </c>
      <c r="C193" s="16" t="str">
        <f t="shared" si="21"/>
        <v>1.平面直角坐标系</v>
      </c>
      <c r="D193" s="16" t="str">
        <f>IF(I193=1,INDEX( {"chinese","english","math","physics","chemistry","biology","politics","history","geography"},MATCH(C193,{"语文","英语","数学","物理","化学","生物","政治","历史","地理"},0)),"")</f>
        <v/>
      </c>
      <c r="E193" s="16" t="str">
        <f t="shared" si="22"/>
        <v>教材节</v>
      </c>
      <c r="F193" s="16" t="str">
        <f t="shared" si="23"/>
        <v>恰</v>
      </c>
      <c r="G193" s="16" t="str">
        <f>INDEX( {"body","discipline","volume","chapter","section"},MATCH(E193,{"教材体","教材域","教材册","教材章","教材节"},0))</f>
        <v>section</v>
      </c>
      <c r="H193" s="16" t="str">
        <f>INDEX( {"super","just","sub","infras"},MATCH(F193,{"超","恰","亚","次"},0))</f>
        <v>just</v>
      </c>
      <c r="I193" s="16">
        <f>MATCH(E193,{"教材体","教材域","教材册","教材章","教材节"},0)-1</f>
        <v>4</v>
      </c>
      <c r="J193" s="16">
        <f>MATCH(F193,{"超","恰","亚","次"},0)-1</f>
        <v>1</v>
      </c>
      <c r="K193" s="16" t="str">
        <f t="shared" si="24"/>
        <v>数学</v>
      </c>
      <c r="L193" s="1" t="s">
        <v>241</v>
      </c>
      <c r="M193" s="17"/>
      <c r="N193" s="17"/>
      <c r="O193" s="18" t="str">
        <f t="shared" si="25"/>
        <v xml:space="preserve">
  - 
    name:  1.平面直角坐标系
    title:  1.平面直角坐标系
    description: 
    koLyro: section
    koLyri:  just
    son: </v>
      </c>
      <c r="P193" s="20" t="str">
        <f t="shared" si="26"/>
        <v xml:space="preserve">
          - 
            name:  1.平面直角坐标系
            title:  1.平面直角坐标系
            description: 
            koLyro: section
            koLyri:  just
            son: </v>
      </c>
    </row>
    <row r="194" spans="1:16" s="1" customFormat="1" ht="17.25" customHeight="1">
      <c r="A194" s="15">
        <f t="shared" si="19"/>
        <v>4</v>
      </c>
      <c r="B194" s="16" t="str">
        <f t="shared" si="20"/>
        <v>教材节</v>
      </c>
      <c r="C194" s="16" t="str">
        <f t="shared" si="21"/>
        <v>2.极坐标系</v>
      </c>
      <c r="D194" s="16" t="str">
        <f>IF(I194=1,INDEX( {"chinese","english","math","physics","chemistry","biology","politics","history","geography"},MATCH(C194,{"语文","英语","数学","物理","化学","生物","政治","历史","地理"},0)),"")</f>
        <v/>
      </c>
      <c r="E194" s="16" t="str">
        <f t="shared" si="22"/>
        <v>教材节</v>
      </c>
      <c r="F194" s="16" t="str">
        <f t="shared" si="23"/>
        <v>恰</v>
      </c>
      <c r="G194" s="16" t="str">
        <f>INDEX( {"body","discipline","volume","chapter","section"},MATCH(E194,{"教材体","教材域","教材册","教材章","教材节"},0))</f>
        <v>section</v>
      </c>
      <c r="H194" s="16" t="str">
        <f>INDEX( {"super","just","sub","infras"},MATCH(F194,{"超","恰","亚","次"},0))</f>
        <v>just</v>
      </c>
      <c r="I194" s="16">
        <f>MATCH(E194,{"教材体","教材域","教材册","教材章","教材节"},0)-1</f>
        <v>4</v>
      </c>
      <c r="J194" s="16">
        <f>MATCH(F194,{"超","恰","亚","次"},0)-1</f>
        <v>1</v>
      </c>
      <c r="K194" s="16" t="str">
        <f t="shared" si="24"/>
        <v>数学</v>
      </c>
      <c r="L194" s="1" t="s">
        <v>242</v>
      </c>
      <c r="M194" s="17"/>
      <c r="N194" s="17"/>
      <c r="O194" s="18" t="str">
        <f t="shared" si="25"/>
        <v xml:space="preserve">
  - 
    name:  2.极坐标系
    title:  2.极坐标系
    description: 
    koLyro: section
    koLyri:  just
    son: </v>
      </c>
      <c r="P194" s="20" t="str">
        <f t="shared" si="26"/>
        <v xml:space="preserve">
          - 
            name:  2.极坐标系
            title:  2.极坐标系
            description: 
            koLyro: section
            koLyri:  just
            son: </v>
      </c>
    </row>
    <row r="195" spans="1:16" s="1" customFormat="1" ht="17.25" customHeight="1">
      <c r="A195" s="15">
        <f t="shared" si="19"/>
        <v>4</v>
      </c>
      <c r="B195" s="16" t="str">
        <f t="shared" si="20"/>
        <v>教材节</v>
      </c>
      <c r="C195" s="16" t="str">
        <f t="shared" si="21"/>
        <v>3.简单曲线的极坐标方程</v>
      </c>
      <c r="D195" s="16" t="str">
        <f>IF(I195=1,INDEX( {"chinese","english","math","physics","chemistry","biology","politics","history","geography"},MATCH(C195,{"语文","英语","数学","物理","化学","生物","政治","历史","地理"},0)),"")</f>
        <v/>
      </c>
      <c r="E195" s="16" t="str">
        <f t="shared" si="22"/>
        <v>教材节</v>
      </c>
      <c r="F195" s="16" t="str">
        <f t="shared" si="23"/>
        <v>恰</v>
      </c>
      <c r="G195" s="16" t="str">
        <f>INDEX( {"body","discipline","volume","chapter","section"},MATCH(E195,{"教材体","教材域","教材册","教材章","教材节"},0))</f>
        <v>section</v>
      </c>
      <c r="H195" s="16" t="str">
        <f>INDEX( {"super","just","sub","infras"},MATCH(F195,{"超","恰","亚","次"},0))</f>
        <v>just</v>
      </c>
      <c r="I195" s="16">
        <f>MATCH(E195,{"教材体","教材域","教材册","教材章","教材节"},0)-1</f>
        <v>4</v>
      </c>
      <c r="J195" s="16">
        <f>MATCH(F195,{"超","恰","亚","次"},0)-1</f>
        <v>1</v>
      </c>
      <c r="K195" s="16" t="str">
        <f t="shared" si="24"/>
        <v>数学</v>
      </c>
      <c r="L195" s="1" t="s">
        <v>243</v>
      </c>
      <c r="M195" s="17"/>
      <c r="N195" s="17"/>
      <c r="O195" s="18" t="str">
        <f t="shared" si="25"/>
        <v xml:space="preserve">
  - 
    name:  3.简单曲线的极坐标方程
    title:  3.简单曲线的极坐标方程
    description: 
    koLyro: section
    koLyri:  just
    son: </v>
      </c>
      <c r="P195" s="20" t="str">
        <f t="shared" si="26"/>
        <v xml:space="preserve">
          - 
            name:  3.简单曲线的极坐标方程
            title:  3.简单曲线的极坐标方程
            description: 
            koLyro: section
            koLyri:  just
            son: </v>
      </c>
    </row>
    <row r="196" spans="1:16" s="1" customFormat="1" ht="17.25" customHeight="1">
      <c r="A196" s="15">
        <f t="shared" ref="A196:A259" si="27">IFERROR(FIND("├",L196),0)</f>
        <v>4</v>
      </c>
      <c r="B196" s="16" t="str">
        <f t="shared" ref="B196:B259" si="28">MID(L196,FIND("«",L196)+1,FIND("»",L196)-FIND("«",L196)-1)</f>
        <v>教材节</v>
      </c>
      <c r="C196" s="16" t="str">
        <f t="shared" ref="C196:C259" si="29">RIGHT(L196,LEN(L196)-FIND("»",L196))</f>
        <v>4.柱坐标系与球坐标系简介</v>
      </c>
      <c r="D196" s="16" t="str">
        <f>IF(I196=1,INDEX( {"chinese","english","math","physics","chemistry","biology","politics","history","geography"},MATCH(C196,{"语文","英语","数学","物理","化学","生物","政治","历史","地理"},0)),"")</f>
        <v/>
      </c>
      <c r="E196" s="16" t="str">
        <f t="shared" ref="E196:E259" si="30">SUBSTITUTE(SUBSTITUTE(SUBSTITUTE(SUBSTITUTE(B196,"超",""),"恰",""),"亚",""),"次","")</f>
        <v>教材节</v>
      </c>
      <c r="F196" s="16" t="str">
        <f t="shared" ref="F196:F259" si="31">IF(IFERROR(FIND("超",B196),-1)&gt;0,"超",  IF(IFERROR(FIND("亚",B196),-1)&gt;0,"亚",   IF(IFERROR(FIND("次",B196),-1)&gt;0,"次",    "恰"  )))</f>
        <v>恰</v>
      </c>
      <c r="G196" s="16" t="str">
        <f>INDEX( {"body","discipline","volume","chapter","section"},MATCH(E196,{"教材体","教材域","教材册","教材章","教材节"},0))</f>
        <v>section</v>
      </c>
      <c r="H196" s="16" t="str">
        <f>INDEX( {"super","just","sub","infras"},MATCH(F196,{"超","恰","亚","次"},0))</f>
        <v>just</v>
      </c>
      <c r="I196" s="16">
        <f>MATCH(E196,{"教材体","教材域","教材册","教材章","教材节"},0)-1</f>
        <v>4</v>
      </c>
      <c r="J196" s="16">
        <f>MATCH(F196,{"超","恰","亚","次"},0)-1</f>
        <v>1</v>
      </c>
      <c r="K196" s="16" t="str">
        <f t="shared" ref="K196:K259" si="32">IF(I196=0,"",IF(I196=1,C196,K195))</f>
        <v>数学</v>
      </c>
      <c r="L196" s="1" t="s">
        <v>244</v>
      </c>
      <c r="M196" s="17"/>
      <c r="N196" s="17"/>
      <c r="O196" s="18" t="str">
        <f t="shared" si="25"/>
        <v xml:space="preserve">
  - 
    name:  4.柱坐标系与球坐标系简介
    title:  4.柱坐标系与球坐标系简介
    description: 
    koLyro: section
    koLyri:  just
    son: </v>
      </c>
      <c r="P196" s="20" t="str">
        <f t="shared" si="26"/>
        <v xml:space="preserve">
          - 
            name:  4.柱坐标系与球坐标系简介
            title:  4.柱坐标系与球坐标系简介
            description: 
            koLyro: section
            koLyri:  just
            son: </v>
      </c>
    </row>
    <row r="197" spans="1:16" s="1" customFormat="1" ht="17.25" customHeight="1">
      <c r="A197" s="15">
        <f t="shared" si="27"/>
        <v>3</v>
      </c>
      <c r="B197" s="16" t="str">
        <f t="shared" si="28"/>
        <v>教材章</v>
      </c>
      <c r="C197" s="16" t="str">
        <f t="shared" si="29"/>
        <v>第二讲 参数方程</v>
      </c>
      <c r="D197" s="16" t="str">
        <f>IF(I197=1,INDEX( {"chinese","english","math","physics","chemistry","biology","politics","history","geography"},MATCH(C197,{"语文","英语","数学","物理","化学","生物","政治","历史","地理"},0)),"")</f>
        <v/>
      </c>
      <c r="E197" s="16" t="str">
        <f t="shared" si="30"/>
        <v>教材章</v>
      </c>
      <c r="F197" s="16" t="str">
        <f t="shared" si="31"/>
        <v>恰</v>
      </c>
      <c r="G197" s="16" t="str">
        <f>INDEX( {"body","discipline","volume","chapter","section"},MATCH(E197,{"教材体","教材域","教材册","教材章","教材节"},0))</f>
        <v>chapter</v>
      </c>
      <c r="H197" s="16" t="str">
        <f>INDEX( {"super","just","sub","infras"},MATCH(F197,{"超","恰","亚","次"},0))</f>
        <v>just</v>
      </c>
      <c r="I197" s="16">
        <f>MATCH(E197,{"教材体","教材域","教材册","教材章","教材节"},0)-1</f>
        <v>3</v>
      </c>
      <c r="J197" s="16">
        <f>MATCH(F197,{"超","恰","亚","次"},0)-1</f>
        <v>1</v>
      </c>
      <c r="K197" s="16" t="str">
        <f t="shared" si="32"/>
        <v>数学</v>
      </c>
      <c r="L197" s="1" t="s">
        <v>245</v>
      </c>
      <c r="M197" s="17" t="s">
        <v>19</v>
      </c>
      <c r="N197" s="17"/>
      <c r="O197" s="18" t="str">
        <f t="shared" ref="O197:O260" si="33">SUBSTITUTE(SUBSTITUTE(SUBSTITUTE(SUBSTITUTE($O$1,"NAME",IF(D197="",C197,D197)),"TITLE",C197),"KO_LYRO",G197),"KO_LYRI",H197)</f>
        <v xml:space="preserve">
  - 
    name:  第二讲 参数方程
    title:  第二讲 参数方程
    description: 
    koLyro: chapter
    koLyri:  just
    son: </v>
      </c>
      <c r="P197" s="20" t="str">
        <f t="shared" ref="P197:P260" si="34">SUBSTITUTE(O197,CHAR(10),CHAR(10)&amp;REPT("  ",A197))</f>
        <v xml:space="preserve">
        - 
          name:  第二讲 参数方程
          title:  第二讲 参数方程
          description: 
          koLyro: chapter
          koLyri:  just
          son: </v>
      </c>
    </row>
    <row r="198" spans="1:16" s="1" customFormat="1" ht="17.25" customHeight="1">
      <c r="A198" s="15">
        <f t="shared" si="27"/>
        <v>4</v>
      </c>
      <c r="B198" s="16" t="str">
        <f t="shared" si="28"/>
        <v>教材节</v>
      </c>
      <c r="C198" s="16" t="str">
        <f t="shared" si="29"/>
        <v>1.曲线的参数方程</v>
      </c>
      <c r="D198" s="16" t="str">
        <f>IF(I198=1,INDEX( {"chinese","english","math","physics","chemistry","biology","politics","history","geography"},MATCH(C198,{"语文","英语","数学","物理","化学","生物","政治","历史","地理"},0)),"")</f>
        <v/>
      </c>
      <c r="E198" s="16" t="str">
        <f t="shared" si="30"/>
        <v>教材节</v>
      </c>
      <c r="F198" s="16" t="str">
        <f t="shared" si="31"/>
        <v>恰</v>
      </c>
      <c r="G198" s="16" t="str">
        <f>INDEX( {"body","discipline","volume","chapter","section"},MATCH(E198,{"教材体","教材域","教材册","教材章","教材节"},0))</f>
        <v>section</v>
      </c>
      <c r="H198" s="16" t="str">
        <f>INDEX( {"super","just","sub","infras"},MATCH(F198,{"超","恰","亚","次"},0))</f>
        <v>just</v>
      </c>
      <c r="I198" s="16">
        <f>MATCH(E198,{"教材体","教材域","教材册","教材章","教材节"},0)-1</f>
        <v>4</v>
      </c>
      <c r="J198" s="16">
        <f>MATCH(F198,{"超","恰","亚","次"},0)-1</f>
        <v>1</v>
      </c>
      <c r="K198" s="16" t="str">
        <f t="shared" si="32"/>
        <v>数学</v>
      </c>
      <c r="L198" s="1" t="s">
        <v>246</v>
      </c>
      <c r="M198" s="17"/>
      <c r="N198" s="17"/>
      <c r="O198" s="18" t="str">
        <f t="shared" si="33"/>
        <v xml:space="preserve">
  - 
    name:  1.曲线的参数方程
    title:  1.曲线的参数方程
    description: 
    koLyro: section
    koLyri:  just
    son: </v>
      </c>
      <c r="P198" s="20" t="str">
        <f t="shared" si="34"/>
        <v xml:space="preserve">
          - 
            name:  1.曲线的参数方程
            title:  1.曲线的参数方程
            description: 
            koLyro: section
            koLyri:  just
            son: </v>
      </c>
    </row>
    <row r="199" spans="1:16" s="1" customFormat="1" ht="17.25" customHeight="1">
      <c r="A199" s="15">
        <f t="shared" si="27"/>
        <v>4</v>
      </c>
      <c r="B199" s="16" t="str">
        <f t="shared" si="28"/>
        <v>教材节</v>
      </c>
      <c r="C199" s="16" t="str">
        <f t="shared" si="29"/>
        <v>2.圆锥曲线的参数方程</v>
      </c>
      <c r="D199" s="16" t="str">
        <f>IF(I199=1,INDEX( {"chinese","english","math","physics","chemistry","biology","politics","history","geography"},MATCH(C199,{"语文","英语","数学","物理","化学","生物","政治","历史","地理"},0)),"")</f>
        <v/>
      </c>
      <c r="E199" s="16" t="str">
        <f t="shared" si="30"/>
        <v>教材节</v>
      </c>
      <c r="F199" s="16" t="str">
        <f t="shared" si="31"/>
        <v>恰</v>
      </c>
      <c r="G199" s="16" t="str">
        <f>INDEX( {"body","discipline","volume","chapter","section"},MATCH(E199,{"教材体","教材域","教材册","教材章","教材节"},0))</f>
        <v>section</v>
      </c>
      <c r="H199" s="16" t="str">
        <f>INDEX( {"super","just","sub","infras"},MATCH(F199,{"超","恰","亚","次"},0))</f>
        <v>just</v>
      </c>
      <c r="I199" s="16">
        <f>MATCH(E199,{"教材体","教材域","教材册","教材章","教材节"},0)-1</f>
        <v>4</v>
      </c>
      <c r="J199" s="16">
        <f>MATCH(F199,{"超","恰","亚","次"},0)-1</f>
        <v>1</v>
      </c>
      <c r="K199" s="16" t="str">
        <f t="shared" si="32"/>
        <v>数学</v>
      </c>
      <c r="L199" s="1" t="s">
        <v>247</v>
      </c>
      <c r="M199" s="17"/>
      <c r="N199" s="17"/>
      <c r="O199" s="18" t="str">
        <f t="shared" si="33"/>
        <v xml:space="preserve">
  - 
    name:  2.圆锥曲线的参数方程
    title:  2.圆锥曲线的参数方程
    description: 
    koLyro: section
    koLyri:  just
    son: </v>
      </c>
      <c r="P199" s="20" t="str">
        <f t="shared" si="34"/>
        <v xml:space="preserve">
          - 
            name:  2.圆锥曲线的参数方程
            title:  2.圆锥曲线的参数方程
            description: 
            koLyro: section
            koLyri:  just
            son: </v>
      </c>
    </row>
    <row r="200" spans="1:16" s="1" customFormat="1" ht="17.25" customHeight="1">
      <c r="A200" s="15">
        <f t="shared" si="27"/>
        <v>4</v>
      </c>
      <c r="B200" s="16" t="str">
        <f t="shared" si="28"/>
        <v>教材节</v>
      </c>
      <c r="C200" s="16" t="str">
        <f t="shared" si="29"/>
        <v>3.直线的参数方程</v>
      </c>
      <c r="D200" s="16" t="str">
        <f>IF(I200=1,INDEX( {"chinese","english","math","physics","chemistry","biology","politics","history","geography"},MATCH(C200,{"语文","英语","数学","物理","化学","生物","政治","历史","地理"},0)),"")</f>
        <v/>
      </c>
      <c r="E200" s="16" t="str">
        <f t="shared" si="30"/>
        <v>教材节</v>
      </c>
      <c r="F200" s="16" t="str">
        <f t="shared" si="31"/>
        <v>恰</v>
      </c>
      <c r="G200" s="16" t="str">
        <f>INDEX( {"body","discipline","volume","chapter","section"},MATCH(E200,{"教材体","教材域","教材册","教材章","教材节"},0))</f>
        <v>section</v>
      </c>
      <c r="H200" s="16" t="str">
        <f>INDEX( {"super","just","sub","infras"},MATCH(F200,{"超","恰","亚","次"},0))</f>
        <v>just</v>
      </c>
      <c r="I200" s="16">
        <f>MATCH(E200,{"教材体","教材域","教材册","教材章","教材节"},0)-1</f>
        <v>4</v>
      </c>
      <c r="J200" s="16">
        <f>MATCH(F200,{"超","恰","亚","次"},0)-1</f>
        <v>1</v>
      </c>
      <c r="K200" s="16" t="str">
        <f t="shared" si="32"/>
        <v>数学</v>
      </c>
      <c r="L200" s="1" t="s">
        <v>248</v>
      </c>
      <c r="M200" s="17"/>
      <c r="N200" s="17"/>
      <c r="O200" s="18" t="str">
        <f t="shared" si="33"/>
        <v xml:space="preserve">
  - 
    name:  3.直线的参数方程
    title:  3.直线的参数方程
    description: 
    koLyro: section
    koLyri:  just
    son: </v>
      </c>
      <c r="P200" s="20" t="str">
        <f t="shared" si="34"/>
        <v xml:space="preserve">
          - 
            name:  3.直线的参数方程
            title:  3.直线的参数方程
            description: 
            koLyro: section
            koLyri:  just
            son: </v>
      </c>
    </row>
    <row r="201" spans="1:16" s="1" customFormat="1" ht="17.25" customHeight="1">
      <c r="A201" s="15">
        <f t="shared" si="27"/>
        <v>4</v>
      </c>
      <c r="B201" s="16" t="str">
        <f t="shared" si="28"/>
        <v>教材节</v>
      </c>
      <c r="C201" s="16" t="str">
        <f t="shared" si="29"/>
        <v>4.渐开线与摆线</v>
      </c>
      <c r="D201" s="16" t="str">
        <f>IF(I201=1,INDEX( {"chinese","english","math","physics","chemistry","biology","politics","history","geography"},MATCH(C201,{"语文","英语","数学","物理","化学","生物","政治","历史","地理"},0)),"")</f>
        <v/>
      </c>
      <c r="E201" s="16" t="str">
        <f t="shared" si="30"/>
        <v>教材节</v>
      </c>
      <c r="F201" s="16" t="str">
        <f t="shared" si="31"/>
        <v>恰</v>
      </c>
      <c r="G201" s="16" t="str">
        <f>INDEX( {"body","discipline","volume","chapter","section"},MATCH(E201,{"教材体","教材域","教材册","教材章","教材节"},0))</f>
        <v>section</v>
      </c>
      <c r="H201" s="16" t="str">
        <f>INDEX( {"super","just","sub","infras"},MATCH(F201,{"超","恰","亚","次"},0))</f>
        <v>just</v>
      </c>
      <c r="I201" s="16">
        <f>MATCH(E201,{"教材体","教材域","教材册","教材章","教材节"},0)-1</f>
        <v>4</v>
      </c>
      <c r="J201" s="16">
        <f>MATCH(F201,{"超","恰","亚","次"},0)-1</f>
        <v>1</v>
      </c>
      <c r="K201" s="16" t="str">
        <f t="shared" si="32"/>
        <v>数学</v>
      </c>
      <c r="L201" s="1" t="s">
        <v>249</v>
      </c>
      <c r="M201" s="17"/>
      <c r="N201" s="17"/>
      <c r="O201" s="18" t="str">
        <f t="shared" si="33"/>
        <v xml:space="preserve">
  - 
    name:  4.渐开线与摆线
    title:  4.渐开线与摆线
    description: 
    koLyro: section
    koLyri:  just
    son: </v>
      </c>
      <c r="P201" s="20" t="str">
        <f t="shared" si="34"/>
        <v xml:space="preserve">
          - 
            name:  4.渐开线与摆线
            title:  4.渐开线与摆线
            description: 
            koLyro: section
            koLyri:  just
            son: </v>
      </c>
    </row>
    <row r="202" spans="1:16" s="1" customFormat="1" ht="17.25" customHeight="1">
      <c r="A202" s="15">
        <f t="shared" si="27"/>
        <v>2</v>
      </c>
      <c r="B202" s="16" t="str">
        <f t="shared" si="28"/>
        <v>教材册</v>
      </c>
      <c r="C202" s="16" t="str">
        <f t="shared" si="29"/>
        <v>选修4-5</v>
      </c>
      <c r="D202" s="16" t="str">
        <f>IF(I202=1,INDEX( {"chinese","english","math","physics","chemistry","biology","politics","history","geography"},MATCH(C202,{"语文","英语","数学","物理","化学","生物","政治","历史","地理"},0)),"")</f>
        <v/>
      </c>
      <c r="E202" s="16" t="str">
        <f t="shared" si="30"/>
        <v>教材册</v>
      </c>
      <c r="F202" s="16" t="str">
        <f t="shared" si="31"/>
        <v>恰</v>
      </c>
      <c r="G202" s="16" t="str">
        <f>INDEX( {"body","discipline","volume","chapter","section"},MATCH(E202,{"教材体","教材域","教材册","教材章","教材节"},0))</f>
        <v>volume</v>
      </c>
      <c r="H202" s="16" t="str">
        <f>INDEX( {"super","just","sub","infras"},MATCH(F202,{"超","恰","亚","次"},0))</f>
        <v>just</v>
      </c>
      <c r="I202" s="16">
        <f>MATCH(E202,{"教材体","教材域","教材册","教材章","教材节"},0)-1</f>
        <v>2</v>
      </c>
      <c r="J202" s="16">
        <f>MATCH(F202,{"超","恰","亚","次"},0)-1</f>
        <v>1</v>
      </c>
      <c r="K202" s="16" t="str">
        <f t="shared" si="32"/>
        <v>数学</v>
      </c>
      <c r="L202" s="1" t="s">
        <v>250</v>
      </c>
      <c r="M202" s="17"/>
      <c r="N202" s="17"/>
      <c r="O202" s="18" t="str">
        <f t="shared" si="33"/>
        <v xml:space="preserve">
  - 
    name:  选修4-5
    title:  选修4-5
    description: 
    koLyro: volume
    koLyri:  just
    son: </v>
      </c>
      <c r="P202" s="20" t="str">
        <f t="shared" si="34"/>
        <v xml:space="preserve">
      - 
        name:  选修4-5
        title:  选修4-5
        description: 
        koLyro: volume
        koLyri:  just
        son: </v>
      </c>
    </row>
    <row r="203" spans="1:16" s="1" customFormat="1" ht="17.25" customHeight="1">
      <c r="A203" s="15">
        <f t="shared" si="27"/>
        <v>3</v>
      </c>
      <c r="B203" s="16" t="str">
        <f t="shared" si="28"/>
        <v>教材章</v>
      </c>
      <c r="C203" s="16" t="str">
        <f t="shared" si="29"/>
        <v>第一讲 不等式和绝对值不等式</v>
      </c>
      <c r="D203" s="16" t="str">
        <f>IF(I203=1,INDEX( {"chinese","english","math","physics","chemistry","biology","politics","history","geography"},MATCH(C203,{"语文","英语","数学","物理","化学","生物","政治","历史","地理"},0)),"")</f>
        <v/>
      </c>
      <c r="E203" s="16" t="str">
        <f t="shared" si="30"/>
        <v>教材章</v>
      </c>
      <c r="F203" s="16" t="str">
        <f t="shared" si="31"/>
        <v>恰</v>
      </c>
      <c r="G203" s="16" t="str">
        <f>INDEX( {"body","discipline","volume","chapter","section"},MATCH(E203,{"教材体","教材域","教材册","教材章","教材节"},0))</f>
        <v>chapter</v>
      </c>
      <c r="H203" s="16" t="str">
        <f>INDEX( {"super","just","sub","infras"},MATCH(F203,{"超","恰","亚","次"},0))</f>
        <v>just</v>
      </c>
      <c r="I203" s="16">
        <f>MATCH(E203,{"教材体","教材域","教材册","教材章","教材节"},0)-1</f>
        <v>3</v>
      </c>
      <c r="J203" s="16">
        <f>MATCH(F203,{"超","恰","亚","次"},0)-1</f>
        <v>1</v>
      </c>
      <c r="K203" s="16" t="str">
        <f t="shared" si="32"/>
        <v>数学</v>
      </c>
      <c r="L203" s="1" t="s">
        <v>251</v>
      </c>
      <c r="M203" s="17"/>
      <c r="N203" s="17"/>
      <c r="O203" s="18" t="str">
        <f t="shared" si="33"/>
        <v xml:space="preserve">
  - 
    name:  第一讲 不等式和绝对值不等式
    title:  第一讲 不等式和绝对值不等式
    description: 
    koLyro: chapter
    koLyri:  just
    son: </v>
      </c>
      <c r="P203" s="20" t="str">
        <f t="shared" si="34"/>
        <v xml:space="preserve">
        - 
          name:  第一讲 不等式和绝对值不等式
          title:  第一讲 不等式和绝对值不等式
          description: 
          koLyro: chapter
          koLyri:  just
          son: </v>
      </c>
    </row>
    <row r="204" spans="1:16" s="1" customFormat="1" ht="17.25" customHeight="1">
      <c r="A204" s="15">
        <f t="shared" si="27"/>
        <v>4</v>
      </c>
      <c r="B204" s="16" t="str">
        <f t="shared" si="28"/>
        <v>教材节</v>
      </c>
      <c r="C204" s="16" t="str">
        <f t="shared" si="29"/>
        <v>1.不等式</v>
      </c>
      <c r="D204" s="16" t="str">
        <f>IF(I204=1,INDEX( {"chinese","english","math","physics","chemistry","biology","politics","history","geography"},MATCH(C204,{"语文","英语","数学","物理","化学","生物","政治","历史","地理"},0)),"")</f>
        <v/>
      </c>
      <c r="E204" s="16" t="str">
        <f t="shared" si="30"/>
        <v>教材节</v>
      </c>
      <c r="F204" s="16" t="str">
        <f t="shared" si="31"/>
        <v>恰</v>
      </c>
      <c r="G204" s="16" t="str">
        <f>INDEX( {"body","discipline","volume","chapter","section"},MATCH(E204,{"教材体","教材域","教材册","教材章","教材节"},0))</f>
        <v>section</v>
      </c>
      <c r="H204" s="16" t="str">
        <f>INDEX( {"super","just","sub","infras"},MATCH(F204,{"超","恰","亚","次"},0))</f>
        <v>just</v>
      </c>
      <c r="I204" s="16">
        <f>MATCH(E204,{"教材体","教材域","教材册","教材章","教材节"},0)-1</f>
        <v>4</v>
      </c>
      <c r="J204" s="16">
        <f>MATCH(F204,{"超","恰","亚","次"},0)-1</f>
        <v>1</v>
      </c>
      <c r="K204" s="16" t="str">
        <f t="shared" si="32"/>
        <v>数学</v>
      </c>
      <c r="L204" s="1" t="s">
        <v>252</v>
      </c>
      <c r="M204" s="17"/>
      <c r="N204" s="17"/>
      <c r="O204" s="18" t="str">
        <f t="shared" si="33"/>
        <v xml:space="preserve">
  - 
    name:  1.不等式
    title:  1.不等式
    description: 
    koLyro: section
    koLyri:  just
    son: </v>
      </c>
      <c r="P204" s="20" t="str">
        <f t="shared" si="34"/>
        <v xml:space="preserve">
          - 
            name:  1.不等式
            title:  1.不等式
            description: 
            koLyro: section
            koLyri:  just
            son: </v>
      </c>
    </row>
    <row r="205" spans="1:16" s="1" customFormat="1" ht="17.25" customHeight="1">
      <c r="A205" s="15">
        <f t="shared" si="27"/>
        <v>4</v>
      </c>
      <c r="B205" s="16" t="str">
        <f t="shared" si="28"/>
        <v>教材节</v>
      </c>
      <c r="C205" s="16" t="str">
        <f t="shared" si="29"/>
        <v>2.绝对值不等式</v>
      </c>
      <c r="D205" s="16" t="str">
        <f>IF(I205=1,INDEX( {"chinese","english","math","physics","chemistry","biology","politics","history","geography"},MATCH(C205,{"语文","英语","数学","物理","化学","生物","政治","历史","地理"},0)),"")</f>
        <v/>
      </c>
      <c r="E205" s="16" t="str">
        <f t="shared" si="30"/>
        <v>教材节</v>
      </c>
      <c r="F205" s="16" t="str">
        <f t="shared" si="31"/>
        <v>恰</v>
      </c>
      <c r="G205" s="16" t="str">
        <f>INDEX( {"body","discipline","volume","chapter","section"},MATCH(E205,{"教材体","教材域","教材册","教材章","教材节"},0))</f>
        <v>section</v>
      </c>
      <c r="H205" s="16" t="str">
        <f>INDEX( {"super","just","sub","infras"},MATCH(F205,{"超","恰","亚","次"},0))</f>
        <v>just</v>
      </c>
      <c r="I205" s="16">
        <f>MATCH(E205,{"教材体","教材域","教材册","教材章","教材节"},0)-1</f>
        <v>4</v>
      </c>
      <c r="J205" s="16">
        <f>MATCH(F205,{"超","恰","亚","次"},0)-1</f>
        <v>1</v>
      </c>
      <c r="K205" s="16" t="str">
        <f t="shared" si="32"/>
        <v>数学</v>
      </c>
      <c r="L205" s="1" t="s">
        <v>253</v>
      </c>
      <c r="M205" s="17" t="s">
        <v>20</v>
      </c>
      <c r="N205" s="17"/>
      <c r="O205" s="18" t="str">
        <f t="shared" si="33"/>
        <v xml:space="preserve">
  - 
    name:  2.绝对值不等式
    title:  2.绝对值不等式
    description: 
    koLyro: section
    koLyri:  just
    son: </v>
      </c>
      <c r="P205" s="20" t="str">
        <f t="shared" si="34"/>
        <v xml:space="preserve">
          - 
            name:  2.绝对值不等式
            title:  2.绝对值不等式
            description: 
            koLyro: section
            koLyri:  just
            son: </v>
      </c>
    </row>
    <row r="206" spans="1:16" s="1" customFormat="1" ht="17.25" customHeight="1">
      <c r="A206" s="15">
        <f t="shared" si="27"/>
        <v>3</v>
      </c>
      <c r="B206" s="16" t="str">
        <f t="shared" si="28"/>
        <v>教材章</v>
      </c>
      <c r="C206" s="16" t="str">
        <f t="shared" si="29"/>
        <v>第二讲 证明不等式的基本方法</v>
      </c>
      <c r="D206" s="16" t="str">
        <f>IF(I206=1,INDEX( {"chinese","english","math","physics","chemistry","biology","politics","history","geography"},MATCH(C206,{"语文","英语","数学","物理","化学","生物","政治","历史","地理"},0)),"")</f>
        <v/>
      </c>
      <c r="E206" s="16" t="str">
        <f t="shared" si="30"/>
        <v>教材章</v>
      </c>
      <c r="F206" s="16" t="str">
        <f t="shared" si="31"/>
        <v>恰</v>
      </c>
      <c r="G206" s="16" t="str">
        <f>INDEX( {"body","discipline","volume","chapter","section"},MATCH(E206,{"教材体","教材域","教材册","教材章","教材节"},0))</f>
        <v>chapter</v>
      </c>
      <c r="H206" s="16" t="str">
        <f>INDEX( {"super","just","sub","infras"},MATCH(F206,{"超","恰","亚","次"},0))</f>
        <v>just</v>
      </c>
      <c r="I206" s="16">
        <f>MATCH(E206,{"教材体","教材域","教材册","教材章","教材节"},0)-1</f>
        <v>3</v>
      </c>
      <c r="J206" s="16">
        <f>MATCH(F206,{"超","恰","亚","次"},0)-1</f>
        <v>1</v>
      </c>
      <c r="K206" s="16" t="str">
        <f t="shared" si="32"/>
        <v>数学</v>
      </c>
      <c r="L206" s="1" t="s">
        <v>254</v>
      </c>
      <c r="M206" s="17" t="s">
        <v>21</v>
      </c>
      <c r="N206" s="17"/>
      <c r="O206" s="18" t="str">
        <f t="shared" si="33"/>
        <v xml:space="preserve">
  - 
    name:  第二讲 证明不等式的基本方法
    title:  第二讲 证明不等式的基本方法
    description: 
    koLyro: chapter
    koLyri:  just
    son: </v>
      </c>
      <c r="P206" s="20" t="str">
        <f t="shared" si="34"/>
        <v xml:space="preserve">
        - 
          name:  第二讲 证明不等式的基本方法
          title:  第二讲 证明不等式的基本方法
          description: 
          koLyro: chapter
          koLyri:  just
          son: </v>
      </c>
    </row>
    <row r="207" spans="1:16" s="1" customFormat="1" ht="17.25" customHeight="1">
      <c r="A207" s="15">
        <f t="shared" si="27"/>
        <v>4</v>
      </c>
      <c r="B207" s="16" t="str">
        <f t="shared" si="28"/>
        <v>教材节</v>
      </c>
      <c r="C207" s="16" t="str">
        <f t="shared" si="29"/>
        <v>1.比较法</v>
      </c>
      <c r="D207" s="16" t="str">
        <f>IF(I207=1,INDEX( {"chinese","english","math","physics","chemistry","biology","politics","history","geography"},MATCH(C207,{"语文","英语","数学","物理","化学","生物","政治","历史","地理"},0)),"")</f>
        <v/>
      </c>
      <c r="E207" s="16" t="str">
        <f t="shared" si="30"/>
        <v>教材节</v>
      </c>
      <c r="F207" s="16" t="str">
        <f t="shared" si="31"/>
        <v>恰</v>
      </c>
      <c r="G207" s="16" t="str">
        <f>INDEX( {"body","discipline","volume","chapter","section"},MATCH(E207,{"教材体","教材域","教材册","教材章","教材节"},0))</f>
        <v>section</v>
      </c>
      <c r="H207" s="16" t="str">
        <f>INDEX( {"super","just","sub","infras"},MATCH(F207,{"超","恰","亚","次"},0))</f>
        <v>just</v>
      </c>
      <c r="I207" s="16">
        <f>MATCH(E207,{"教材体","教材域","教材册","教材章","教材节"},0)-1</f>
        <v>4</v>
      </c>
      <c r="J207" s="16">
        <f>MATCH(F207,{"超","恰","亚","次"},0)-1</f>
        <v>1</v>
      </c>
      <c r="K207" s="16" t="str">
        <f t="shared" si="32"/>
        <v>数学</v>
      </c>
      <c r="L207" s="1" t="s">
        <v>255</v>
      </c>
      <c r="M207" s="17"/>
      <c r="N207" s="17"/>
      <c r="O207" s="18" t="str">
        <f t="shared" si="33"/>
        <v xml:space="preserve">
  - 
    name:  1.比较法
    title:  1.比较法
    description: 
    koLyro: section
    koLyri:  just
    son: </v>
      </c>
      <c r="P207" s="20" t="str">
        <f t="shared" si="34"/>
        <v xml:space="preserve">
          - 
            name:  1.比较法
            title:  1.比较法
            description: 
            koLyro: section
            koLyri:  just
            son: </v>
      </c>
    </row>
    <row r="208" spans="1:16" s="1" customFormat="1" ht="17.25" customHeight="1">
      <c r="A208" s="15">
        <f t="shared" si="27"/>
        <v>4</v>
      </c>
      <c r="B208" s="16" t="str">
        <f t="shared" si="28"/>
        <v>教材节</v>
      </c>
      <c r="C208" s="16" t="str">
        <f t="shared" si="29"/>
        <v>2.综合法与分析法</v>
      </c>
      <c r="D208" s="16" t="str">
        <f>IF(I208=1,INDEX( {"chinese","english","math","physics","chemistry","biology","politics","history","geography"},MATCH(C208,{"语文","英语","数学","物理","化学","生物","政治","历史","地理"},0)),"")</f>
        <v/>
      </c>
      <c r="E208" s="16" t="str">
        <f t="shared" si="30"/>
        <v>教材节</v>
      </c>
      <c r="F208" s="16" t="str">
        <f t="shared" si="31"/>
        <v>恰</v>
      </c>
      <c r="G208" s="16" t="str">
        <f>INDEX( {"body","discipline","volume","chapter","section"},MATCH(E208,{"教材体","教材域","教材册","教材章","教材节"},0))</f>
        <v>section</v>
      </c>
      <c r="H208" s="16" t="str">
        <f>INDEX( {"super","just","sub","infras"},MATCH(F208,{"超","恰","亚","次"},0))</f>
        <v>just</v>
      </c>
      <c r="I208" s="16">
        <f>MATCH(E208,{"教材体","教材域","教材册","教材章","教材节"},0)-1</f>
        <v>4</v>
      </c>
      <c r="J208" s="16">
        <f>MATCH(F208,{"超","恰","亚","次"},0)-1</f>
        <v>1</v>
      </c>
      <c r="K208" s="16" t="str">
        <f t="shared" si="32"/>
        <v>数学</v>
      </c>
      <c r="L208" s="1" t="s">
        <v>256</v>
      </c>
      <c r="M208" s="17"/>
      <c r="N208" s="17"/>
      <c r="O208" s="18" t="str">
        <f t="shared" si="33"/>
        <v xml:space="preserve">
  - 
    name:  2.综合法与分析法
    title:  2.综合法与分析法
    description: 
    koLyro: section
    koLyri:  just
    son: </v>
      </c>
      <c r="P208" s="20" t="str">
        <f t="shared" si="34"/>
        <v xml:space="preserve">
          - 
            name:  2.综合法与分析法
            title:  2.综合法与分析法
            description: 
            koLyro: section
            koLyri:  just
            son: </v>
      </c>
    </row>
    <row r="209" spans="1:16" s="1" customFormat="1" ht="17.25" customHeight="1">
      <c r="A209" s="15">
        <f t="shared" si="27"/>
        <v>4</v>
      </c>
      <c r="B209" s="16" t="str">
        <f t="shared" si="28"/>
        <v>教材节</v>
      </c>
      <c r="C209" s="16" t="str">
        <f t="shared" si="29"/>
        <v>3.反证法与放缩法</v>
      </c>
      <c r="D209" s="16" t="str">
        <f>IF(I209=1,INDEX( {"chinese","english","math","physics","chemistry","biology","politics","history","geography"},MATCH(C209,{"语文","英语","数学","物理","化学","生物","政治","历史","地理"},0)),"")</f>
        <v/>
      </c>
      <c r="E209" s="16" t="str">
        <f t="shared" si="30"/>
        <v>教材节</v>
      </c>
      <c r="F209" s="16" t="str">
        <f t="shared" si="31"/>
        <v>恰</v>
      </c>
      <c r="G209" s="16" t="str">
        <f>INDEX( {"body","discipline","volume","chapter","section"},MATCH(E209,{"教材体","教材域","教材册","教材章","教材节"},0))</f>
        <v>section</v>
      </c>
      <c r="H209" s="16" t="str">
        <f>INDEX( {"super","just","sub","infras"},MATCH(F209,{"超","恰","亚","次"},0))</f>
        <v>just</v>
      </c>
      <c r="I209" s="16">
        <f>MATCH(E209,{"教材体","教材域","教材册","教材章","教材节"},0)-1</f>
        <v>4</v>
      </c>
      <c r="J209" s="16">
        <f>MATCH(F209,{"超","恰","亚","次"},0)-1</f>
        <v>1</v>
      </c>
      <c r="K209" s="16" t="str">
        <f t="shared" si="32"/>
        <v>数学</v>
      </c>
      <c r="L209" s="1" t="s">
        <v>257</v>
      </c>
      <c r="M209" s="17"/>
      <c r="N209" s="17"/>
      <c r="O209" s="18" t="str">
        <f t="shared" si="33"/>
        <v xml:space="preserve">
  - 
    name:  3.反证法与放缩法
    title:  3.反证法与放缩法
    description: 
    koLyro: section
    koLyri:  just
    son: </v>
      </c>
      <c r="P209" s="20" t="str">
        <f t="shared" si="34"/>
        <v xml:space="preserve">
          - 
            name:  3.反证法与放缩法
            title:  3.反证法与放缩法
            description: 
            koLyro: section
            koLyri:  just
            son: </v>
      </c>
    </row>
    <row r="210" spans="1:16" s="1" customFormat="1" ht="17.25" customHeight="1">
      <c r="A210" s="15">
        <f t="shared" si="27"/>
        <v>3</v>
      </c>
      <c r="B210" s="16" t="str">
        <f t="shared" si="28"/>
        <v>教材章</v>
      </c>
      <c r="C210" s="16" t="str">
        <f t="shared" si="29"/>
        <v>第三讲 柯西不等式与排序不等式</v>
      </c>
      <c r="D210" s="16" t="str">
        <f>IF(I210=1,INDEX( {"chinese","english","math","physics","chemistry","biology","politics","history","geography"},MATCH(C210,{"语文","英语","数学","物理","化学","生物","政治","历史","地理"},0)),"")</f>
        <v/>
      </c>
      <c r="E210" s="16" t="str">
        <f t="shared" si="30"/>
        <v>教材章</v>
      </c>
      <c r="F210" s="16" t="str">
        <f t="shared" si="31"/>
        <v>恰</v>
      </c>
      <c r="G210" s="16" t="str">
        <f>INDEX( {"body","discipline","volume","chapter","section"},MATCH(E210,{"教材体","教材域","教材册","教材章","教材节"},0))</f>
        <v>chapter</v>
      </c>
      <c r="H210" s="16" t="str">
        <f>INDEX( {"super","just","sub","infras"},MATCH(F210,{"超","恰","亚","次"},0))</f>
        <v>just</v>
      </c>
      <c r="I210" s="16">
        <f>MATCH(E210,{"教材体","教材域","教材册","教材章","教材节"},0)-1</f>
        <v>3</v>
      </c>
      <c r="J210" s="16">
        <f>MATCH(F210,{"超","恰","亚","次"},0)-1</f>
        <v>1</v>
      </c>
      <c r="K210" s="16" t="str">
        <f t="shared" si="32"/>
        <v>数学</v>
      </c>
      <c r="L210" s="1" t="s">
        <v>258</v>
      </c>
      <c r="M210" s="17"/>
      <c r="N210" s="17"/>
      <c r="O210" s="18" t="str">
        <f t="shared" si="33"/>
        <v xml:space="preserve">
  - 
    name:  第三讲 柯西不等式与排序不等式
    title:  第三讲 柯西不等式与排序不等式
    description: 
    koLyro: chapter
    koLyri:  just
    son: </v>
      </c>
      <c r="P210" s="20" t="str">
        <f t="shared" si="34"/>
        <v xml:space="preserve">
        - 
          name:  第三讲 柯西不等式与排序不等式
          title:  第三讲 柯西不等式与排序不等式
          description: 
          koLyro: chapter
          koLyri:  just
          son: </v>
      </c>
    </row>
    <row r="211" spans="1:16" s="1" customFormat="1" ht="17.25" customHeight="1">
      <c r="A211" s="15">
        <f t="shared" si="27"/>
        <v>4</v>
      </c>
      <c r="B211" s="16" t="str">
        <f t="shared" si="28"/>
        <v>教材节</v>
      </c>
      <c r="C211" s="16" t="str">
        <f t="shared" si="29"/>
        <v>1.二维形式柯西不等式</v>
      </c>
      <c r="D211" s="16" t="str">
        <f>IF(I211=1,INDEX( {"chinese","english","math","physics","chemistry","biology","politics","history","geography"},MATCH(C211,{"语文","英语","数学","物理","化学","生物","政治","历史","地理"},0)),"")</f>
        <v/>
      </c>
      <c r="E211" s="16" t="str">
        <f t="shared" si="30"/>
        <v>教材节</v>
      </c>
      <c r="F211" s="16" t="str">
        <f t="shared" si="31"/>
        <v>恰</v>
      </c>
      <c r="G211" s="16" t="str">
        <f>INDEX( {"body","discipline","volume","chapter","section"},MATCH(E211,{"教材体","教材域","教材册","教材章","教材节"},0))</f>
        <v>section</v>
      </c>
      <c r="H211" s="16" t="str">
        <f>INDEX( {"super","just","sub","infras"},MATCH(F211,{"超","恰","亚","次"},0))</f>
        <v>just</v>
      </c>
      <c r="I211" s="16">
        <f>MATCH(E211,{"教材体","教材域","教材册","教材章","教材节"},0)-1</f>
        <v>4</v>
      </c>
      <c r="J211" s="16">
        <f>MATCH(F211,{"超","恰","亚","次"},0)-1</f>
        <v>1</v>
      </c>
      <c r="K211" s="16" t="str">
        <f t="shared" si="32"/>
        <v>数学</v>
      </c>
      <c r="L211" s="1" t="s">
        <v>259</v>
      </c>
      <c r="M211" s="17"/>
      <c r="N211" s="17"/>
      <c r="O211" s="18" t="str">
        <f t="shared" si="33"/>
        <v xml:space="preserve">
  - 
    name:  1.二维形式柯西不等式
    title:  1.二维形式柯西不等式
    description: 
    koLyro: section
    koLyri:  just
    son: </v>
      </c>
      <c r="P211" s="20" t="str">
        <f t="shared" si="34"/>
        <v xml:space="preserve">
          - 
            name:  1.二维形式柯西不等式
            title:  1.二维形式柯西不等式
            description: 
            koLyro: section
            koLyri:  just
            son: </v>
      </c>
    </row>
    <row r="212" spans="1:16" s="1" customFormat="1" ht="17.25" customHeight="1">
      <c r="A212" s="15">
        <f t="shared" si="27"/>
        <v>4</v>
      </c>
      <c r="B212" s="16" t="str">
        <f t="shared" si="28"/>
        <v>教材节</v>
      </c>
      <c r="C212" s="16" t="str">
        <f t="shared" si="29"/>
        <v>2.一般形式的柯西不等式</v>
      </c>
      <c r="D212" s="16" t="str">
        <f>IF(I212=1,INDEX( {"chinese","english","math","physics","chemistry","biology","politics","history","geography"},MATCH(C212,{"语文","英语","数学","物理","化学","生物","政治","历史","地理"},0)),"")</f>
        <v/>
      </c>
      <c r="E212" s="16" t="str">
        <f t="shared" si="30"/>
        <v>教材节</v>
      </c>
      <c r="F212" s="16" t="str">
        <f t="shared" si="31"/>
        <v>恰</v>
      </c>
      <c r="G212" s="16" t="str">
        <f>INDEX( {"body","discipline","volume","chapter","section"},MATCH(E212,{"教材体","教材域","教材册","教材章","教材节"},0))</f>
        <v>section</v>
      </c>
      <c r="H212" s="16" t="str">
        <f>INDEX( {"super","just","sub","infras"},MATCH(F212,{"超","恰","亚","次"},0))</f>
        <v>just</v>
      </c>
      <c r="I212" s="16">
        <f>MATCH(E212,{"教材体","教材域","教材册","教材章","教材节"},0)-1</f>
        <v>4</v>
      </c>
      <c r="J212" s="16">
        <f>MATCH(F212,{"超","恰","亚","次"},0)-1</f>
        <v>1</v>
      </c>
      <c r="K212" s="16" t="str">
        <f t="shared" si="32"/>
        <v>数学</v>
      </c>
      <c r="L212" s="1" t="s">
        <v>260</v>
      </c>
      <c r="M212" s="17"/>
      <c r="N212" s="17"/>
      <c r="O212" s="18" t="str">
        <f t="shared" si="33"/>
        <v xml:space="preserve">
  - 
    name:  2.一般形式的柯西不等式
    title:  2.一般形式的柯西不等式
    description: 
    koLyro: section
    koLyri:  just
    son: </v>
      </c>
      <c r="P212" s="20" t="str">
        <f t="shared" si="34"/>
        <v xml:space="preserve">
          - 
            name:  2.一般形式的柯西不等式
            title:  2.一般形式的柯西不等式
            description: 
            koLyro: section
            koLyri:  just
            son: </v>
      </c>
    </row>
    <row r="213" spans="1:16" s="1" customFormat="1" ht="17.25" customHeight="1">
      <c r="A213" s="15">
        <f t="shared" si="27"/>
        <v>4</v>
      </c>
      <c r="B213" s="16" t="str">
        <f t="shared" si="28"/>
        <v>教材节</v>
      </c>
      <c r="C213" s="16" t="str">
        <f t="shared" si="29"/>
        <v>3.排序不等式</v>
      </c>
      <c r="D213" s="16" t="str">
        <f>IF(I213=1,INDEX( {"chinese","english","math","physics","chemistry","biology","politics","history","geography"},MATCH(C213,{"语文","英语","数学","物理","化学","生物","政治","历史","地理"},0)),"")</f>
        <v/>
      </c>
      <c r="E213" s="16" t="str">
        <f t="shared" si="30"/>
        <v>教材节</v>
      </c>
      <c r="F213" s="16" t="str">
        <f t="shared" si="31"/>
        <v>恰</v>
      </c>
      <c r="G213" s="16" t="str">
        <f>INDEX( {"body","discipline","volume","chapter","section"},MATCH(E213,{"教材体","教材域","教材册","教材章","教材节"},0))</f>
        <v>section</v>
      </c>
      <c r="H213" s="16" t="str">
        <f>INDEX( {"super","just","sub","infras"},MATCH(F213,{"超","恰","亚","次"},0))</f>
        <v>just</v>
      </c>
      <c r="I213" s="16">
        <f>MATCH(E213,{"教材体","教材域","教材册","教材章","教材节"},0)-1</f>
        <v>4</v>
      </c>
      <c r="J213" s="16">
        <f>MATCH(F213,{"超","恰","亚","次"},0)-1</f>
        <v>1</v>
      </c>
      <c r="K213" s="16" t="str">
        <f t="shared" si="32"/>
        <v>数学</v>
      </c>
      <c r="L213" s="1" t="s">
        <v>261</v>
      </c>
      <c r="M213" s="17"/>
      <c r="N213" s="17"/>
      <c r="O213" s="18" t="str">
        <f t="shared" si="33"/>
        <v xml:space="preserve">
  - 
    name:  3.排序不等式
    title:  3.排序不等式
    description: 
    koLyro: section
    koLyri:  just
    son: </v>
      </c>
      <c r="P213" s="20" t="str">
        <f t="shared" si="34"/>
        <v xml:space="preserve">
          - 
            name:  3.排序不等式
            title:  3.排序不等式
            description: 
            koLyro: section
            koLyri:  just
            son: </v>
      </c>
    </row>
    <row r="214" spans="1:16" s="1" customFormat="1" ht="17.25" customHeight="1">
      <c r="A214" s="15">
        <f t="shared" si="27"/>
        <v>4</v>
      </c>
      <c r="B214" s="16" t="str">
        <f t="shared" si="28"/>
        <v>教材节</v>
      </c>
      <c r="C214" s="16" t="str">
        <f t="shared" si="29"/>
        <v>4.算术-几何平均值不等式</v>
      </c>
      <c r="D214" s="16" t="str">
        <f>IF(I214=1,INDEX( {"chinese","english","math","physics","chemistry","biology","politics","history","geography"},MATCH(C214,{"语文","英语","数学","物理","化学","生物","政治","历史","地理"},0)),"")</f>
        <v/>
      </c>
      <c r="E214" s="16" t="str">
        <f t="shared" si="30"/>
        <v>教材节</v>
      </c>
      <c r="F214" s="16" t="str">
        <f t="shared" si="31"/>
        <v>恰</v>
      </c>
      <c r="G214" s="16" t="str">
        <f>INDEX( {"body","discipline","volume","chapter","section"},MATCH(E214,{"教材体","教材域","教材册","教材章","教材节"},0))</f>
        <v>section</v>
      </c>
      <c r="H214" s="16" t="str">
        <f>INDEX( {"super","just","sub","infras"},MATCH(F214,{"超","恰","亚","次"},0))</f>
        <v>just</v>
      </c>
      <c r="I214" s="16">
        <f>MATCH(E214,{"教材体","教材域","教材册","教材章","教材节"},0)-1</f>
        <v>4</v>
      </c>
      <c r="J214" s="16">
        <f>MATCH(F214,{"超","恰","亚","次"},0)-1</f>
        <v>1</v>
      </c>
      <c r="K214" s="16" t="str">
        <f t="shared" si="32"/>
        <v>数学</v>
      </c>
      <c r="L214" s="1" t="s">
        <v>262</v>
      </c>
      <c r="M214" s="17"/>
      <c r="N214" s="17"/>
      <c r="O214" s="18" t="str">
        <f t="shared" si="33"/>
        <v xml:space="preserve">
  - 
    name:  4.算术-几何平均值不等式
    title:  4.算术-几何平均值不等式
    description: 
    koLyro: section
    koLyri:  just
    son: </v>
      </c>
      <c r="P214" s="20" t="str">
        <f t="shared" si="34"/>
        <v xml:space="preserve">
          - 
            name:  4.算术-几何平均值不等式
            title:  4.算术-几何平均值不等式
            description: 
            koLyro: section
            koLyri:  just
            son: </v>
      </c>
    </row>
    <row r="215" spans="1:16" s="1" customFormat="1" ht="17.25" customHeight="1">
      <c r="A215" s="15">
        <f t="shared" si="27"/>
        <v>3</v>
      </c>
      <c r="B215" s="16" t="str">
        <f t="shared" si="28"/>
        <v>教材章</v>
      </c>
      <c r="C215" s="16" t="str">
        <f t="shared" si="29"/>
        <v>第四讲 数学归纳法证明不等式</v>
      </c>
      <c r="D215" s="16" t="str">
        <f>IF(I215=1,INDEX( {"chinese","english","math","physics","chemistry","biology","politics","history","geography"},MATCH(C215,{"语文","英语","数学","物理","化学","生物","政治","历史","地理"},0)),"")</f>
        <v/>
      </c>
      <c r="E215" s="16" t="str">
        <f t="shared" si="30"/>
        <v>教材章</v>
      </c>
      <c r="F215" s="16" t="str">
        <f t="shared" si="31"/>
        <v>恰</v>
      </c>
      <c r="G215" s="16" t="str">
        <f>INDEX( {"body","discipline","volume","chapter","section"},MATCH(E215,{"教材体","教材域","教材册","教材章","教材节"},0))</f>
        <v>chapter</v>
      </c>
      <c r="H215" s="16" t="str">
        <f>INDEX( {"super","just","sub","infras"},MATCH(F215,{"超","恰","亚","次"},0))</f>
        <v>just</v>
      </c>
      <c r="I215" s="16">
        <f>MATCH(E215,{"教材体","教材域","教材册","教材章","教材节"},0)-1</f>
        <v>3</v>
      </c>
      <c r="J215" s="16">
        <f>MATCH(F215,{"超","恰","亚","次"},0)-1</f>
        <v>1</v>
      </c>
      <c r="K215" s="16" t="str">
        <f t="shared" si="32"/>
        <v>数学</v>
      </c>
      <c r="L215" s="1" t="s">
        <v>263</v>
      </c>
      <c r="M215" s="17"/>
      <c r="N215" s="17"/>
      <c r="O215" s="18" t="str">
        <f t="shared" si="33"/>
        <v xml:space="preserve">
  - 
    name:  第四讲 数学归纳法证明不等式
    title:  第四讲 数学归纳法证明不等式
    description: 
    koLyro: chapter
    koLyri:  just
    son: </v>
      </c>
      <c r="P215" s="20" t="str">
        <f t="shared" si="34"/>
        <v xml:space="preserve">
        - 
          name:  第四讲 数学归纳法证明不等式
          title:  第四讲 数学归纳法证明不等式
          description: 
          koLyro: chapter
          koLyri:  just
          son: </v>
      </c>
    </row>
    <row r="216" spans="1:16" s="1" customFormat="1" ht="17.25" customHeight="1">
      <c r="A216" s="15">
        <f t="shared" si="27"/>
        <v>4</v>
      </c>
      <c r="B216" s="16" t="str">
        <f t="shared" si="28"/>
        <v>教材节</v>
      </c>
      <c r="C216" s="16" t="str">
        <f t="shared" si="29"/>
        <v>1.数学归纳法</v>
      </c>
      <c r="D216" s="16" t="str">
        <f>IF(I216=1,INDEX( {"chinese","english","math","physics","chemistry","biology","politics","history","geography"},MATCH(C216,{"语文","英语","数学","物理","化学","生物","政治","历史","地理"},0)),"")</f>
        <v/>
      </c>
      <c r="E216" s="16" t="str">
        <f t="shared" si="30"/>
        <v>教材节</v>
      </c>
      <c r="F216" s="16" t="str">
        <f t="shared" si="31"/>
        <v>恰</v>
      </c>
      <c r="G216" s="16" t="str">
        <f>INDEX( {"body","discipline","volume","chapter","section"},MATCH(E216,{"教材体","教材域","教材册","教材章","教材节"},0))</f>
        <v>section</v>
      </c>
      <c r="H216" s="16" t="str">
        <f>INDEX( {"super","just","sub","infras"},MATCH(F216,{"超","恰","亚","次"},0))</f>
        <v>just</v>
      </c>
      <c r="I216" s="16">
        <f>MATCH(E216,{"教材体","教材域","教材册","教材章","教材节"},0)-1</f>
        <v>4</v>
      </c>
      <c r="J216" s="16">
        <f>MATCH(F216,{"超","恰","亚","次"},0)-1</f>
        <v>1</v>
      </c>
      <c r="K216" s="16" t="str">
        <f t="shared" si="32"/>
        <v>数学</v>
      </c>
      <c r="L216" s="1" t="s">
        <v>264</v>
      </c>
      <c r="M216" s="17"/>
      <c r="N216" s="17"/>
      <c r="O216" s="18" t="str">
        <f t="shared" si="33"/>
        <v xml:space="preserve">
  - 
    name:  1.数学归纳法
    title:  1.数学归纳法
    description: 
    koLyro: section
    koLyri:  just
    son: </v>
      </c>
      <c r="P216" s="20" t="str">
        <f t="shared" si="34"/>
        <v xml:space="preserve">
          - 
            name:  1.数学归纳法
            title:  1.数学归纳法
            description: 
            koLyro: section
            koLyri:  just
            son: </v>
      </c>
    </row>
    <row r="217" spans="1:16" s="1" customFormat="1" ht="17.25" customHeight="1">
      <c r="A217" s="15">
        <f t="shared" si="27"/>
        <v>4</v>
      </c>
      <c r="B217" s="16" t="str">
        <f t="shared" si="28"/>
        <v>教材节</v>
      </c>
      <c r="C217" s="16" t="str">
        <f t="shared" si="29"/>
        <v>2.用数学归纳法证明不等式</v>
      </c>
      <c r="D217" s="16" t="str">
        <f>IF(I217=1,INDEX( {"chinese","english","math","physics","chemistry","biology","politics","history","geography"},MATCH(C217,{"语文","英语","数学","物理","化学","生物","政治","历史","地理"},0)),"")</f>
        <v/>
      </c>
      <c r="E217" s="16" t="str">
        <f t="shared" si="30"/>
        <v>教材节</v>
      </c>
      <c r="F217" s="16" t="str">
        <f t="shared" si="31"/>
        <v>恰</v>
      </c>
      <c r="G217" s="16" t="str">
        <f>INDEX( {"body","discipline","volume","chapter","section"},MATCH(E217,{"教材体","教材域","教材册","教材章","教材节"},0))</f>
        <v>section</v>
      </c>
      <c r="H217" s="16" t="str">
        <f>INDEX( {"super","just","sub","infras"},MATCH(F217,{"超","恰","亚","次"},0))</f>
        <v>just</v>
      </c>
      <c r="I217" s="16">
        <f>MATCH(E217,{"教材体","教材域","教材册","教材章","教材节"},0)-1</f>
        <v>4</v>
      </c>
      <c r="J217" s="16">
        <f>MATCH(F217,{"超","恰","亚","次"},0)-1</f>
        <v>1</v>
      </c>
      <c r="K217" s="16" t="str">
        <f t="shared" si="32"/>
        <v>数学</v>
      </c>
      <c r="L217" s="1" t="s">
        <v>265</v>
      </c>
      <c r="M217" s="17"/>
      <c r="N217" s="17"/>
      <c r="O217" s="18" t="str">
        <f t="shared" si="33"/>
        <v xml:space="preserve">
  - 
    name:  2.用数学归纳法证明不等式
    title:  2.用数学归纳法证明不等式
    description: 
    koLyro: section
    koLyri:  just
    son: </v>
      </c>
      <c r="P217" s="20" t="str">
        <f t="shared" si="34"/>
        <v xml:space="preserve">
          - 
            name:  2.用数学归纳法证明不等式
            title:  2.用数学归纳法证明不等式
            description: 
            koLyro: section
            koLyri:  just
            son: </v>
      </c>
    </row>
    <row r="218" spans="1:16" s="1" customFormat="1" ht="17.25" customHeight="1">
      <c r="A218" s="15">
        <f t="shared" si="27"/>
        <v>1</v>
      </c>
      <c r="B218" s="16" t="str">
        <f t="shared" si="28"/>
        <v>教材域</v>
      </c>
      <c r="C218" s="16" t="str">
        <f t="shared" si="29"/>
        <v>物理</v>
      </c>
      <c r="D218" s="16" t="str">
        <f>IF(I218=1,INDEX( {"chinese","english","math","physics","chemistry","biology","politics","history","geography"},MATCH(C218,{"语文","英语","数学","物理","化学","生物","政治","历史","地理"},0)),"")</f>
        <v>physics</v>
      </c>
      <c r="E218" s="16" t="str">
        <f t="shared" si="30"/>
        <v>教材域</v>
      </c>
      <c r="F218" s="16" t="str">
        <f t="shared" si="31"/>
        <v>恰</v>
      </c>
      <c r="G218" s="16" t="str">
        <f>INDEX( {"body","discipline","volume","chapter","section"},MATCH(E218,{"教材体","教材域","教材册","教材章","教材节"},0))</f>
        <v>discipline</v>
      </c>
      <c r="H218" s="16" t="str">
        <f>INDEX( {"super","just","sub","infras"},MATCH(F218,{"超","恰","亚","次"},0))</f>
        <v>just</v>
      </c>
      <c r="I218" s="16">
        <f>MATCH(E218,{"教材体","教材域","教材册","教材章","教材节"},0)-1</f>
        <v>1</v>
      </c>
      <c r="J218" s="16">
        <f>MATCH(F218,{"超","恰","亚","次"},0)-1</f>
        <v>1</v>
      </c>
      <c r="K218" s="16" t="str">
        <f t="shared" si="32"/>
        <v>物理</v>
      </c>
      <c r="L218" s="1" t="s">
        <v>266</v>
      </c>
      <c r="M218" s="17"/>
      <c r="N218" s="17"/>
      <c r="O218" s="18" t="str">
        <f t="shared" si="33"/>
        <v xml:space="preserve">
  - 
    name:  physics
    title:  物理
    description: 
    koLyro: discipline
    koLyri:  just
    son: </v>
      </c>
      <c r="P218" s="20" t="str">
        <f t="shared" si="34"/>
        <v xml:space="preserve">
    - 
      name:  physics
      title:  物理
      description: 
      koLyro: discipline
      koLyri:  just
      son: </v>
      </c>
    </row>
    <row r="219" spans="1:16" s="1" customFormat="1" ht="17.25" customHeight="1">
      <c r="A219" s="15">
        <f t="shared" si="27"/>
        <v>2</v>
      </c>
      <c r="B219" s="16" t="str">
        <f t="shared" si="28"/>
        <v>教材册</v>
      </c>
      <c r="C219" s="16" t="str">
        <f t="shared" si="29"/>
        <v>必修1</v>
      </c>
      <c r="D219" s="16" t="str">
        <f>IF(I219=1,INDEX( {"chinese","english","math","physics","chemistry","biology","politics","history","geography"},MATCH(C219,{"语文","英语","数学","物理","化学","生物","政治","历史","地理"},0)),"")</f>
        <v/>
      </c>
      <c r="E219" s="16" t="str">
        <f t="shared" si="30"/>
        <v>教材册</v>
      </c>
      <c r="F219" s="16" t="str">
        <f t="shared" si="31"/>
        <v>恰</v>
      </c>
      <c r="G219" s="16" t="str">
        <f>INDEX( {"body","discipline","volume","chapter","section"},MATCH(E219,{"教材体","教材域","教材册","教材章","教材节"},0))</f>
        <v>volume</v>
      </c>
      <c r="H219" s="16" t="str">
        <f>INDEX( {"super","just","sub","infras"},MATCH(F219,{"超","恰","亚","次"},0))</f>
        <v>just</v>
      </c>
      <c r="I219" s="16">
        <f>MATCH(E219,{"教材体","教材域","教材册","教材章","教材节"},0)-1</f>
        <v>2</v>
      </c>
      <c r="J219" s="16">
        <f>MATCH(F219,{"超","恰","亚","次"},0)-1</f>
        <v>1</v>
      </c>
      <c r="K219" s="16" t="str">
        <f t="shared" si="32"/>
        <v>物理</v>
      </c>
      <c r="L219" s="1" t="s">
        <v>77</v>
      </c>
      <c r="M219" s="17"/>
      <c r="N219" s="17"/>
      <c r="O219" s="18" t="str">
        <f t="shared" si="33"/>
        <v xml:space="preserve">
  - 
    name:  必修1
    title:  必修1
    description: 
    koLyro: volume
    koLyri:  just
    son: </v>
      </c>
      <c r="P219" s="20" t="str">
        <f t="shared" si="34"/>
        <v xml:space="preserve">
      - 
        name:  必修1
        title:  必修1
        description: 
        koLyro: volume
        koLyri:  just
        son: </v>
      </c>
    </row>
    <row r="220" spans="1:16" s="1" customFormat="1" ht="17.25" customHeight="1">
      <c r="A220" s="15">
        <f t="shared" si="27"/>
        <v>3</v>
      </c>
      <c r="B220" s="16" t="str">
        <f t="shared" si="28"/>
        <v>教材章</v>
      </c>
      <c r="C220" s="16" t="str">
        <f t="shared" si="29"/>
        <v>第一章 运动的描述</v>
      </c>
      <c r="D220" s="16" t="str">
        <f>IF(I220=1,INDEX( {"chinese","english","math","physics","chemistry","biology","politics","history","geography"},MATCH(C220,{"语文","英语","数学","物理","化学","生物","政治","历史","地理"},0)),"")</f>
        <v/>
      </c>
      <c r="E220" s="16" t="str">
        <f t="shared" si="30"/>
        <v>教材章</v>
      </c>
      <c r="F220" s="16" t="str">
        <f t="shared" si="31"/>
        <v>恰</v>
      </c>
      <c r="G220" s="16" t="str">
        <f>INDEX( {"body","discipline","volume","chapter","section"},MATCH(E220,{"教材体","教材域","教材册","教材章","教材节"},0))</f>
        <v>chapter</v>
      </c>
      <c r="H220" s="16" t="str">
        <f>INDEX( {"super","just","sub","infras"},MATCH(F220,{"超","恰","亚","次"},0))</f>
        <v>just</v>
      </c>
      <c r="I220" s="16">
        <f>MATCH(E220,{"教材体","教材域","教材册","教材章","教材节"},0)-1</f>
        <v>3</v>
      </c>
      <c r="J220" s="16">
        <f>MATCH(F220,{"超","恰","亚","次"},0)-1</f>
        <v>1</v>
      </c>
      <c r="K220" s="16" t="str">
        <f t="shared" si="32"/>
        <v>物理</v>
      </c>
      <c r="L220" s="1" t="s">
        <v>267</v>
      </c>
      <c r="M220" s="17"/>
      <c r="N220" s="17"/>
      <c r="O220" s="18" t="str">
        <f t="shared" si="33"/>
        <v xml:space="preserve">
  - 
    name:  第一章 运动的描述
    title:  第一章 运动的描述
    description: 
    koLyro: chapter
    koLyri:  just
    son: </v>
      </c>
      <c r="P220" s="20" t="str">
        <f t="shared" si="34"/>
        <v xml:space="preserve">
        - 
          name:  第一章 运动的描述
          title:  第一章 运动的描述
          description: 
          koLyro: chapter
          koLyri:  just
          son: </v>
      </c>
    </row>
    <row r="221" spans="1:16" s="1" customFormat="1" ht="17.25" customHeight="1">
      <c r="A221" s="15">
        <f t="shared" si="27"/>
        <v>4</v>
      </c>
      <c r="B221" s="16" t="str">
        <f t="shared" si="28"/>
        <v>教材节</v>
      </c>
      <c r="C221" s="16" t="str">
        <f t="shared" si="29"/>
        <v>1.质点 参考系和坐标系</v>
      </c>
      <c r="D221" s="16" t="str">
        <f>IF(I221=1,INDEX( {"chinese","english","math","physics","chemistry","biology","politics","history","geography"},MATCH(C221,{"语文","英语","数学","物理","化学","生物","政治","历史","地理"},0)),"")</f>
        <v/>
      </c>
      <c r="E221" s="16" t="str">
        <f t="shared" si="30"/>
        <v>教材节</v>
      </c>
      <c r="F221" s="16" t="str">
        <f t="shared" si="31"/>
        <v>恰</v>
      </c>
      <c r="G221" s="16" t="str">
        <f>INDEX( {"body","discipline","volume","chapter","section"},MATCH(E221,{"教材体","教材域","教材册","教材章","教材节"},0))</f>
        <v>section</v>
      </c>
      <c r="H221" s="16" t="str">
        <f>INDEX( {"super","just","sub","infras"},MATCH(F221,{"超","恰","亚","次"},0))</f>
        <v>just</v>
      </c>
      <c r="I221" s="16">
        <f>MATCH(E221,{"教材体","教材域","教材册","教材章","教材节"},0)-1</f>
        <v>4</v>
      </c>
      <c r="J221" s="16">
        <f>MATCH(F221,{"超","恰","亚","次"},0)-1</f>
        <v>1</v>
      </c>
      <c r="K221" s="16" t="str">
        <f t="shared" si="32"/>
        <v>物理</v>
      </c>
      <c r="L221" s="1" t="s">
        <v>268</v>
      </c>
      <c r="M221" s="17"/>
      <c r="N221" s="17"/>
      <c r="O221" s="18" t="str">
        <f t="shared" si="33"/>
        <v xml:space="preserve">
  - 
    name:  1.质点 参考系和坐标系
    title:  1.质点 参考系和坐标系
    description: 
    koLyro: section
    koLyri:  just
    son: </v>
      </c>
      <c r="P221" s="20" t="str">
        <f t="shared" si="34"/>
        <v xml:space="preserve">
          - 
            name:  1.质点 参考系和坐标系
            title:  1.质点 参考系和坐标系
            description: 
            koLyro: section
            koLyri:  just
            son: </v>
      </c>
    </row>
    <row r="222" spans="1:16" s="1" customFormat="1" ht="17.25" customHeight="1">
      <c r="A222" s="15">
        <f t="shared" si="27"/>
        <v>4</v>
      </c>
      <c r="B222" s="16" t="str">
        <f t="shared" si="28"/>
        <v>教材节</v>
      </c>
      <c r="C222" s="16" t="str">
        <f t="shared" si="29"/>
        <v>2.时间</v>
      </c>
      <c r="D222" s="16" t="str">
        <f>IF(I222=1,INDEX( {"chinese","english","math","physics","chemistry","biology","politics","history","geography"},MATCH(C222,{"语文","英语","数学","物理","化学","生物","政治","历史","地理"},0)),"")</f>
        <v/>
      </c>
      <c r="E222" s="16" t="str">
        <f t="shared" si="30"/>
        <v>教材节</v>
      </c>
      <c r="F222" s="16" t="str">
        <f t="shared" si="31"/>
        <v>恰</v>
      </c>
      <c r="G222" s="16" t="str">
        <f>INDEX( {"body","discipline","volume","chapter","section"},MATCH(E222,{"教材体","教材域","教材册","教材章","教材节"},0))</f>
        <v>section</v>
      </c>
      <c r="H222" s="16" t="str">
        <f>INDEX( {"super","just","sub","infras"},MATCH(F222,{"超","恰","亚","次"},0))</f>
        <v>just</v>
      </c>
      <c r="I222" s="16">
        <f>MATCH(E222,{"教材体","教材域","教材册","教材章","教材节"},0)-1</f>
        <v>4</v>
      </c>
      <c r="J222" s="16">
        <f>MATCH(F222,{"超","恰","亚","次"},0)-1</f>
        <v>1</v>
      </c>
      <c r="K222" s="16" t="str">
        <f t="shared" si="32"/>
        <v>物理</v>
      </c>
      <c r="L222" s="1" t="s">
        <v>269</v>
      </c>
      <c r="M222" s="17"/>
      <c r="N222" s="17"/>
      <c r="O222" s="18" t="str">
        <f t="shared" si="33"/>
        <v xml:space="preserve">
  - 
    name:  2.时间
    title:  2.时间
    description: 
    koLyro: section
    koLyri:  just
    son: </v>
      </c>
      <c r="P222" s="20" t="str">
        <f t="shared" si="34"/>
        <v xml:space="preserve">
          - 
            name:  2.时间
            title:  2.时间
            description: 
            koLyro: section
            koLyri:  just
            son: </v>
      </c>
    </row>
    <row r="223" spans="1:16" s="1" customFormat="1" ht="17.25" customHeight="1">
      <c r="A223" s="15">
        <f t="shared" si="27"/>
        <v>4</v>
      </c>
      <c r="B223" s="16" t="str">
        <f t="shared" si="28"/>
        <v>教材节</v>
      </c>
      <c r="C223" s="16" t="str">
        <f t="shared" si="29"/>
        <v>3.位移</v>
      </c>
      <c r="D223" s="16" t="str">
        <f>IF(I223=1,INDEX( {"chinese","english","math","physics","chemistry","biology","politics","history","geography"},MATCH(C223,{"语文","英语","数学","物理","化学","生物","政治","历史","地理"},0)),"")</f>
        <v/>
      </c>
      <c r="E223" s="16" t="str">
        <f t="shared" si="30"/>
        <v>教材节</v>
      </c>
      <c r="F223" s="16" t="str">
        <f t="shared" si="31"/>
        <v>恰</v>
      </c>
      <c r="G223" s="16" t="str">
        <f>INDEX( {"body","discipline","volume","chapter","section"},MATCH(E223,{"教材体","教材域","教材册","教材章","教材节"},0))</f>
        <v>section</v>
      </c>
      <c r="H223" s="16" t="str">
        <f>INDEX( {"super","just","sub","infras"},MATCH(F223,{"超","恰","亚","次"},0))</f>
        <v>just</v>
      </c>
      <c r="I223" s="16">
        <f>MATCH(E223,{"教材体","教材域","教材册","教材章","教材节"},0)-1</f>
        <v>4</v>
      </c>
      <c r="J223" s="16">
        <f>MATCH(F223,{"超","恰","亚","次"},0)-1</f>
        <v>1</v>
      </c>
      <c r="K223" s="16" t="str">
        <f t="shared" si="32"/>
        <v>物理</v>
      </c>
      <c r="L223" s="1" t="s">
        <v>270</v>
      </c>
      <c r="M223" s="17"/>
      <c r="N223" s="17"/>
      <c r="O223" s="18" t="str">
        <f t="shared" si="33"/>
        <v xml:space="preserve">
  - 
    name:  3.位移
    title:  3.位移
    description: 
    koLyro: section
    koLyri:  just
    son: </v>
      </c>
      <c r="P223" s="20" t="str">
        <f t="shared" si="34"/>
        <v xml:space="preserve">
          - 
            name:  3.位移
            title:  3.位移
            description: 
            koLyro: section
            koLyri:  just
            son: </v>
      </c>
    </row>
    <row r="224" spans="1:16" s="1" customFormat="1" ht="17.25" customHeight="1">
      <c r="A224" s="15">
        <f t="shared" si="27"/>
        <v>4</v>
      </c>
      <c r="B224" s="16" t="str">
        <f t="shared" si="28"/>
        <v>教材节</v>
      </c>
      <c r="C224" s="16" t="str">
        <f t="shared" si="29"/>
        <v>4.运动快慢的描述——速度</v>
      </c>
      <c r="D224" s="16" t="str">
        <f>IF(I224=1,INDEX( {"chinese","english","math","physics","chemistry","biology","politics","history","geography"},MATCH(C224,{"语文","英语","数学","物理","化学","生物","政治","历史","地理"},0)),"")</f>
        <v/>
      </c>
      <c r="E224" s="16" t="str">
        <f t="shared" si="30"/>
        <v>教材节</v>
      </c>
      <c r="F224" s="16" t="str">
        <f t="shared" si="31"/>
        <v>恰</v>
      </c>
      <c r="G224" s="16" t="str">
        <f>INDEX( {"body","discipline","volume","chapter","section"},MATCH(E224,{"教材体","教材域","教材册","教材章","教材节"},0))</f>
        <v>section</v>
      </c>
      <c r="H224" s="16" t="str">
        <f>INDEX( {"super","just","sub","infras"},MATCH(F224,{"超","恰","亚","次"},0))</f>
        <v>just</v>
      </c>
      <c r="I224" s="16">
        <f>MATCH(E224,{"教材体","教材域","教材册","教材章","教材节"},0)-1</f>
        <v>4</v>
      </c>
      <c r="J224" s="16">
        <f>MATCH(F224,{"超","恰","亚","次"},0)-1</f>
        <v>1</v>
      </c>
      <c r="K224" s="16" t="str">
        <f t="shared" si="32"/>
        <v>物理</v>
      </c>
      <c r="L224" s="1" t="s">
        <v>271</v>
      </c>
      <c r="M224" s="17"/>
      <c r="N224" s="17"/>
      <c r="O224" s="18" t="str">
        <f t="shared" si="33"/>
        <v xml:space="preserve">
  - 
    name:  4.运动快慢的描述——速度
    title:  4.运动快慢的描述——速度
    description: 
    koLyro: section
    koLyri:  just
    son: </v>
      </c>
      <c r="P224" s="20" t="str">
        <f t="shared" si="34"/>
        <v xml:space="preserve">
          - 
            name:  4.运动快慢的描述——速度
            title:  4.运动快慢的描述——速度
            description: 
            koLyro: section
            koLyri:  just
            son: </v>
      </c>
    </row>
    <row r="225" spans="1:16" s="1" customFormat="1" ht="17.25" customHeight="1">
      <c r="A225" s="15">
        <f t="shared" si="27"/>
        <v>4</v>
      </c>
      <c r="B225" s="16" t="str">
        <f t="shared" si="28"/>
        <v>教材节</v>
      </c>
      <c r="C225" s="16" t="str">
        <f t="shared" si="29"/>
        <v>5.实验：用打点计时器测速度</v>
      </c>
      <c r="D225" s="16" t="str">
        <f>IF(I225=1,INDEX( {"chinese","english","math","physics","chemistry","biology","politics","history","geography"},MATCH(C225,{"语文","英语","数学","物理","化学","生物","政治","历史","地理"},0)),"")</f>
        <v/>
      </c>
      <c r="E225" s="16" t="str">
        <f t="shared" si="30"/>
        <v>教材节</v>
      </c>
      <c r="F225" s="16" t="str">
        <f t="shared" si="31"/>
        <v>恰</v>
      </c>
      <c r="G225" s="16" t="str">
        <f>INDEX( {"body","discipline","volume","chapter","section"},MATCH(E225,{"教材体","教材域","教材册","教材章","教材节"},0))</f>
        <v>section</v>
      </c>
      <c r="H225" s="16" t="str">
        <f>INDEX( {"super","just","sub","infras"},MATCH(F225,{"超","恰","亚","次"},0))</f>
        <v>just</v>
      </c>
      <c r="I225" s="16">
        <f>MATCH(E225,{"教材体","教材域","教材册","教材章","教材节"},0)-1</f>
        <v>4</v>
      </c>
      <c r="J225" s="16">
        <f>MATCH(F225,{"超","恰","亚","次"},0)-1</f>
        <v>1</v>
      </c>
      <c r="K225" s="16" t="str">
        <f t="shared" si="32"/>
        <v>物理</v>
      </c>
      <c r="L225" s="1" t="s">
        <v>272</v>
      </c>
      <c r="M225" s="17"/>
      <c r="N225" s="17"/>
      <c r="O225" s="18" t="str">
        <f t="shared" si="33"/>
        <v xml:space="preserve">
  - 
    name:  5.实验：用打点计时器测速度
    title:  5.实验：用打点计时器测速度
    description: 
    koLyro: section
    koLyri:  just
    son: </v>
      </c>
      <c r="P225" s="20" t="str">
        <f t="shared" si="34"/>
        <v xml:space="preserve">
          - 
            name:  5.实验：用打点计时器测速度
            title:  5.实验：用打点计时器测速度
            description: 
            koLyro: section
            koLyri:  just
            son: </v>
      </c>
    </row>
    <row r="226" spans="1:16" s="1" customFormat="1" ht="17.25" customHeight="1">
      <c r="A226" s="15">
        <f t="shared" si="27"/>
        <v>4</v>
      </c>
      <c r="B226" s="16" t="str">
        <f t="shared" si="28"/>
        <v>教材节</v>
      </c>
      <c r="C226" s="16" t="str">
        <f t="shared" si="29"/>
        <v>6.速度变化快慢的描述——加速度</v>
      </c>
      <c r="D226" s="16" t="str">
        <f>IF(I226=1,INDEX( {"chinese","english","math","physics","chemistry","biology","politics","history","geography"},MATCH(C226,{"语文","英语","数学","物理","化学","生物","政治","历史","地理"},0)),"")</f>
        <v/>
      </c>
      <c r="E226" s="16" t="str">
        <f t="shared" si="30"/>
        <v>教材节</v>
      </c>
      <c r="F226" s="16" t="str">
        <f t="shared" si="31"/>
        <v>恰</v>
      </c>
      <c r="G226" s="16" t="str">
        <f>INDEX( {"body","discipline","volume","chapter","section"},MATCH(E226,{"教材体","教材域","教材册","教材章","教材节"},0))</f>
        <v>section</v>
      </c>
      <c r="H226" s="16" t="str">
        <f>INDEX( {"super","just","sub","infras"},MATCH(F226,{"超","恰","亚","次"},0))</f>
        <v>just</v>
      </c>
      <c r="I226" s="16">
        <f>MATCH(E226,{"教材体","教材域","教材册","教材章","教材节"},0)-1</f>
        <v>4</v>
      </c>
      <c r="J226" s="16">
        <f>MATCH(F226,{"超","恰","亚","次"},0)-1</f>
        <v>1</v>
      </c>
      <c r="K226" s="16" t="str">
        <f t="shared" si="32"/>
        <v>物理</v>
      </c>
      <c r="L226" s="1" t="s">
        <v>273</v>
      </c>
      <c r="M226" s="17"/>
      <c r="N226" s="17"/>
      <c r="O226" s="18" t="str">
        <f t="shared" si="33"/>
        <v xml:space="preserve">
  - 
    name:  6.速度变化快慢的描述——加速度
    title:  6.速度变化快慢的描述——加速度
    description: 
    koLyro: section
    koLyri:  just
    son: </v>
      </c>
      <c r="P226" s="20" t="str">
        <f t="shared" si="34"/>
        <v xml:space="preserve">
          - 
            name:  6.速度变化快慢的描述——加速度
            title:  6.速度变化快慢的描述——加速度
            description: 
            koLyro: section
            koLyri:  just
            son: </v>
      </c>
    </row>
    <row r="227" spans="1:16" s="1" customFormat="1" ht="17.25" customHeight="1">
      <c r="A227" s="15">
        <f t="shared" si="27"/>
        <v>3</v>
      </c>
      <c r="B227" s="16" t="str">
        <f t="shared" si="28"/>
        <v>教材章</v>
      </c>
      <c r="C227" s="16" t="str">
        <f t="shared" si="29"/>
        <v>第二章 匀变速直线运动的研究</v>
      </c>
      <c r="D227" s="16" t="str">
        <f>IF(I227=1,INDEX( {"chinese","english","math","physics","chemistry","biology","politics","history","geography"},MATCH(C227,{"语文","英语","数学","物理","化学","生物","政治","历史","地理"},0)),"")</f>
        <v/>
      </c>
      <c r="E227" s="16" t="str">
        <f t="shared" si="30"/>
        <v>教材章</v>
      </c>
      <c r="F227" s="16" t="str">
        <f t="shared" si="31"/>
        <v>恰</v>
      </c>
      <c r="G227" s="16" t="str">
        <f>INDEX( {"body","discipline","volume","chapter","section"},MATCH(E227,{"教材体","教材域","教材册","教材章","教材节"},0))</f>
        <v>chapter</v>
      </c>
      <c r="H227" s="16" t="str">
        <f>INDEX( {"super","just","sub","infras"},MATCH(F227,{"超","恰","亚","次"},0))</f>
        <v>just</v>
      </c>
      <c r="I227" s="16">
        <f>MATCH(E227,{"教材体","教材域","教材册","教材章","教材节"},0)-1</f>
        <v>3</v>
      </c>
      <c r="J227" s="16">
        <f>MATCH(F227,{"超","恰","亚","次"},0)-1</f>
        <v>1</v>
      </c>
      <c r="K227" s="16" t="str">
        <f t="shared" si="32"/>
        <v>物理</v>
      </c>
      <c r="L227" s="1" t="s">
        <v>274</v>
      </c>
      <c r="M227" s="17"/>
      <c r="N227" s="17"/>
      <c r="O227" s="18" t="str">
        <f t="shared" si="33"/>
        <v xml:space="preserve">
  - 
    name:  第二章 匀变速直线运动的研究
    title:  第二章 匀变速直线运动的研究
    description: 
    koLyro: chapter
    koLyri:  just
    son: </v>
      </c>
      <c r="P227" s="20" t="str">
        <f t="shared" si="34"/>
        <v xml:space="preserve">
        - 
          name:  第二章 匀变速直线运动的研究
          title:  第二章 匀变速直线运动的研究
          description: 
          koLyro: chapter
          koLyri:  just
          son: </v>
      </c>
    </row>
    <row r="228" spans="1:16" s="1" customFormat="1" ht="17.25" customHeight="1">
      <c r="A228" s="15">
        <f t="shared" si="27"/>
        <v>4</v>
      </c>
      <c r="B228" s="16" t="str">
        <f t="shared" si="28"/>
        <v>教材节</v>
      </c>
      <c r="C228" s="16" t="str">
        <f t="shared" si="29"/>
        <v>1.实验：探究小车速度随时间变化的规律</v>
      </c>
      <c r="D228" s="16" t="str">
        <f>IF(I228=1,INDEX( {"chinese","english","math","physics","chemistry","biology","politics","history","geography"},MATCH(C228,{"语文","英语","数学","物理","化学","生物","政治","历史","地理"},0)),"")</f>
        <v/>
      </c>
      <c r="E228" s="16" t="str">
        <f t="shared" si="30"/>
        <v>教材节</v>
      </c>
      <c r="F228" s="16" t="str">
        <f t="shared" si="31"/>
        <v>恰</v>
      </c>
      <c r="G228" s="16" t="str">
        <f>INDEX( {"body","discipline","volume","chapter","section"},MATCH(E228,{"教材体","教材域","教材册","教材章","教材节"},0))</f>
        <v>section</v>
      </c>
      <c r="H228" s="16" t="str">
        <f>INDEX( {"super","just","sub","infras"},MATCH(F228,{"超","恰","亚","次"},0))</f>
        <v>just</v>
      </c>
      <c r="I228" s="16">
        <f>MATCH(E228,{"教材体","教材域","教材册","教材章","教材节"},0)-1</f>
        <v>4</v>
      </c>
      <c r="J228" s="16">
        <f>MATCH(F228,{"超","恰","亚","次"},0)-1</f>
        <v>1</v>
      </c>
      <c r="K228" s="16" t="str">
        <f t="shared" si="32"/>
        <v>物理</v>
      </c>
      <c r="L228" s="1" t="s">
        <v>275</v>
      </c>
      <c r="M228" s="17"/>
      <c r="N228" s="17"/>
      <c r="O228" s="18" t="str">
        <f t="shared" si="33"/>
        <v xml:space="preserve">
  - 
    name:  1.实验：探究小车速度随时间变化的规律
    title:  1.实验：探究小车速度随时间变化的规律
    description: 
    koLyro: section
    koLyri:  just
    son: </v>
      </c>
      <c r="P228" s="20" t="str">
        <f t="shared" si="34"/>
        <v xml:space="preserve">
          - 
            name:  1.实验：探究小车速度随时间变化的规律
            title:  1.实验：探究小车速度随时间变化的规律
            description: 
            koLyro: section
            koLyri:  just
            son: </v>
      </c>
    </row>
    <row r="229" spans="1:16" s="1" customFormat="1" ht="17.25" customHeight="1">
      <c r="A229" s="15">
        <f t="shared" si="27"/>
        <v>4</v>
      </c>
      <c r="B229" s="16" t="str">
        <f t="shared" si="28"/>
        <v>教材节</v>
      </c>
      <c r="C229" s="16" t="str">
        <f t="shared" si="29"/>
        <v>2.匀变速直线运动的速度与时间的关系</v>
      </c>
      <c r="D229" s="16" t="str">
        <f>IF(I229=1,INDEX( {"chinese","english","math","physics","chemistry","biology","politics","history","geography"},MATCH(C229,{"语文","英语","数学","物理","化学","生物","政治","历史","地理"},0)),"")</f>
        <v/>
      </c>
      <c r="E229" s="16" t="str">
        <f t="shared" si="30"/>
        <v>教材节</v>
      </c>
      <c r="F229" s="16" t="str">
        <f t="shared" si="31"/>
        <v>恰</v>
      </c>
      <c r="G229" s="16" t="str">
        <f>INDEX( {"body","discipline","volume","chapter","section"},MATCH(E229,{"教材体","教材域","教材册","教材章","教材节"},0))</f>
        <v>section</v>
      </c>
      <c r="H229" s="16" t="str">
        <f>INDEX( {"super","just","sub","infras"},MATCH(F229,{"超","恰","亚","次"},0))</f>
        <v>just</v>
      </c>
      <c r="I229" s="16">
        <f>MATCH(E229,{"教材体","教材域","教材册","教材章","教材节"},0)-1</f>
        <v>4</v>
      </c>
      <c r="J229" s="16">
        <f>MATCH(F229,{"超","恰","亚","次"},0)-1</f>
        <v>1</v>
      </c>
      <c r="K229" s="16" t="str">
        <f t="shared" si="32"/>
        <v>物理</v>
      </c>
      <c r="L229" s="1" t="s">
        <v>276</v>
      </c>
      <c r="M229" s="17"/>
      <c r="N229" s="17"/>
      <c r="O229" s="18" t="str">
        <f t="shared" si="33"/>
        <v xml:space="preserve">
  - 
    name:  2.匀变速直线运动的速度与时间的关系
    title:  2.匀变速直线运动的速度与时间的关系
    description: 
    koLyro: section
    koLyri:  just
    son: </v>
      </c>
      <c r="P229" s="20" t="str">
        <f t="shared" si="34"/>
        <v xml:space="preserve">
          - 
            name:  2.匀变速直线运动的速度与时间的关系
            title:  2.匀变速直线运动的速度与时间的关系
            description: 
            koLyro: section
            koLyri:  just
            son: </v>
      </c>
    </row>
    <row r="230" spans="1:16" s="1" customFormat="1" ht="17.25" customHeight="1">
      <c r="A230" s="15">
        <f t="shared" si="27"/>
        <v>4</v>
      </c>
      <c r="B230" s="16" t="str">
        <f t="shared" si="28"/>
        <v>教材节</v>
      </c>
      <c r="C230" s="16" t="str">
        <f t="shared" si="29"/>
        <v>3.匀变速直线运动的位移与时间的关系</v>
      </c>
      <c r="D230" s="16" t="str">
        <f>IF(I230=1,INDEX( {"chinese","english","math","physics","chemistry","biology","politics","history","geography"},MATCH(C230,{"语文","英语","数学","物理","化学","生物","政治","历史","地理"},0)),"")</f>
        <v/>
      </c>
      <c r="E230" s="16" t="str">
        <f t="shared" si="30"/>
        <v>教材节</v>
      </c>
      <c r="F230" s="16" t="str">
        <f t="shared" si="31"/>
        <v>恰</v>
      </c>
      <c r="G230" s="16" t="str">
        <f>INDEX( {"body","discipline","volume","chapter","section"},MATCH(E230,{"教材体","教材域","教材册","教材章","教材节"},0))</f>
        <v>section</v>
      </c>
      <c r="H230" s="16" t="str">
        <f>INDEX( {"super","just","sub","infras"},MATCH(F230,{"超","恰","亚","次"},0))</f>
        <v>just</v>
      </c>
      <c r="I230" s="16">
        <f>MATCH(E230,{"教材体","教材域","教材册","教材章","教材节"},0)-1</f>
        <v>4</v>
      </c>
      <c r="J230" s="16">
        <f>MATCH(F230,{"超","恰","亚","次"},0)-1</f>
        <v>1</v>
      </c>
      <c r="K230" s="16" t="str">
        <f t="shared" si="32"/>
        <v>物理</v>
      </c>
      <c r="L230" s="1" t="s">
        <v>277</v>
      </c>
      <c r="M230" s="17"/>
      <c r="N230" s="17"/>
      <c r="O230" s="18" t="str">
        <f t="shared" si="33"/>
        <v xml:space="preserve">
  - 
    name:  3.匀变速直线运动的位移与时间的关系
    title:  3.匀变速直线运动的位移与时间的关系
    description: 
    koLyro: section
    koLyri:  just
    son: </v>
      </c>
      <c r="P230" s="20" t="str">
        <f t="shared" si="34"/>
        <v xml:space="preserve">
          - 
            name:  3.匀变速直线运动的位移与时间的关系
            title:  3.匀变速直线运动的位移与时间的关系
            description: 
            koLyro: section
            koLyri:  just
            son: </v>
      </c>
    </row>
    <row r="231" spans="1:16" s="1" customFormat="1" ht="17.25" customHeight="1">
      <c r="A231" s="15">
        <f t="shared" si="27"/>
        <v>4</v>
      </c>
      <c r="B231" s="16" t="str">
        <f t="shared" si="28"/>
        <v>教材节</v>
      </c>
      <c r="C231" s="16" t="str">
        <f t="shared" si="29"/>
        <v>4.匀变速直线运动的位移与速度的关系</v>
      </c>
      <c r="D231" s="16" t="str">
        <f>IF(I231=1,INDEX( {"chinese","english","math","physics","chemistry","biology","politics","history","geography"},MATCH(C231,{"语文","英语","数学","物理","化学","生物","政治","历史","地理"},0)),"")</f>
        <v/>
      </c>
      <c r="E231" s="16" t="str">
        <f t="shared" si="30"/>
        <v>教材节</v>
      </c>
      <c r="F231" s="16" t="str">
        <f t="shared" si="31"/>
        <v>恰</v>
      </c>
      <c r="G231" s="16" t="str">
        <f>INDEX( {"body","discipline","volume","chapter","section"},MATCH(E231,{"教材体","教材域","教材册","教材章","教材节"},0))</f>
        <v>section</v>
      </c>
      <c r="H231" s="16" t="str">
        <f>INDEX( {"super","just","sub","infras"},MATCH(F231,{"超","恰","亚","次"},0))</f>
        <v>just</v>
      </c>
      <c r="I231" s="16">
        <f>MATCH(E231,{"教材体","教材域","教材册","教材章","教材节"},0)-1</f>
        <v>4</v>
      </c>
      <c r="J231" s="16">
        <f>MATCH(F231,{"超","恰","亚","次"},0)-1</f>
        <v>1</v>
      </c>
      <c r="K231" s="16" t="str">
        <f t="shared" si="32"/>
        <v>物理</v>
      </c>
      <c r="L231" s="1" t="s">
        <v>278</v>
      </c>
      <c r="M231" s="17" t="s">
        <v>22</v>
      </c>
      <c r="N231" s="17"/>
      <c r="O231" s="18" t="str">
        <f t="shared" si="33"/>
        <v xml:space="preserve">
  - 
    name:  4.匀变速直线运动的位移与速度的关系
    title:  4.匀变速直线运动的位移与速度的关系
    description: 
    koLyro: section
    koLyri:  just
    son: </v>
      </c>
      <c r="P231" s="20" t="str">
        <f t="shared" si="34"/>
        <v xml:space="preserve">
          - 
            name:  4.匀变速直线运动的位移与速度的关系
            title:  4.匀变速直线运动的位移与速度的关系
            description: 
            koLyro: section
            koLyri:  just
            son: </v>
      </c>
    </row>
    <row r="232" spans="1:16" s="1" customFormat="1" ht="17.25" customHeight="1">
      <c r="A232" s="15">
        <f t="shared" si="27"/>
        <v>4</v>
      </c>
      <c r="B232" s="16" t="str">
        <f t="shared" si="28"/>
        <v>教材节</v>
      </c>
      <c r="C232" s="16" t="str">
        <f t="shared" si="29"/>
        <v>5.匀变速直线运动规律的推论</v>
      </c>
      <c r="D232" s="16" t="str">
        <f>IF(I232=1,INDEX( {"chinese","english","math","physics","chemistry","biology","politics","history","geography"},MATCH(C232,{"语文","英语","数学","物理","化学","生物","政治","历史","地理"},0)),"")</f>
        <v/>
      </c>
      <c r="E232" s="16" t="str">
        <f t="shared" si="30"/>
        <v>教材节</v>
      </c>
      <c r="F232" s="16" t="str">
        <f t="shared" si="31"/>
        <v>恰</v>
      </c>
      <c r="G232" s="16" t="str">
        <f>INDEX( {"body","discipline","volume","chapter","section"},MATCH(E232,{"教材体","教材域","教材册","教材章","教材节"},0))</f>
        <v>section</v>
      </c>
      <c r="H232" s="16" t="str">
        <f>INDEX( {"super","just","sub","infras"},MATCH(F232,{"超","恰","亚","次"},0))</f>
        <v>just</v>
      </c>
      <c r="I232" s="16">
        <f>MATCH(E232,{"教材体","教材域","教材册","教材章","教材节"},0)-1</f>
        <v>4</v>
      </c>
      <c r="J232" s="16">
        <f>MATCH(F232,{"超","恰","亚","次"},0)-1</f>
        <v>1</v>
      </c>
      <c r="K232" s="16" t="str">
        <f t="shared" si="32"/>
        <v>物理</v>
      </c>
      <c r="L232" s="1" t="s">
        <v>279</v>
      </c>
      <c r="M232" s="17"/>
      <c r="N232" s="17"/>
      <c r="O232" s="18" t="str">
        <f t="shared" si="33"/>
        <v xml:space="preserve">
  - 
    name:  5.匀变速直线运动规律的推论
    title:  5.匀变速直线运动规律的推论
    description: 
    koLyro: section
    koLyri:  just
    son: </v>
      </c>
      <c r="P232" s="20" t="str">
        <f t="shared" si="34"/>
        <v xml:space="preserve">
          - 
            name:  5.匀变速直线运动规律的推论
            title:  5.匀变速直线运动规律的推论
            description: 
            koLyro: section
            koLyri:  just
            son: </v>
      </c>
    </row>
    <row r="233" spans="1:16" s="1" customFormat="1" ht="17.25" customHeight="1">
      <c r="A233" s="15">
        <f t="shared" si="27"/>
        <v>4</v>
      </c>
      <c r="B233" s="16" t="str">
        <f t="shared" si="28"/>
        <v>教材节</v>
      </c>
      <c r="C233" s="16" t="str">
        <f t="shared" si="29"/>
        <v>6.自由落体运动</v>
      </c>
      <c r="D233" s="16" t="str">
        <f>IF(I233=1,INDEX( {"chinese","english","math","physics","chemistry","biology","politics","history","geography"},MATCH(C233,{"语文","英语","数学","物理","化学","生物","政治","历史","地理"},0)),"")</f>
        <v/>
      </c>
      <c r="E233" s="16" t="str">
        <f t="shared" si="30"/>
        <v>教材节</v>
      </c>
      <c r="F233" s="16" t="str">
        <f t="shared" si="31"/>
        <v>恰</v>
      </c>
      <c r="G233" s="16" t="str">
        <f>INDEX( {"body","discipline","volume","chapter","section"},MATCH(E233,{"教材体","教材域","教材册","教材章","教材节"},0))</f>
        <v>section</v>
      </c>
      <c r="H233" s="16" t="str">
        <f>INDEX( {"super","just","sub","infras"},MATCH(F233,{"超","恰","亚","次"},0))</f>
        <v>just</v>
      </c>
      <c r="I233" s="16">
        <f>MATCH(E233,{"教材体","教材域","教材册","教材章","教材节"},0)-1</f>
        <v>4</v>
      </c>
      <c r="J233" s="16">
        <f>MATCH(F233,{"超","恰","亚","次"},0)-1</f>
        <v>1</v>
      </c>
      <c r="K233" s="16" t="str">
        <f t="shared" si="32"/>
        <v>物理</v>
      </c>
      <c r="L233" s="1" t="s">
        <v>280</v>
      </c>
      <c r="M233" s="17"/>
      <c r="N233" s="17"/>
      <c r="O233" s="18" t="str">
        <f t="shared" si="33"/>
        <v xml:space="preserve">
  - 
    name:  6.自由落体运动
    title:  6.自由落体运动
    description: 
    koLyro: section
    koLyri:  just
    son: </v>
      </c>
      <c r="P233" s="20" t="str">
        <f t="shared" si="34"/>
        <v xml:space="preserve">
          - 
            name:  6.自由落体运动
            title:  6.自由落体运动
            description: 
            koLyro: section
            koLyri:  just
            son: </v>
      </c>
    </row>
    <row r="234" spans="1:16" s="1" customFormat="1" ht="17.25" customHeight="1">
      <c r="A234" s="15">
        <f t="shared" si="27"/>
        <v>4</v>
      </c>
      <c r="B234" s="16" t="str">
        <f t="shared" si="28"/>
        <v>教材节</v>
      </c>
      <c r="C234" s="16" t="str">
        <f t="shared" si="29"/>
        <v>7.伽利略对自由落体运动的研究</v>
      </c>
      <c r="D234" s="16" t="str">
        <f>IF(I234=1,INDEX( {"chinese","english","math","physics","chemistry","biology","politics","history","geography"},MATCH(C234,{"语文","英语","数学","物理","化学","生物","政治","历史","地理"},0)),"")</f>
        <v/>
      </c>
      <c r="E234" s="16" t="str">
        <f t="shared" si="30"/>
        <v>教材节</v>
      </c>
      <c r="F234" s="16" t="str">
        <f t="shared" si="31"/>
        <v>恰</v>
      </c>
      <c r="G234" s="16" t="str">
        <f>INDEX( {"body","discipline","volume","chapter","section"},MATCH(E234,{"教材体","教材域","教材册","教材章","教材节"},0))</f>
        <v>section</v>
      </c>
      <c r="H234" s="16" t="str">
        <f>INDEX( {"super","just","sub","infras"},MATCH(F234,{"超","恰","亚","次"},0))</f>
        <v>just</v>
      </c>
      <c r="I234" s="16">
        <f>MATCH(E234,{"教材体","教材域","教材册","教材章","教材节"},0)-1</f>
        <v>4</v>
      </c>
      <c r="J234" s="16">
        <f>MATCH(F234,{"超","恰","亚","次"},0)-1</f>
        <v>1</v>
      </c>
      <c r="K234" s="16" t="str">
        <f t="shared" si="32"/>
        <v>物理</v>
      </c>
      <c r="L234" s="1" t="s">
        <v>281</v>
      </c>
      <c r="M234" s="17"/>
      <c r="N234" s="17"/>
      <c r="O234" s="18" t="str">
        <f t="shared" si="33"/>
        <v xml:space="preserve">
  - 
    name:  7.伽利略对自由落体运动的研究
    title:  7.伽利略对自由落体运动的研究
    description: 
    koLyro: section
    koLyri:  just
    son: </v>
      </c>
      <c r="P234" s="20" t="str">
        <f t="shared" si="34"/>
        <v xml:space="preserve">
          - 
            name:  7.伽利略对自由落体运动的研究
            title:  7.伽利略对自由落体运动的研究
            description: 
            koLyro: section
            koLyri:  just
            son: </v>
      </c>
    </row>
    <row r="235" spans="1:16" s="1" customFormat="1" ht="17.25" customHeight="1">
      <c r="A235" s="15">
        <f t="shared" si="27"/>
        <v>3</v>
      </c>
      <c r="B235" s="16" t="str">
        <f t="shared" si="28"/>
        <v>教材章</v>
      </c>
      <c r="C235" s="16" t="str">
        <f t="shared" si="29"/>
        <v>第三章 相互作用</v>
      </c>
      <c r="D235" s="16" t="str">
        <f>IF(I235=1,INDEX( {"chinese","english","math","physics","chemistry","biology","politics","history","geography"},MATCH(C235,{"语文","英语","数学","物理","化学","生物","政治","历史","地理"},0)),"")</f>
        <v/>
      </c>
      <c r="E235" s="16" t="str">
        <f t="shared" si="30"/>
        <v>教材章</v>
      </c>
      <c r="F235" s="16" t="str">
        <f t="shared" si="31"/>
        <v>恰</v>
      </c>
      <c r="G235" s="16" t="str">
        <f>INDEX( {"body","discipline","volume","chapter","section"},MATCH(E235,{"教材体","教材域","教材册","教材章","教材节"},0))</f>
        <v>chapter</v>
      </c>
      <c r="H235" s="16" t="str">
        <f>INDEX( {"super","just","sub","infras"},MATCH(F235,{"超","恰","亚","次"},0))</f>
        <v>just</v>
      </c>
      <c r="I235" s="16">
        <f>MATCH(E235,{"教材体","教材域","教材册","教材章","教材节"},0)-1</f>
        <v>3</v>
      </c>
      <c r="J235" s="16">
        <f>MATCH(F235,{"超","恰","亚","次"},0)-1</f>
        <v>1</v>
      </c>
      <c r="K235" s="16" t="str">
        <f t="shared" si="32"/>
        <v>物理</v>
      </c>
      <c r="L235" s="1" t="s">
        <v>282</v>
      </c>
      <c r="M235" s="17"/>
      <c r="N235" s="17"/>
      <c r="O235" s="18" t="str">
        <f t="shared" si="33"/>
        <v xml:space="preserve">
  - 
    name:  第三章 相互作用
    title:  第三章 相互作用
    description: 
    koLyro: chapter
    koLyri:  just
    son: </v>
      </c>
      <c r="P235" s="20" t="str">
        <f t="shared" si="34"/>
        <v xml:space="preserve">
        - 
          name:  第三章 相互作用
          title:  第三章 相互作用
          description: 
          koLyro: chapter
          koLyri:  just
          son: </v>
      </c>
    </row>
    <row r="236" spans="1:16" s="1" customFormat="1" ht="17.25" customHeight="1">
      <c r="A236" s="15">
        <f t="shared" si="27"/>
        <v>4</v>
      </c>
      <c r="B236" s="16" t="str">
        <f t="shared" si="28"/>
        <v>教材节</v>
      </c>
      <c r="C236" s="16" t="str">
        <f t="shared" si="29"/>
        <v>1.力</v>
      </c>
      <c r="D236" s="16" t="str">
        <f>IF(I236=1,INDEX( {"chinese","english","math","physics","chemistry","biology","politics","history","geography"},MATCH(C236,{"语文","英语","数学","物理","化学","生物","政治","历史","地理"},0)),"")</f>
        <v/>
      </c>
      <c r="E236" s="16" t="str">
        <f t="shared" si="30"/>
        <v>教材节</v>
      </c>
      <c r="F236" s="16" t="str">
        <f t="shared" si="31"/>
        <v>恰</v>
      </c>
      <c r="G236" s="16" t="str">
        <f>INDEX( {"body","discipline","volume","chapter","section"},MATCH(E236,{"教材体","教材域","教材册","教材章","教材节"},0))</f>
        <v>section</v>
      </c>
      <c r="H236" s="16" t="str">
        <f>INDEX( {"super","just","sub","infras"},MATCH(F236,{"超","恰","亚","次"},0))</f>
        <v>just</v>
      </c>
      <c r="I236" s="16">
        <f>MATCH(E236,{"教材体","教材域","教材册","教材章","教材节"},0)-1</f>
        <v>4</v>
      </c>
      <c r="J236" s="16">
        <f>MATCH(F236,{"超","恰","亚","次"},0)-1</f>
        <v>1</v>
      </c>
      <c r="K236" s="16" t="str">
        <f t="shared" si="32"/>
        <v>物理</v>
      </c>
      <c r="L236" s="1" t="s">
        <v>283</v>
      </c>
      <c r="M236" s="17"/>
      <c r="N236" s="17"/>
      <c r="O236" s="18" t="str">
        <f t="shared" si="33"/>
        <v xml:space="preserve">
  - 
    name:  1.力
    title:  1.力
    description: 
    koLyro: section
    koLyri:  just
    son: </v>
      </c>
      <c r="P236" s="20" t="str">
        <f t="shared" si="34"/>
        <v xml:space="preserve">
          - 
            name:  1.力
            title:  1.力
            description: 
            koLyro: section
            koLyri:  just
            son: </v>
      </c>
    </row>
    <row r="237" spans="1:16" s="1" customFormat="1" ht="17.25" customHeight="1">
      <c r="A237" s="15">
        <f t="shared" si="27"/>
        <v>4</v>
      </c>
      <c r="B237" s="16" t="str">
        <f t="shared" si="28"/>
        <v>教材节</v>
      </c>
      <c r="C237" s="16" t="str">
        <f t="shared" si="29"/>
        <v>2.重力</v>
      </c>
      <c r="D237" s="16" t="str">
        <f>IF(I237=1,INDEX( {"chinese","english","math","physics","chemistry","biology","politics","history","geography"},MATCH(C237,{"语文","英语","数学","物理","化学","生物","政治","历史","地理"},0)),"")</f>
        <v/>
      </c>
      <c r="E237" s="16" t="str">
        <f t="shared" si="30"/>
        <v>教材节</v>
      </c>
      <c r="F237" s="16" t="str">
        <f t="shared" si="31"/>
        <v>恰</v>
      </c>
      <c r="G237" s="16" t="str">
        <f>INDEX( {"body","discipline","volume","chapter","section"},MATCH(E237,{"教材体","教材域","教材册","教材章","教材节"},0))</f>
        <v>section</v>
      </c>
      <c r="H237" s="16" t="str">
        <f>INDEX( {"super","just","sub","infras"},MATCH(F237,{"超","恰","亚","次"},0))</f>
        <v>just</v>
      </c>
      <c r="I237" s="16">
        <f>MATCH(E237,{"教材体","教材域","教材册","教材章","教材节"},0)-1</f>
        <v>4</v>
      </c>
      <c r="J237" s="16">
        <f>MATCH(F237,{"超","恰","亚","次"},0)-1</f>
        <v>1</v>
      </c>
      <c r="K237" s="16" t="str">
        <f t="shared" si="32"/>
        <v>物理</v>
      </c>
      <c r="L237" s="1" t="s">
        <v>284</v>
      </c>
      <c r="M237" s="17"/>
      <c r="N237" s="17"/>
      <c r="O237" s="18" t="str">
        <f t="shared" si="33"/>
        <v xml:space="preserve">
  - 
    name:  2.重力
    title:  2.重力
    description: 
    koLyro: section
    koLyri:  just
    son: </v>
      </c>
      <c r="P237" s="20" t="str">
        <f t="shared" si="34"/>
        <v xml:space="preserve">
          - 
            name:  2.重力
            title:  2.重力
            description: 
            koLyro: section
            koLyri:  just
            son: </v>
      </c>
    </row>
    <row r="238" spans="1:16" s="1" customFormat="1" ht="17.25" customHeight="1">
      <c r="A238" s="15">
        <f t="shared" si="27"/>
        <v>4</v>
      </c>
      <c r="B238" s="16" t="str">
        <f t="shared" si="28"/>
        <v>教材节</v>
      </c>
      <c r="C238" s="16" t="str">
        <f t="shared" si="29"/>
        <v>3.弹力</v>
      </c>
      <c r="D238" s="16" t="str">
        <f>IF(I238=1,INDEX( {"chinese","english","math","physics","chemistry","biology","politics","history","geography"},MATCH(C238,{"语文","英语","数学","物理","化学","生物","政治","历史","地理"},0)),"")</f>
        <v/>
      </c>
      <c r="E238" s="16" t="str">
        <f t="shared" si="30"/>
        <v>教材节</v>
      </c>
      <c r="F238" s="16" t="str">
        <f t="shared" si="31"/>
        <v>恰</v>
      </c>
      <c r="G238" s="16" t="str">
        <f>INDEX( {"body","discipline","volume","chapter","section"},MATCH(E238,{"教材体","教材域","教材册","教材章","教材节"},0))</f>
        <v>section</v>
      </c>
      <c r="H238" s="16" t="str">
        <f>INDEX( {"super","just","sub","infras"},MATCH(F238,{"超","恰","亚","次"},0))</f>
        <v>just</v>
      </c>
      <c r="I238" s="16">
        <f>MATCH(E238,{"教材体","教材域","教材册","教材章","教材节"},0)-1</f>
        <v>4</v>
      </c>
      <c r="J238" s="16">
        <f>MATCH(F238,{"超","恰","亚","次"},0)-1</f>
        <v>1</v>
      </c>
      <c r="K238" s="16" t="str">
        <f t="shared" si="32"/>
        <v>物理</v>
      </c>
      <c r="L238" s="1" t="s">
        <v>285</v>
      </c>
      <c r="M238" s="17"/>
      <c r="N238" s="17"/>
      <c r="O238" s="18" t="str">
        <f t="shared" si="33"/>
        <v xml:space="preserve">
  - 
    name:  3.弹力
    title:  3.弹力
    description: 
    koLyro: section
    koLyri:  just
    son: </v>
      </c>
      <c r="P238" s="20" t="str">
        <f t="shared" si="34"/>
        <v xml:space="preserve">
          - 
            name:  3.弹力
            title:  3.弹力
            description: 
            koLyro: section
            koLyri:  just
            son: </v>
      </c>
    </row>
    <row r="239" spans="1:16" s="1" customFormat="1" ht="17.25" customHeight="1">
      <c r="A239" s="15">
        <f t="shared" si="27"/>
        <v>4</v>
      </c>
      <c r="B239" s="16" t="str">
        <f t="shared" si="28"/>
        <v>教材节</v>
      </c>
      <c r="C239" s="16" t="str">
        <f t="shared" si="29"/>
        <v>4.摩擦力</v>
      </c>
      <c r="D239" s="16" t="str">
        <f>IF(I239=1,INDEX( {"chinese","english","math","physics","chemistry","biology","politics","history","geography"},MATCH(C239,{"语文","英语","数学","物理","化学","生物","政治","历史","地理"},0)),"")</f>
        <v/>
      </c>
      <c r="E239" s="16" t="str">
        <f t="shared" si="30"/>
        <v>教材节</v>
      </c>
      <c r="F239" s="16" t="str">
        <f t="shared" si="31"/>
        <v>恰</v>
      </c>
      <c r="G239" s="16" t="str">
        <f>INDEX( {"body","discipline","volume","chapter","section"},MATCH(E239,{"教材体","教材域","教材册","教材章","教材节"},0))</f>
        <v>section</v>
      </c>
      <c r="H239" s="16" t="str">
        <f>INDEX( {"super","just","sub","infras"},MATCH(F239,{"超","恰","亚","次"},0))</f>
        <v>just</v>
      </c>
      <c r="I239" s="16">
        <f>MATCH(E239,{"教材体","教材域","教材册","教材章","教材节"},0)-1</f>
        <v>4</v>
      </c>
      <c r="J239" s="16">
        <f>MATCH(F239,{"超","恰","亚","次"},0)-1</f>
        <v>1</v>
      </c>
      <c r="K239" s="16" t="str">
        <f t="shared" si="32"/>
        <v>物理</v>
      </c>
      <c r="L239" s="1" t="s">
        <v>286</v>
      </c>
      <c r="M239" s="17"/>
      <c r="N239" s="17"/>
      <c r="O239" s="18" t="str">
        <f t="shared" si="33"/>
        <v xml:space="preserve">
  - 
    name:  4.摩擦力
    title:  4.摩擦力
    description: 
    koLyro: section
    koLyri:  just
    son: </v>
      </c>
      <c r="P239" s="20" t="str">
        <f t="shared" si="34"/>
        <v xml:space="preserve">
          - 
            name:  4.摩擦力
            title:  4.摩擦力
            description: 
            koLyro: section
            koLyri:  just
            son: </v>
      </c>
    </row>
    <row r="240" spans="1:16" s="1" customFormat="1" ht="17.25" customHeight="1">
      <c r="A240" s="15">
        <f t="shared" si="27"/>
        <v>4</v>
      </c>
      <c r="B240" s="16" t="str">
        <f t="shared" si="28"/>
        <v>教材节</v>
      </c>
      <c r="C240" s="16" t="str">
        <f t="shared" si="29"/>
        <v>5.力的合成</v>
      </c>
      <c r="D240" s="16" t="str">
        <f>IF(I240=1,INDEX( {"chinese","english","math","physics","chemistry","biology","politics","history","geography"},MATCH(C240,{"语文","英语","数学","物理","化学","生物","政治","历史","地理"},0)),"")</f>
        <v/>
      </c>
      <c r="E240" s="16" t="str">
        <f t="shared" si="30"/>
        <v>教材节</v>
      </c>
      <c r="F240" s="16" t="str">
        <f t="shared" si="31"/>
        <v>恰</v>
      </c>
      <c r="G240" s="16" t="str">
        <f>INDEX( {"body","discipline","volume","chapter","section"},MATCH(E240,{"教材体","教材域","教材册","教材章","教材节"},0))</f>
        <v>section</v>
      </c>
      <c r="H240" s="16" t="str">
        <f>INDEX( {"super","just","sub","infras"},MATCH(F240,{"超","恰","亚","次"},0))</f>
        <v>just</v>
      </c>
      <c r="I240" s="16">
        <f>MATCH(E240,{"教材体","教材域","教材册","教材章","教材节"},0)-1</f>
        <v>4</v>
      </c>
      <c r="J240" s="16">
        <f>MATCH(F240,{"超","恰","亚","次"},0)-1</f>
        <v>1</v>
      </c>
      <c r="K240" s="16" t="str">
        <f t="shared" si="32"/>
        <v>物理</v>
      </c>
      <c r="L240" s="1" t="s">
        <v>287</v>
      </c>
      <c r="M240" s="17"/>
      <c r="N240" s="17"/>
      <c r="O240" s="18" t="str">
        <f t="shared" si="33"/>
        <v xml:space="preserve">
  - 
    name:  5.力的合成
    title:  5.力的合成
    description: 
    koLyro: section
    koLyri:  just
    son: </v>
      </c>
      <c r="P240" s="20" t="str">
        <f t="shared" si="34"/>
        <v xml:space="preserve">
          - 
            name:  5.力的合成
            title:  5.力的合成
            description: 
            koLyro: section
            koLyri:  just
            son: </v>
      </c>
    </row>
    <row r="241" spans="1:16" s="1" customFormat="1" ht="17.25" customHeight="1">
      <c r="A241" s="15">
        <f t="shared" si="27"/>
        <v>4</v>
      </c>
      <c r="B241" s="16" t="str">
        <f t="shared" si="28"/>
        <v>教材节</v>
      </c>
      <c r="C241" s="16" t="str">
        <f t="shared" si="29"/>
        <v>6.力的分解</v>
      </c>
      <c r="D241" s="16" t="str">
        <f>IF(I241=1,INDEX( {"chinese","english","math","physics","chemistry","biology","politics","history","geography"},MATCH(C241,{"语文","英语","数学","物理","化学","生物","政治","历史","地理"},0)),"")</f>
        <v/>
      </c>
      <c r="E241" s="16" t="str">
        <f t="shared" si="30"/>
        <v>教材节</v>
      </c>
      <c r="F241" s="16" t="str">
        <f t="shared" si="31"/>
        <v>恰</v>
      </c>
      <c r="G241" s="16" t="str">
        <f>INDEX( {"body","discipline","volume","chapter","section"},MATCH(E241,{"教材体","教材域","教材册","教材章","教材节"},0))</f>
        <v>section</v>
      </c>
      <c r="H241" s="16" t="str">
        <f>INDEX( {"super","just","sub","infras"},MATCH(F241,{"超","恰","亚","次"},0))</f>
        <v>just</v>
      </c>
      <c r="I241" s="16">
        <f>MATCH(E241,{"教材体","教材域","教材册","教材章","教材节"},0)-1</f>
        <v>4</v>
      </c>
      <c r="J241" s="16">
        <f>MATCH(F241,{"超","恰","亚","次"},0)-1</f>
        <v>1</v>
      </c>
      <c r="K241" s="16" t="str">
        <f t="shared" si="32"/>
        <v>物理</v>
      </c>
      <c r="L241" s="1" t="s">
        <v>288</v>
      </c>
      <c r="M241" s="17"/>
      <c r="N241" s="17"/>
      <c r="O241" s="18" t="str">
        <f t="shared" si="33"/>
        <v xml:space="preserve">
  - 
    name:  6.力的分解
    title:  6.力的分解
    description: 
    koLyro: section
    koLyri:  just
    son: </v>
      </c>
      <c r="P241" s="20" t="str">
        <f t="shared" si="34"/>
        <v xml:space="preserve">
          - 
            name:  6.力的分解
            title:  6.力的分解
            description: 
            koLyro: section
            koLyri:  just
            son: </v>
      </c>
    </row>
    <row r="242" spans="1:16" s="1" customFormat="1" ht="17.25" customHeight="1">
      <c r="A242" s="15">
        <f t="shared" si="27"/>
        <v>3</v>
      </c>
      <c r="B242" s="16" t="str">
        <f t="shared" si="28"/>
        <v>教材章</v>
      </c>
      <c r="C242" s="16" t="str">
        <f t="shared" si="29"/>
        <v>第四章 牛顿运动定律</v>
      </c>
      <c r="D242" s="16" t="str">
        <f>IF(I242=1,INDEX( {"chinese","english","math","physics","chemistry","biology","politics","history","geography"},MATCH(C242,{"语文","英语","数学","物理","化学","生物","政治","历史","地理"},0)),"")</f>
        <v/>
      </c>
      <c r="E242" s="16" t="str">
        <f t="shared" si="30"/>
        <v>教材章</v>
      </c>
      <c r="F242" s="16" t="str">
        <f t="shared" si="31"/>
        <v>恰</v>
      </c>
      <c r="G242" s="16" t="str">
        <f>INDEX( {"body","discipline","volume","chapter","section"},MATCH(E242,{"教材体","教材域","教材册","教材章","教材节"},0))</f>
        <v>chapter</v>
      </c>
      <c r="H242" s="16" t="str">
        <f>INDEX( {"super","just","sub","infras"},MATCH(F242,{"超","恰","亚","次"},0))</f>
        <v>just</v>
      </c>
      <c r="I242" s="16">
        <f>MATCH(E242,{"教材体","教材域","教材册","教材章","教材节"},0)-1</f>
        <v>3</v>
      </c>
      <c r="J242" s="16">
        <f>MATCH(F242,{"超","恰","亚","次"},0)-1</f>
        <v>1</v>
      </c>
      <c r="K242" s="16" t="str">
        <f t="shared" si="32"/>
        <v>物理</v>
      </c>
      <c r="L242" s="1" t="s">
        <v>289</v>
      </c>
      <c r="M242" s="17"/>
      <c r="N242" s="17"/>
      <c r="O242" s="18" t="str">
        <f t="shared" si="33"/>
        <v xml:space="preserve">
  - 
    name:  第四章 牛顿运动定律
    title:  第四章 牛顿运动定律
    description: 
    koLyro: chapter
    koLyri:  just
    son: </v>
      </c>
      <c r="P242" s="20" t="str">
        <f t="shared" si="34"/>
        <v xml:space="preserve">
        - 
          name:  第四章 牛顿运动定律
          title:  第四章 牛顿运动定律
          description: 
          koLyro: chapter
          koLyri:  just
          son: </v>
      </c>
    </row>
    <row r="243" spans="1:16" s="1" customFormat="1" ht="17.25" customHeight="1">
      <c r="A243" s="15">
        <f t="shared" si="27"/>
        <v>4</v>
      </c>
      <c r="B243" s="16" t="str">
        <f t="shared" si="28"/>
        <v>教材节</v>
      </c>
      <c r="C243" s="16" t="str">
        <f t="shared" si="29"/>
        <v>1.牛顿第一定律</v>
      </c>
      <c r="D243" s="16" t="str">
        <f>IF(I243=1,INDEX( {"chinese","english","math","physics","chemistry","biology","politics","history","geography"},MATCH(C243,{"语文","英语","数学","物理","化学","生物","政治","历史","地理"},0)),"")</f>
        <v/>
      </c>
      <c r="E243" s="16" t="str">
        <f t="shared" si="30"/>
        <v>教材节</v>
      </c>
      <c r="F243" s="16" t="str">
        <f t="shared" si="31"/>
        <v>恰</v>
      </c>
      <c r="G243" s="16" t="str">
        <f>INDEX( {"body","discipline","volume","chapter","section"},MATCH(E243,{"教材体","教材域","教材册","教材章","教材节"},0))</f>
        <v>section</v>
      </c>
      <c r="H243" s="16" t="str">
        <f>INDEX( {"super","just","sub","infras"},MATCH(F243,{"超","恰","亚","次"},0))</f>
        <v>just</v>
      </c>
      <c r="I243" s="16">
        <f>MATCH(E243,{"教材体","教材域","教材册","教材章","教材节"},0)-1</f>
        <v>4</v>
      </c>
      <c r="J243" s="16">
        <f>MATCH(F243,{"超","恰","亚","次"},0)-1</f>
        <v>1</v>
      </c>
      <c r="K243" s="16" t="str">
        <f t="shared" si="32"/>
        <v>物理</v>
      </c>
      <c r="L243" s="1" t="s">
        <v>290</v>
      </c>
      <c r="M243" s="17"/>
      <c r="N243" s="17"/>
      <c r="O243" s="18" t="str">
        <f t="shared" si="33"/>
        <v xml:space="preserve">
  - 
    name:  1.牛顿第一定律
    title:  1.牛顿第一定律
    description: 
    koLyro: section
    koLyri:  just
    son: </v>
      </c>
      <c r="P243" s="20" t="str">
        <f t="shared" si="34"/>
        <v xml:space="preserve">
          - 
            name:  1.牛顿第一定律
            title:  1.牛顿第一定律
            description: 
            koLyro: section
            koLyri:  just
            son: </v>
      </c>
    </row>
    <row r="244" spans="1:16" s="1" customFormat="1" ht="17.25" customHeight="1">
      <c r="A244" s="15">
        <f t="shared" si="27"/>
        <v>4</v>
      </c>
      <c r="B244" s="16" t="str">
        <f t="shared" si="28"/>
        <v>教材节</v>
      </c>
      <c r="C244" s="16" t="str">
        <f t="shared" si="29"/>
        <v>2.实验：探究加速度与力、质量的关系</v>
      </c>
      <c r="D244" s="16" t="str">
        <f>IF(I244=1,INDEX( {"chinese","english","math","physics","chemistry","biology","politics","history","geography"},MATCH(C244,{"语文","英语","数学","物理","化学","生物","政治","历史","地理"},0)),"")</f>
        <v/>
      </c>
      <c r="E244" s="16" t="str">
        <f t="shared" si="30"/>
        <v>教材节</v>
      </c>
      <c r="F244" s="16" t="str">
        <f t="shared" si="31"/>
        <v>恰</v>
      </c>
      <c r="G244" s="16" t="str">
        <f>INDEX( {"body","discipline","volume","chapter","section"},MATCH(E244,{"教材体","教材域","教材册","教材章","教材节"},0))</f>
        <v>section</v>
      </c>
      <c r="H244" s="16" t="str">
        <f>INDEX( {"super","just","sub","infras"},MATCH(F244,{"超","恰","亚","次"},0))</f>
        <v>just</v>
      </c>
      <c r="I244" s="16">
        <f>MATCH(E244,{"教材体","教材域","教材册","教材章","教材节"},0)-1</f>
        <v>4</v>
      </c>
      <c r="J244" s="16">
        <f>MATCH(F244,{"超","恰","亚","次"},0)-1</f>
        <v>1</v>
      </c>
      <c r="K244" s="16" t="str">
        <f t="shared" si="32"/>
        <v>物理</v>
      </c>
      <c r="L244" s="1" t="s">
        <v>291</v>
      </c>
      <c r="M244" s="17"/>
      <c r="N244" s="17"/>
      <c r="O244" s="18" t="str">
        <f t="shared" si="33"/>
        <v xml:space="preserve">
  - 
    name:  2.实验：探究加速度与力、质量的关系
    title:  2.实验：探究加速度与力、质量的关系
    description: 
    koLyro: section
    koLyri:  just
    son: </v>
      </c>
      <c r="P244" s="20" t="str">
        <f t="shared" si="34"/>
        <v xml:space="preserve">
          - 
            name:  2.实验：探究加速度与力、质量的关系
            title:  2.实验：探究加速度与力、质量的关系
            description: 
            koLyro: section
            koLyri:  just
            son: </v>
      </c>
    </row>
    <row r="245" spans="1:16" s="1" customFormat="1" ht="17.25" customHeight="1">
      <c r="A245" s="15">
        <f t="shared" si="27"/>
        <v>4</v>
      </c>
      <c r="B245" s="16" t="str">
        <f t="shared" si="28"/>
        <v>教材节</v>
      </c>
      <c r="C245" s="16" t="str">
        <f t="shared" si="29"/>
        <v>3.牛顿第二定律</v>
      </c>
      <c r="D245" s="16" t="str">
        <f>IF(I245=1,INDEX( {"chinese","english","math","physics","chemistry","biology","politics","history","geography"},MATCH(C245,{"语文","英语","数学","物理","化学","生物","政治","历史","地理"},0)),"")</f>
        <v/>
      </c>
      <c r="E245" s="16" t="str">
        <f t="shared" si="30"/>
        <v>教材节</v>
      </c>
      <c r="F245" s="16" t="str">
        <f t="shared" si="31"/>
        <v>恰</v>
      </c>
      <c r="G245" s="16" t="str">
        <f>INDEX( {"body","discipline","volume","chapter","section"},MATCH(E245,{"教材体","教材域","教材册","教材章","教材节"},0))</f>
        <v>section</v>
      </c>
      <c r="H245" s="16" t="str">
        <f>INDEX( {"super","just","sub","infras"},MATCH(F245,{"超","恰","亚","次"},0))</f>
        <v>just</v>
      </c>
      <c r="I245" s="16">
        <f>MATCH(E245,{"教材体","教材域","教材册","教材章","教材节"},0)-1</f>
        <v>4</v>
      </c>
      <c r="J245" s="16">
        <f>MATCH(F245,{"超","恰","亚","次"},0)-1</f>
        <v>1</v>
      </c>
      <c r="K245" s="16" t="str">
        <f t="shared" si="32"/>
        <v>物理</v>
      </c>
      <c r="L245" s="1" t="s">
        <v>292</v>
      </c>
      <c r="M245" s="17"/>
      <c r="N245" s="17"/>
      <c r="O245" s="18" t="str">
        <f t="shared" si="33"/>
        <v xml:space="preserve">
  - 
    name:  3.牛顿第二定律
    title:  3.牛顿第二定律
    description: 
    koLyro: section
    koLyri:  just
    son: </v>
      </c>
      <c r="P245" s="20" t="str">
        <f t="shared" si="34"/>
        <v xml:space="preserve">
          - 
            name:  3.牛顿第二定律
            title:  3.牛顿第二定律
            description: 
            koLyro: section
            koLyri:  just
            son: </v>
      </c>
    </row>
    <row r="246" spans="1:16" s="1" customFormat="1" ht="17.25" customHeight="1">
      <c r="A246" s="15">
        <f t="shared" si="27"/>
        <v>4</v>
      </c>
      <c r="B246" s="16" t="str">
        <f t="shared" si="28"/>
        <v>教材节</v>
      </c>
      <c r="C246" s="16" t="str">
        <f t="shared" si="29"/>
        <v>4.力学单位制</v>
      </c>
      <c r="D246" s="16" t="str">
        <f>IF(I246=1,INDEX( {"chinese","english","math","physics","chemistry","biology","politics","history","geography"},MATCH(C246,{"语文","英语","数学","物理","化学","生物","政治","历史","地理"},0)),"")</f>
        <v/>
      </c>
      <c r="E246" s="16" t="str">
        <f t="shared" si="30"/>
        <v>教材节</v>
      </c>
      <c r="F246" s="16" t="str">
        <f t="shared" si="31"/>
        <v>恰</v>
      </c>
      <c r="G246" s="16" t="str">
        <f>INDEX( {"body","discipline","volume","chapter","section"},MATCH(E246,{"教材体","教材域","教材册","教材章","教材节"},0))</f>
        <v>section</v>
      </c>
      <c r="H246" s="16" t="str">
        <f>INDEX( {"super","just","sub","infras"},MATCH(F246,{"超","恰","亚","次"},0))</f>
        <v>just</v>
      </c>
      <c r="I246" s="16">
        <f>MATCH(E246,{"教材体","教材域","教材册","教材章","教材节"},0)-1</f>
        <v>4</v>
      </c>
      <c r="J246" s="16">
        <f>MATCH(F246,{"超","恰","亚","次"},0)-1</f>
        <v>1</v>
      </c>
      <c r="K246" s="16" t="str">
        <f t="shared" si="32"/>
        <v>物理</v>
      </c>
      <c r="L246" s="1" t="s">
        <v>293</v>
      </c>
      <c r="M246" s="17"/>
      <c r="N246" s="17"/>
      <c r="O246" s="18" t="str">
        <f t="shared" si="33"/>
        <v xml:space="preserve">
  - 
    name:  4.力学单位制
    title:  4.力学单位制
    description: 
    koLyro: section
    koLyri:  just
    son: </v>
      </c>
      <c r="P246" s="20" t="str">
        <f t="shared" si="34"/>
        <v xml:space="preserve">
          - 
            name:  4.力学单位制
            title:  4.力学单位制
            description: 
            koLyro: section
            koLyri:  just
            son: </v>
      </c>
    </row>
    <row r="247" spans="1:16" s="1" customFormat="1" ht="17.25" customHeight="1">
      <c r="A247" s="15">
        <f t="shared" si="27"/>
        <v>4</v>
      </c>
      <c r="B247" s="16" t="str">
        <f t="shared" si="28"/>
        <v>教材节</v>
      </c>
      <c r="C247" s="16" t="str">
        <f t="shared" si="29"/>
        <v>5.牛顿第三定律</v>
      </c>
      <c r="D247" s="16" t="str">
        <f>IF(I247=1,INDEX( {"chinese","english","math","physics","chemistry","biology","politics","history","geography"},MATCH(C247,{"语文","英语","数学","物理","化学","生物","政治","历史","地理"},0)),"")</f>
        <v/>
      </c>
      <c r="E247" s="16" t="str">
        <f t="shared" si="30"/>
        <v>教材节</v>
      </c>
      <c r="F247" s="16" t="str">
        <f t="shared" si="31"/>
        <v>恰</v>
      </c>
      <c r="G247" s="16" t="str">
        <f>INDEX( {"body","discipline","volume","chapter","section"},MATCH(E247,{"教材体","教材域","教材册","教材章","教材节"},0))</f>
        <v>section</v>
      </c>
      <c r="H247" s="16" t="str">
        <f>INDEX( {"super","just","sub","infras"},MATCH(F247,{"超","恰","亚","次"},0))</f>
        <v>just</v>
      </c>
      <c r="I247" s="16">
        <f>MATCH(E247,{"教材体","教材域","教材册","教材章","教材节"},0)-1</f>
        <v>4</v>
      </c>
      <c r="J247" s="16">
        <f>MATCH(F247,{"超","恰","亚","次"},0)-1</f>
        <v>1</v>
      </c>
      <c r="K247" s="16" t="str">
        <f t="shared" si="32"/>
        <v>物理</v>
      </c>
      <c r="L247" s="1" t="s">
        <v>294</v>
      </c>
      <c r="M247" s="17"/>
      <c r="N247" s="17"/>
      <c r="O247" s="18" t="str">
        <f t="shared" si="33"/>
        <v xml:space="preserve">
  - 
    name:  5.牛顿第三定律
    title:  5.牛顿第三定律
    description: 
    koLyro: section
    koLyri:  just
    son: </v>
      </c>
      <c r="P247" s="20" t="str">
        <f t="shared" si="34"/>
        <v xml:space="preserve">
          - 
            name:  5.牛顿第三定律
            title:  5.牛顿第三定律
            description: 
            koLyro: section
            koLyri:  just
            son: </v>
      </c>
    </row>
    <row r="248" spans="1:16" s="1" customFormat="1" ht="17.25" customHeight="1">
      <c r="A248" s="15">
        <f t="shared" si="27"/>
        <v>4</v>
      </c>
      <c r="B248" s="16" t="str">
        <f t="shared" si="28"/>
        <v>教材节</v>
      </c>
      <c r="C248" s="16" t="str">
        <f t="shared" si="29"/>
        <v>6.用牛顿定律解决问题</v>
      </c>
      <c r="D248" s="16" t="str">
        <f>IF(I248=1,INDEX( {"chinese","english","math","physics","chemistry","biology","politics","history","geography"},MATCH(C248,{"语文","英语","数学","物理","化学","生物","政治","历史","地理"},0)),"")</f>
        <v/>
      </c>
      <c r="E248" s="16" t="str">
        <f t="shared" si="30"/>
        <v>教材节</v>
      </c>
      <c r="F248" s="16" t="str">
        <f t="shared" si="31"/>
        <v>恰</v>
      </c>
      <c r="G248" s="16" t="str">
        <f>INDEX( {"body","discipline","volume","chapter","section"},MATCH(E248,{"教材体","教材域","教材册","教材章","教材节"},0))</f>
        <v>section</v>
      </c>
      <c r="H248" s="16" t="str">
        <f>INDEX( {"super","just","sub","infras"},MATCH(F248,{"超","恰","亚","次"},0))</f>
        <v>just</v>
      </c>
      <c r="I248" s="16">
        <f>MATCH(E248,{"教材体","教材域","教材册","教材章","教材节"},0)-1</f>
        <v>4</v>
      </c>
      <c r="J248" s="16">
        <f>MATCH(F248,{"超","恰","亚","次"},0)-1</f>
        <v>1</v>
      </c>
      <c r="K248" s="16" t="str">
        <f t="shared" si="32"/>
        <v>物理</v>
      </c>
      <c r="L248" s="1" t="s">
        <v>295</v>
      </c>
      <c r="M248" s="17"/>
      <c r="N248" s="17"/>
      <c r="O248" s="18" t="str">
        <f t="shared" si="33"/>
        <v xml:space="preserve">
  - 
    name:  6.用牛顿定律解决问题
    title:  6.用牛顿定律解决问题
    description: 
    koLyro: section
    koLyri:  just
    son: </v>
      </c>
      <c r="P248" s="20" t="str">
        <f t="shared" si="34"/>
        <v xml:space="preserve">
          - 
            name:  6.用牛顿定律解决问题
            title:  6.用牛顿定律解决问题
            description: 
            koLyro: section
            koLyri:  just
            son: </v>
      </c>
    </row>
    <row r="249" spans="1:16" s="1" customFormat="1" ht="17.25" customHeight="1">
      <c r="A249" s="15">
        <f t="shared" si="27"/>
        <v>4</v>
      </c>
      <c r="B249" s="16" t="str">
        <f t="shared" si="28"/>
        <v>教材节</v>
      </c>
      <c r="C249" s="16" t="str">
        <f t="shared" si="29"/>
        <v>7.超重与失重</v>
      </c>
      <c r="D249" s="16" t="str">
        <f>IF(I249=1,INDEX( {"chinese","english","math","physics","chemistry","biology","politics","history","geography"},MATCH(C249,{"语文","英语","数学","物理","化学","生物","政治","历史","地理"},0)),"")</f>
        <v/>
      </c>
      <c r="E249" s="16" t="str">
        <f t="shared" si="30"/>
        <v>教材节</v>
      </c>
      <c r="F249" s="16" t="str">
        <f t="shared" si="31"/>
        <v>恰</v>
      </c>
      <c r="G249" s="16" t="str">
        <f>INDEX( {"body","discipline","volume","chapter","section"},MATCH(E249,{"教材体","教材域","教材册","教材章","教材节"},0))</f>
        <v>section</v>
      </c>
      <c r="H249" s="16" t="str">
        <f>INDEX( {"super","just","sub","infras"},MATCH(F249,{"超","恰","亚","次"},0))</f>
        <v>just</v>
      </c>
      <c r="I249" s="16">
        <f>MATCH(E249,{"教材体","教材域","教材册","教材章","教材节"},0)-1</f>
        <v>4</v>
      </c>
      <c r="J249" s="16">
        <f>MATCH(F249,{"超","恰","亚","次"},0)-1</f>
        <v>1</v>
      </c>
      <c r="K249" s="16" t="str">
        <f t="shared" si="32"/>
        <v>物理</v>
      </c>
      <c r="L249" s="1" t="s">
        <v>296</v>
      </c>
      <c r="M249" s="17"/>
      <c r="N249" s="17"/>
      <c r="O249" s="18" t="str">
        <f t="shared" si="33"/>
        <v xml:space="preserve">
  - 
    name:  7.超重与失重
    title:  7.超重与失重
    description: 
    koLyro: section
    koLyri:  just
    son: </v>
      </c>
      <c r="P249" s="20" t="str">
        <f t="shared" si="34"/>
        <v xml:space="preserve">
          - 
            name:  7.超重与失重
            title:  7.超重与失重
            description: 
            koLyro: section
            koLyri:  just
            son: </v>
      </c>
    </row>
    <row r="250" spans="1:16" s="1" customFormat="1" ht="17.25" customHeight="1">
      <c r="A250" s="15">
        <f t="shared" si="27"/>
        <v>4</v>
      </c>
      <c r="B250" s="16" t="str">
        <f t="shared" si="28"/>
        <v>教材节</v>
      </c>
      <c r="C250" s="16" t="str">
        <f t="shared" si="29"/>
        <v>8.共点力作用下物体的平衡</v>
      </c>
      <c r="D250" s="16" t="str">
        <f>IF(I250=1,INDEX( {"chinese","english","math","physics","chemistry","biology","politics","history","geography"},MATCH(C250,{"语文","英语","数学","物理","化学","生物","政治","历史","地理"},0)),"")</f>
        <v/>
      </c>
      <c r="E250" s="16" t="str">
        <f t="shared" si="30"/>
        <v>教材节</v>
      </c>
      <c r="F250" s="16" t="str">
        <f t="shared" si="31"/>
        <v>恰</v>
      </c>
      <c r="G250" s="16" t="str">
        <f>INDEX( {"body","discipline","volume","chapter","section"},MATCH(E250,{"教材体","教材域","教材册","教材章","教材节"},0))</f>
        <v>section</v>
      </c>
      <c r="H250" s="16" t="str">
        <f>INDEX( {"super","just","sub","infras"},MATCH(F250,{"超","恰","亚","次"},0))</f>
        <v>just</v>
      </c>
      <c r="I250" s="16">
        <f>MATCH(E250,{"教材体","教材域","教材册","教材章","教材节"},0)-1</f>
        <v>4</v>
      </c>
      <c r="J250" s="16">
        <f>MATCH(F250,{"超","恰","亚","次"},0)-1</f>
        <v>1</v>
      </c>
      <c r="K250" s="16" t="str">
        <f t="shared" si="32"/>
        <v>物理</v>
      </c>
      <c r="L250" s="1" t="s">
        <v>297</v>
      </c>
      <c r="M250" s="17"/>
      <c r="N250" s="17"/>
      <c r="O250" s="18" t="str">
        <f t="shared" si="33"/>
        <v xml:space="preserve">
  - 
    name:  8.共点力作用下物体的平衡
    title:  8.共点力作用下物体的平衡
    description: 
    koLyro: section
    koLyri:  just
    son: </v>
      </c>
      <c r="P250" s="20" t="str">
        <f t="shared" si="34"/>
        <v xml:space="preserve">
          - 
            name:  8.共点力作用下物体的平衡
            title:  8.共点力作用下物体的平衡
            description: 
            koLyro: section
            koLyri:  just
            son: </v>
      </c>
    </row>
    <row r="251" spans="1:16" s="1" customFormat="1" ht="17.25" customHeight="1">
      <c r="A251" s="15">
        <f t="shared" si="27"/>
        <v>4</v>
      </c>
      <c r="B251" s="16" t="str">
        <f t="shared" si="28"/>
        <v>教材节</v>
      </c>
      <c r="C251" s="16" t="str">
        <f t="shared" si="29"/>
        <v>9.共点力平衡条件的应用</v>
      </c>
      <c r="D251" s="16" t="str">
        <f>IF(I251=1,INDEX( {"chinese","english","math","physics","chemistry","biology","politics","history","geography"},MATCH(C251,{"语文","英语","数学","物理","化学","生物","政治","历史","地理"},0)),"")</f>
        <v/>
      </c>
      <c r="E251" s="16" t="str">
        <f t="shared" si="30"/>
        <v>教材节</v>
      </c>
      <c r="F251" s="16" t="str">
        <f t="shared" si="31"/>
        <v>恰</v>
      </c>
      <c r="G251" s="16" t="str">
        <f>INDEX( {"body","discipline","volume","chapter","section"},MATCH(E251,{"教材体","教材域","教材册","教材章","教材节"},0))</f>
        <v>section</v>
      </c>
      <c r="H251" s="16" t="str">
        <f>INDEX( {"super","just","sub","infras"},MATCH(F251,{"超","恰","亚","次"},0))</f>
        <v>just</v>
      </c>
      <c r="I251" s="16">
        <f>MATCH(E251,{"教材体","教材域","教材册","教材章","教材节"},0)-1</f>
        <v>4</v>
      </c>
      <c r="J251" s="16">
        <f>MATCH(F251,{"超","恰","亚","次"},0)-1</f>
        <v>1</v>
      </c>
      <c r="K251" s="16" t="str">
        <f t="shared" si="32"/>
        <v>物理</v>
      </c>
      <c r="L251" s="1" t="s">
        <v>298</v>
      </c>
      <c r="M251" s="17"/>
      <c r="N251" s="17"/>
      <c r="O251" s="18" t="str">
        <f t="shared" si="33"/>
        <v xml:space="preserve">
  - 
    name:  9.共点力平衡条件的应用
    title:  9.共点力平衡条件的应用
    description: 
    koLyro: section
    koLyri:  just
    son: </v>
      </c>
      <c r="P251" s="20" t="str">
        <f t="shared" si="34"/>
        <v xml:space="preserve">
          - 
            name:  9.共点力平衡条件的应用
            title:  9.共点力平衡条件的应用
            description: 
            koLyro: section
            koLyri:  just
            son: </v>
      </c>
    </row>
    <row r="252" spans="1:16" s="1" customFormat="1" ht="17.25" customHeight="1">
      <c r="A252" s="15">
        <f t="shared" si="27"/>
        <v>2</v>
      </c>
      <c r="B252" s="16" t="str">
        <f t="shared" si="28"/>
        <v>教材册</v>
      </c>
      <c r="C252" s="16" t="str">
        <f t="shared" si="29"/>
        <v>必修2</v>
      </c>
      <c r="D252" s="16" t="str">
        <f>IF(I252=1,INDEX( {"chinese","english","math","physics","chemistry","biology","politics","history","geography"},MATCH(C252,{"语文","英语","数学","物理","化学","生物","政治","历史","地理"},0)),"")</f>
        <v/>
      </c>
      <c r="E252" s="16" t="str">
        <f t="shared" si="30"/>
        <v>教材册</v>
      </c>
      <c r="F252" s="16" t="str">
        <f t="shared" si="31"/>
        <v>恰</v>
      </c>
      <c r="G252" s="16" t="str">
        <f>INDEX( {"body","discipline","volume","chapter","section"},MATCH(E252,{"教材体","教材域","教材册","教材章","教材节"},0))</f>
        <v>volume</v>
      </c>
      <c r="H252" s="16" t="str">
        <f>INDEX( {"super","just","sub","infras"},MATCH(F252,{"超","恰","亚","次"},0))</f>
        <v>just</v>
      </c>
      <c r="I252" s="16">
        <f>MATCH(E252,{"教材体","教材域","教材册","教材章","教材节"},0)-1</f>
        <v>2</v>
      </c>
      <c r="J252" s="16">
        <f>MATCH(F252,{"超","恰","亚","次"},0)-1</f>
        <v>1</v>
      </c>
      <c r="K252" s="16" t="str">
        <f t="shared" si="32"/>
        <v>物理</v>
      </c>
      <c r="L252" s="1" t="s">
        <v>299</v>
      </c>
      <c r="M252" s="17"/>
      <c r="N252" s="17"/>
      <c r="O252" s="18" t="str">
        <f t="shared" si="33"/>
        <v xml:space="preserve">
  - 
    name:  必修2
    title:  必修2
    description: 
    koLyro: volume
    koLyri:  just
    son: </v>
      </c>
      <c r="P252" s="20" t="str">
        <f t="shared" si="34"/>
        <v xml:space="preserve">
      - 
        name:  必修2
        title:  必修2
        description: 
        koLyro: volume
        koLyri:  just
        son: </v>
      </c>
    </row>
    <row r="253" spans="1:16" s="1" customFormat="1" ht="17.25" customHeight="1">
      <c r="A253" s="15">
        <f t="shared" si="27"/>
        <v>3</v>
      </c>
      <c r="B253" s="16" t="str">
        <f t="shared" si="28"/>
        <v>教材章</v>
      </c>
      <c r="C253" s="16" t="str">
        <f t="shared" si="29"/>
        <v>第五章 机械能守恒定律</v>
      </c>
      <c r="D253" s="16" t="str">
        <f>IF(I253=1,INDEX( {"chinese","english","math","physics","chemistry","biology","politics","history","geography"},MATCH(C253,{"语文","英语","数学","物理","化学","生物","政治","历史","地理"},0)),"")</f>
        <v/>
      </c>
      <c r="E253" s="16" t="str">
        <f t="shared" si="30"/>
        <v>教材章</v>
      </c>
      <c r="F253" s="16" t="str">
        <f t="shared" si="31"/>
        <v>恰</v>
      </c>
      <c r="G253" s="16" t="str">
        <f>INDEX( {"body","discipline","volume","chapter","section"},MATCH(E253,{"教材体","教材域","教材册","教材章","教材节"},0))</f>
        <v>chapter</v>
      </c>
      <c r="H253" s="16" t="str">
        <f>INDEX( {"super","just","sub","infras"},MATCH(F253,{"超","恰","亚","次"},0))</f>
        <v>just</v>
      </c>
      <c r="I253" s="16">
        <f>MATCH(E253,{"教材体","教材域","教材册","教材章","教材节"},0)-1</f>
        <v>3</v>
      </c>
      <c r="J253" s="16">
        <f>MATCH(F253,{"超","恰","亚","次"},0)-1</f>
        <v>1</v>
      </c>
      <c r="K253" s="16" t="str">
        <f t="shared" si="32"/>
        <v>物理</v>
      </c>
      <c r="L253" s="1" t="s">
        <v>300</v>
      </c>
      <c r="M253" s="17"/>
      <c r="N253" s="17"/>
      <c r="O253" s="18" t="str">
        <f t="shared" si="33"/>
        <v xml:space="preserve">
  - 
    name:  第五章 机械能守恒定律
    title:  第五章 机械能守恒定律
    description: 
    koLyro: chapter
    koLyri:  just
    son: </v>
      </c>
      <c r="P253" s="20" t="str">
        <f t="shared" si="34"/>
        <v xml:space="preserve">
        - 
          name:  第五章 机械能守恒定律
          title:  第五章 机械能守恒定律
          description: 
          koLyro: chapter
          koLyri:  just
          son: </v>
      </c>
    </row>
    <row r="254" spans="1:16" s="1" customFormat="1" ht="17.25" customHeight="1">
      <c r="A254" s="15">
        <f t="shared" si="27"/>
        <v>4</v>
      </c>
      <c r="B254" s="16" t="str">
        <f t="shared" si="28"/>
        <v>教材节</v>
      </c>
      <c r="C254" s="16" t="str">
        <f t="shared" si="29"/>
        <v>1.追寻守恒量——能量</v>
      </c>
      <c r="D254" s="16" t="str">
        <f>IF(I254=1,INDEX( {"chinese","english","math","physics","chemistry","biology","politics","history","geography"},MATCH(C254,{"语文","英语","数学","物理","化学","生物","政治","历史","地理"},0)),"")</f>
        <v/>
      </c>
      <c r="E254" s="16" t="str">
        <f t="shared" si="30"/>
        <v>教材节</v>
      </c>
      <c r="F254" s="16" t="str">
        <f t="shared" si="31"/>
        <v>恰</v>
      </c>
      <c r="G254" s="16" t="str">
        <f>INDEX( {"body","discipline","volume","chapter","section"},MATCH(E254,{"教材体","教材域","教材册","教材章","教材节"},0))</f>
        <v>section</v>
      </c>
      <c r="H254" s="16" t="str">
        <f>INDEX( {"super","just","sub","infras"},MATCH(F254,{"超","恰","亚","次"},0))</f>
        <v>just</v>
      </c>
      <c r="I254" s="16">
        <f>MATCH(E254,{"教材体","教材域","教材册","教材章","教材节"},0)-1</f>
        <v>4</v>
      </c>
      <c r="J254" s="16">
        <f>MATCH(F254,{"超","恰","亚","次"},0)-1</f>
        <v>1</v>
      </c>
      <c r="K254" s="16" t="str">
        <f t="shared" si="32"/>
        <v>物理</v>
      </c>
      <c r="L254" s="1" t="s">
        <v>301</v>
      </c>
      <c r="M254" s="17"/>
      <c r="N254" s="17"/>
      <c r="O254" s="18" t="str">
        <f t="shared" si="33"/>
        <v xml:space="preserve">
  - 
    name:  1.追寻守恒量——能量
    title:  1.追寻守恒量——能量
    description: 
    koLyro: section
    koLyri:  just
    son: </v>
      </c>
      <c r="P254" s="20" t="str">
        <f t="shared" si="34"/>
        <v xml:space="preserve">
          - 
            name:  1.追寻守恒量——能量
            title:  1.追寻守恒量——能量
            description: 
            koLyro: section
            koLyri:  just
            son: </v>
      </c>
    </row>
    <row r="255" spans="1:16" s="1" customFormat="1" ht="17.25" customHeight="1">
      <c r="A255" s="15">
        <f t="shared" si="27"/>
        <v>4</v>
      </c>
      <c r="B255" s="16" t="str">
        <f t="shared" si="28"/>
        <v>教材节</v>
      </c>
      <c r="C255" s="16" t="str">
        <f t="shared" si="29"/>
        <v>2.功</v>
      </c>
      <c r="D255" s="16" t="str">
        <f>IF(I255=1,INDEX( {"chinese","english","math","physics","chemistry","biology","politics","history","geography"},MATCH(C255,{"语文","英语","数学","物理","化学","生物","政治","历史","地理"},0)),"")</f>
        <v/>
      </c>
      <c r="E255" s="16" t="str">
        <f t="shared" si="30"/>
        <v>教材节</v>
      </c>
      <c r="F255" s="16" t="str">
        <f t="shared" si="31"/>
        <v>恰</v>
      </c>
      <c r="G255" s="16" t="str">
        <f>INDEX( {"body","discipline","volume","chapter","section"},MATCH(E255,{"教材体","教材域","教材册","教材章","教材节"},0))</f>
        <v>section</v>
      </c>
      <c r="H255" s="16" t="str">
        <f>INDEX( {"super","just","sub","infras"},MATCH(F255,{"超","恰","亚","次"},0))</f>
        <v>just</v>
      </c>
      <c r="I255" s="16">
        <f>MATCH(E255,{"教材体","教材域","教材册","教材章","教材节"},0)-1</f>
        <v>4</v>
      </c>
      <c r="J255" s="16">
        <f>MATCH(F255,{"超","恰","亚","次"},0)-1</f>
        <v>1</v>
      </c>
      <c r="K255" s="16" t="str">
        <f t="shared" si="32"/>
        <v>物理</v>
      </c>
      <c r="L255" s="1" t="s">
        <v>302</v>
      </c>
      <c r="M255" s="17" t="s">
        <v>23</v>
      </c>
      <c r="N255" s="17"/>
      <c r="O255" s="18" t="str">
        <f t="shared" si="33"/>
        <v xml:space="preserve">
  - 
    name:  2.功
    title:  2.功
    description: 
    koLyro: section
    koLyri:  just
    son: </v>
      </c>
      <c r="P255" s="20" t="str">
        <f t="shared" si="34"/>
        <v xml:space="preserve">
          - 
            name:  2.功
            title:  2.功
            description: 
            koLyro: section
            koLyri:  just
            son: </v>
      </c>
    </row>
    <row r="256" spans="1:16" s="1" customFormat="1" ht="17.25" customHeight="1">
      <c r="A256" s="15">
        <f t="shared" si="27"/>
        <v>4</v>
      </c>
      <c r="B256" s="16" t="str">
        <f t="shared" si="28"/>
        <v>教材节</v>
      </c>
      <c r="C256" s="16" t="str">
        <f t="shared" si="29"/>
        <v>3.功率</v>
      </c>
      <c r="D256" s="16" t="str">
        <f>IF(I256=1,INDEX( {"chinese","english","math","physics","chemistry","biology","politics","history","geography"},MATCH(C256,{"语文","英语","数学","物理","化学","生物","政治","历史","地理"},0)),"")</f>
        <v/>
      </c>
      <c r="E256" s="16" t="str">
        <f t="shared" si="30"/>
        <v>教材节</v>
      </c>
      <c r="F256" s="16" t="str">
        <f t="shared" si="31"/>
        <v>恰</v>
      </c>
      <c r="G256" s="16" t="str">
        <f>INDEX( {"body","discipline","volume","chapter","section"},MATCH(E256,{"教材体","教材域","教材册","教材章","教材节"},0))</f>
        <v>section</v>
      </c>
      <c r="H256" s="16" t="str">
        <f>INDEX( {"super","just","sub","infras"},MATCH(F256,{"超","恰","亚","次"},0))</f>
        <v>just</v>
      </c>
      <c r="I256" s="16">
        <f>MATCH(E256,{"教材体","教材域","教材册","教材章","教材节"},0)-1</f>
        <v>4</v>
      </c>
      <c r="J256" s="16">
        <f>MATCH(F256,{"超","恰","亚","次"},0)-1</f>
        <v>1</v>
      </c>
      <c r="K256" s="16" t="str">
        <f t="shared" si="32"/>
        <v>物理</v>
      </c>
      <c r="L256" s="1" t="s">
        <v>303</v>
      </c>
      <c r="M256" s="17"/>
      <c r="N256" s="17"/>
      <c r="O256" s="18" t="str">
        <f t="shared" si="33"/>
        <v xml:space="preserve">
  - 
    name:  3.功率
    title:  3.功率
    description: 
    koLyro: section
    koLyri:  just
    son: </v>
      </c>
      <c r="P256" s="20" t="str">
        <f t="shared" si="34"/>
        <v xml:space="preserve">
          - 
            name:  3.功率
            title:  3.功率
            description: 
            koLyro: section
            koLyri:  just
            son: </v>
      </c>
    </row>
    <row r="257" spans="1:16" s="1" customFormat="1" ht="17.25" customHeight="1">
      <c r="A257" s="15">
        <f t="shared" si="27"/>
        <v>4</v>
      </c>
      <c r="B257" s="16" t="str">
        <f t="shared" si="28"/>
        <v>教材节</v>
      </c>
      <c r="C257" s="16" t="str">
        <f t="shared" si="29"/>
        <v>4.重力势能</v>
      </c>
      <c r="D257" s="16" t="str">
        <f>IF(I257=1,INDEX( {"chinese","english","math","physics","chemistry","biology","politics","history","geography"},MATCH(C257,{"语文","英语","数学","物理","化学","生物","政治","历史","地理"},0)),"")</f>
        <v/>
      </c>
      <c r="E257" s="16" t="str">
        <f t="shared" si="30"/>
        <v>教材节</v>
      </c>
      <c r="F257" s="16" t="str">
        <f t="shared" si="31"/>
        <v>恰</v>
      </c>
      <c r="G257" s="16" t="str">
        <f>INDEX( {"body","discipline","volume","chapter","section"},MATCH(E257,{"教材体","教材域","教材册","教材章","教材节"},0))</f>
        <v>section</v>
      </c>
      <c r="H257" s="16" t="str">
        <f>INDEX( {"super","just","sub","infras"},MATCH(F257,{"超","恰","亚","次"},0))</f>
        <v>just</v>
      </c>
      <c r="I257" s="16">
        <f>MATCH(E257,{"教材体","教材域","教材册","教材章","教材节"},0)-1</f>
        <v>4</v>
      </c>
      <c r="J257" s="16">
        <f>MATCH(F257,{"超","恰","亚","次"},0)-1</f>
        <v>1</v>
      </c>
      <c r="K257" s="16" t="str">
        <f t="shared" si="32"/>
        <v>物理</v>
      </c>
      <c r="L257" s="1" t="s">
        <v>304</v>
      </c>
      <c r="M257" s="17"/>
      <c r="N257" s="17"/>
      <c r="O257" s="18" t="str">
        <f t="shared" si="33"/>
        <v xml:space="preserve">
  - 
    name:  4.重力势能
    title:  4.重力势能
    description: 
    koLyro: section
    koLyri:  just
    son: </v>
      </c>
      <c r="P257" s="20" t="str">
        <f t="shared" si="34"/>
        <v xml:space="preserve">
          - 
            name:  4.重力势能
            title:  4.重力势能
            description: 
            koLyro: section
            koLyri:  just
            son: </v>
      </c>
    </row>
    <row r="258" spans="1:16" s="1" customFormat="1" ht="17.25" customHeight="1">
      <c r="A258" s="15">
        <f t="shared" si="27"/>
        <v>4</v>
      </c>
      <c r="B258" s="16" t="str">
        <f t="shared" si="28"/>
        <v>教材节</v>
      </c>
      <c r="C258" s="16" t="str">
        <f t="shared" si="29"/>
        <v>5.探究弹性势能的表达式</v>
      </c>
      <c r="D258" s="16" t="str">
        <f>IF(I258=1,INDEX( {"chinese","english","math","physics","chemistry","biology","politics","history","geography"},MATCH(C258,{"语文","英语","数学","物理","化学","生物","政治","历史","地理"},0)),"")</f>
        <v/>
      </c>
      <c r="E258" s="16" t="str">
        <f t="shared" si="30"/>
        <v>教材节</v>
      </c>
      <c r="F258" s="16" t="str">
        <f t="shared" si="31"/>
        <v>恰</v>
      </c>
      <c r="G258" s="16" t="str">
        <f>INDEX( {"body","discipline","volume","chapter","section"},MATCH(E258,{"教材体","教材域","教材册","教材章","教材节"},0))</f>
        <v>section</v>
      </c>
      <c r="H258" s="16" t="str">
        <f>INDEX( {"super","just","sub","infras"},MATCH(F258,{"超","恰","亚","次"},0))</f>
        <v>just</v>
      </c>
      <c r="I258" s="16">
        <f>MATCH(E258,{"教材体","教材域","教材册","教材章","教材节"},0)-1</f>
        <v>4</v>
      </c>
      <c r="J258" s="16">
        <f>MATCH(F258,{"超","恰","亚","次"},0)-1</f>
        <v>1</v>
      </c>
      <c r="K258" s="16" t="str">
        <f t="shared" si="32"/>
        <v>物理</v>
      </c>
      <c r="L258" s="1" t="s">
        <v>305</v>
      </c>
      <c r="M258" s="17"/>
      <c r="N258" s="17"/>
      <c r="O258" s="18" t="str">
        <f t="shared" si="33"/>
        <v xml:space="preserve">
  - 
    name:  5.探究弹性势能的表达式
    title:  5.探究弹性势能的表达式
    description: 
    koLyro: section
    koLyri:  just
    son: </v>
      </c>
      <c r="P258" s="20" t="str">
        <f t="shared" si="34"/>
        <v xml:space="preserve">
          - 
            name:  5.探究弹性势能的表达式
            title:  5.探究弹性势能的表达式
            description: 
            koLyro: section
            koLyri:  just
            son: </v>
      </c>
    </row>
    <row r="259" spans="1:16" s="1" customFormat="1" ht="17.25" customHeight="1">
      <c r="A259" s="15">
        <f t="shared" si="27"/>
        <v>4</v>
      </c>
      <c r="B259" s="16" t="str">
        <f t="shared" si="28"/>
        <v>教材节</v>
      </c>
      <c r="C259" s="16" t="str">
        <f t="shared" si="29"/>
        <v>6.实验：探究功与速度变化的关系</v>
      </c>
      <c r="D259" s="16" t="str">
        <f>IF(I259=1,INDEX( {"chinese","english","math","physics","chemistry","biology","politics","history","geography"},MATCH(C259,{"语文","英语","数学","物理","化学","生物","政治","历史","地理"},0)),"")</f>
        <v/>
      </c>
      <c r="E259" s="16" t="str">
        <f t="shared" si="30"/>
        <v>教材节</v>
      </c>
      <c r="F259" s="16" t="str">
        <f t="shared" si="31"/>
        <v>恰</v>
      </c>
      <c r="G259" s="16" t="str">
        <f>INDEX( {"body","discipline","volume","chapter","section"},MATCH(E259,{"教材体","教材域","教材册","教材章","教材节"},0))</f>
        <v>section</v>
      </c>
      <c r="H259" s="16" t="str">
        <f>INDEX( {"super","just","sub","infras"},MATCH(F259,{"超","恰","亚","次"},0))</f>
        <v>just</v>
      </c>
      <c r="I259" s="16">
        <f>MATCH(E259,{"教材体","教材域","教材册","教材章","教材节"},0)-1</f>
        <v>4</v>
      </c>
      <c r="J259" s="16">
        <f>MATCH(F259,{"超","恰","亚","次"},0)-1</f>
        <v>1</v>
      </c>
      <c r="K259" s="16" t="str">
        <f t="shared" si="32"/>
        <v>物理</v>
      </c>
      <c r="L259" s="1" t="s">
        <v>306</v>
      </c>
      <c r="M259" s="17"/>
      <c r="N259" s="17"/>
      <c r="O259" s="18" t="str">
        <f t="shared" si="33"/>
        <v xml:space="preserve">
  - 
    name:  6.实验：探究功与速度变化的关系
    title:  6.实验：探究功与速度变化的关系
    description: 
    koLyro: section
    koLyri:  just
    son: </v>
      </c>
      <c r="P259" s="20" t="str">
        <f t="shared" si="34"/>
        <v xml:space="preserve">
          - 
            name:  6.实验：探究功与速度变化的关系
            title:  6.实验：探究功与速度变化的关系
            description: 
            koLyro: section
            koLyri:  just
            son: </v>
      </c>
    </row>
    <row r="260" spans="1:16" s="1" customFormat="1" ht="17.25" customHeight="1">
      <c r="A260" s="15">
        <f t="shared" ref="A260:A323" si="35">IFERROR(FIND("├",L260),0)</f>
        <v>4</v>
      </c>
      <c r="B260" s="16" t="str">
        <f t="shared" ref="B260:B323" si="36">MID(L260,FIND("«",L260)+1,FIND("»",L260)-FIND("«",L260)-1)</f>
        <v>教材节</v>
      </c>
      <c r="C260" s="16" t="str">
        <f t="shared" ref="C260:C323" si="37">RIGHT(L260,LEN(L260)-FIND("»",L260))</f>
        <v>7.动能和动能定理</v>
      </c>
      <c r="D260" s="16" t="str">
        <f>IF(I260=1,INDEX( {"chinese","english","math","physics","chemistry","biology","politics","history","geography"},MATCH(C260,{"语文","英语","数学","物理","化学","生物","政治","历史","地理"},0)),"")</f>
        <v/>
      </c>
      <c r="E260" s="16" t="str">
        <f t="shared" ref="E260:E323" si="38">SUBSTITUTE(SUBSTITUTE(SUBSTITUTE(SUBSTITUTE(B260,"超",""),"恰",""),"亚",""),"次","")</f>
        <v>教材节</v>
      </c>
      <c r="F260" s="16" t="str">
        <f t="shared" ref="F260:F323" si="39">IF(IFERROR(FIND("超",B260),-1)&gt;0,"超",  IF(IFERROR(FIND("亚",B260),-1)&gt;0,"亚",   IF(IFERROR(FIND("次",B260),-1)&gt;0,"次",    "恰"  )))</f>
        <v>恰</v>
      </c>
      <c r="G260" s="16" t="str">
        <f>INDEX( {"body","discipline","volume","chapter","section"},MATCH(E260,{"教材体","教材域","教材册","教材章","教材节"},0))</f>
        <v>section</v>
      </c>
      <c r="H260" s="16" t="str">
        <f>INDEX( {"super","just","sub","infras"},MATCH(F260,{"超","恰","亚","次"},0))</f>
        <v>just</v>
      </c>
      <c r="I260" s="16">
        <f>MATCH(E260,{"教材体","教材域","教材册","教材章","教材节"},0)-1</f>
        <v>4</v>
      </c>
      <c r="J260" s="16">
        <f>MATCH(F260,{"超","恰","亚","次"},0)-1</f>
        <v>1</v>
      </c>
      <c r="K260" s="16" t="str">
        <f t="shared" ref="K260:K323" si="40">IF(I260=0,"",IF(I260=1,C260,K259))</f>
        <v>物理</v>
      </c>
      <c r="L260" s="1" t="s">
        <v>307</v>
      </c>
      <c r="M260" s="17"/>
      <c r="N260" s="17"/>
      <c r="O260" s="18" t="str">
        <f t="shared" si="33"/>
        <v xml:space="preserve">
  - 
    name:  7.动能和动能定理
    title:  7.动能和动能定理
    description: 
    koLyro: section
    koLyri:  just
    son: </v>
      </c>
      <c r="P260" s="20" t="str">
        <f t="shared" si="34"/>
        <v xml:space="preserve">
          - 
            name:  7.动能和动能定理
            title:  7.动能和动能定理
            description: 
            koLyro: section
            koLyri:  just
            son: </v>
      </c>
    </row>
    <row r="261" spans="1:16" s="1" customFormat="1" ht="17.25" customHeight="1">
      <c r="A261" s="15">
        <f t="shared" si="35"/>
        <v>4</v>
      </c>
      <c r="B261" s="16" t="str">
        <f t="shared" si="36"/>
        <v>教材节</v>
      </c>
      <c r="C261" s="16" t="str">
        <f t="shared" si="37"/>
        <v>8.机械能守恒定律</v>
      </c>
      <c r="D261" s="16" t="str">
        <f>IF(I261=1,INDEX( {"chinese","english","math","physics","chemistry","biology","politics","history","geography"},MATCH(C261,{"语文","英语","数学","物理","化学","生物","政治","历史","地理"},0)),"")</f>
        <v/>
      </c>
      <c r="E261" s="16" t="str">
        <f t="shared" si="38"/>
        <v>教材节</v>
      </c>
      <c r="F261" s="16" t="str">
        <f t="shared" si="39"/>
        <v>恰</v>
      </c>
      <c r="G261" s="16" t="str">
        <f>INDEX( {"body","discipline","volume","chapter","section"},MATCH(E261,{"教材体","教材域","教材册","教材章","教材节"},0))</f>
        <v>section</v>
      </c>
      <c r="H261" s="16" t="str">
        <f>INDEX( {"super","just","sub","infras"},MATCH(F261,{"超","恰","亚","次"},0))</f>
        <v>just</v>
      </c>
      <c r="I261" s="16">
        <f>MATCH(E261,{"教材体","教材域","教材册","教材章","教材节"},0)-1</f>
        <v>4</v>
      </c>
      <c r="J261" s="16">
        <f>MATCH(F261,{"超","恰","亚","次"},0)-1</f>
        <v>1</v>
      </c>
      <c r="K261" s="16" t="str">
        <f t="shared" si="40"/>
        <v>物理</v>
      </c>
      <c r="L261" s="1" t="s">
        <v>308</v>
      </c>
      <c r="M261" s="17"/>
      <c r="N261" s="17"/>
      <c r="O261" s="18" t="str">
        <f t="shared" ref="O261:O324" si="41">SUBSTITUTE(SUBSTITUTE(SUBSTITUTE(SUBSTITUTE($O$1,"NAME",IF(D261="",C261,D261)),"TITLE",C261),"KO_LYRO",G261),"KO_LYRI",H261)</f>
        <v xml:space="preserve">
  - 
    name:  8.机械能守恒定律
    title:  8.机械能守恒定律
    description: 
    koLyro: section
    koLyri:  just
    son: </v>
      </c>
      <c r="P261" s="20" t="str">
        <f t="shared" ref="P261:P324" si="42">SUBSTITUTE(O261,CHAR(10),CHAR(10)&amp;REPT("  ",A261))</f>
        <v xml:space="preserve">
          - 
            name:  8.机械能守恒定律
            title:  8.机械能守恒定律
            description: 
            koLyro: section
            koLyri:  just
            son: </v>
      </c>
    </row>
    <row r="262" spans="1:16" s="1" customFormat="1" ht="17.25" customHeight="1">
      <c r="A262" s="15">
        <f t="shared" si="35"/>
        <v>4</v>
      </c>
      <c r="B262" s="16" t="str">
        <f t="shared" si="36"/>
        <v>教材节</v>
      </c>
      <c r="C262" s="16" t="str">
        <f t="shared" si="37"/>
        <v>9.实验：验证机械能守恒定律</v>
      </c>
      <c r="D262" s="16" t="str">
        <f>IF(I262=1,INDEX( {"chinese","english","math","physics","chemistry","biology","politics","history","geography"},MATCH(C262,{"语文","英语","数学","物理","化学","生物","政治","历史","地理"},0)),"")</f>
        <v/>
      </c>
      <c r="E262" s="16" t="str">
        <f t="shared" si="38"/>
        <v>教材节</v>
      </c>
      <c r="F262" s="16" t="str">
        <f t="shared" si="39"/>
        <v>恰</v>
      </c>
      <c r="G262" s="16" t="str">
        <f>INDEX( {"body","discipline","volume","chapter","section"},MATCH(E262,{"教材体","教材域","教材册","教材章","教材节"},0))</f>
        <v>section</v>
      </c>
      <c r="H262" s="16" t="str">
        <f>INDEX( {"super","just","sub","infras"},MATCH(F262,{"超","恰","亚","次"},0))</f>
        <v>just</v>
      </c>
      <c r="I262" s="16">
        <f>MATCH(E262,{"教材体","教材域","教材册","教材章","教材节"},0)-1</f>
        <v>4</v>
      </c>
      <c r="J262" s="16">
        <f>MATCH(F262,{"超","恰","亚","次"},0)-1</f>
        <v>1</v>
      </c>
      <c r="K262" s="16" t="str">
        <f t="shared" si="40"/>
        <v>物理</v>
      </c>
      <c r="L262" s="1" t="s">
        <v>309</v>
      </c>
      <c r="M262" s="17"/>
      <c r="N262" s="17"/>
      <c r="O262" s="18" t="str">
        <f t="shared" si="41"/>
        <v xml:space="preserve">
  - 
    name:  9.实验：验证机械能守恒定律
    title:  9.实验：验证机械能守恒定律
    description: 
    koLyro: section
    koLyri:  just
    son: </v>
      </c>
      <c r="P262" s="20" t="str">
        <f t="shared" si="42"/>
        <v xml:space="preserve">
          - 
            name:  9.实验：验证机械能守恒定律
            title:  9.实验：验证机械能守恒定律
            description: 
            koLyro: section
            koLyri:  just
            son: </v>
      </c>
    </row>
    <row r="263" spans="1:16" s="1" customFormat="1" ht="17.25" customHeight="1">
      <c r="A263" s="15">
        <f t="shared" si="35"/>
        <v>4</v>
      </c>
      <c r="B263" s="16" t="str">
        <f t="shared" si="36"/>
        <v>教材节</v>
      </c>
      <c r="C263" s="16" t="str">
        <f t="shared" si="37"/>
        <v>10.能量守恒与能源</v>
      </c>
      <c r="D263" s="16" t="str">
        <f>IF(I263=1,INDEX( {"chinese","english","math","physics","chemistry","biology","politics","history","geography"},MATCH(C263,{"语文","英语","数学","物理","化学","生物","政治","历史","地理"},0)),"")</f>
        <v/>
      </c>
      <c r="E263" s="16" t="str">
        <f t="shared" si="38"/>
        <v>教材节</v>
      </c>
      <c r="F263" s="16" t="str">
        <f t="shared" si="39"/>
        <v>恰</v>
      </c>
      <c r="G263" s="16" t="str">
        <f>INDEX( {"body","discipline","volume","chapter","section"},MATCH(E263,{"教材体","教材域","教材册","教材章","教材节"},0))</f>
        <v>section</v>
      </c>
      <c r="H263" s="16" t="str">
        <f>INDEX( {"super","just","sub","infras"},MATCH(F263,{"超","恰","亚","次"},0))</f>
        <v>just</v>
      </c>
      <c r="I263" s="16">
        <f>MATCH(E263,{"教材体","教材域","教材册","教材章","教材节"},0)-1</f>
        <v>4</v>
      </c>
      <c r="J263" s="16">
        <f>MATCH(F263,{"超","恰","亚","次"},0)-1</f>
        <v>1</v>
      </c>
      <c r="K263" s="16" t="str">
        <f t="shared" si="40"/>
        <v>物理</v>
      </c>
      <c r="L263" s="1" t="s">
        <v>310</v>
      </c>
      <c r="M263" s="17"/>
      <c r="N263" s="17"/>
      <c r="O263" s="18" t="str">
        <f t="shared" si="41"/>
        <v xml:space="preserve">
  - 
    name:  10.能量守恒与能源
    title:  10.能量守恒与能源
    description: 
    koLyro: section
    koLyri:  just
    son: </v>
      </c>
      <c r="P263" s="20" t="str">
        <f t="shared" si="42"/>
        <v xml:space="preserve">
          - 
            name:  10.能量守恒与能源
            title:  10.能量守恒与能源
            description: 
            koLyro: section
            koLyri:  just
            son: </v>
      </c>
    </row>
    <row r="264" spans="1:16" s="1" customFormat="1" ht="17.25" customHeight="1">
      <c r="A264" s="15">
        <f t="shared" si="35"/>
        <v>3</v>
      </c>
      <c r="B264" s="16" t="str">
        <f t="shared" si="36"/>
        <v>教材章</v>
      </c>
      <c r="C264" s="16" t="str">
        <f t="shared" si="37"/>
        <v>第六章 曲线运动</v>
      </c>
      <c r="D264" s="16" t="str">
        <f>IF(I264=1,INDEX( {"chinese","english","math","physics","chemistry","biology","politics","history","geography"},MATCH(C264,{"语文","英语","数学","物理","化学","生物","政治","历史","地理"},0)),"")</f>
        <v/>
      </c>
      <c r="E264" s="16" t="str">
        <f t="shared" si="38"/>
        <v>教材章</v>
      </c>
      <c r="F264" s="16" t="str">
        <f t="shared" si="39"/>
        <v>恰</v>
      </c>
      <c r="G264" s="16" t="str">
        <f>INDEX( {"body","discipline","volume","chapter","section"},MATCH(E264,{"教材体","教材域","教材册","教材章","教材节"},0))</f>
        <v>chapter</v>
      </c>
      <c r="H264" s="16" t="str">
        <f>INDEX( {"super","just","sub","infras"},MATCH(F264,{"超","恰","亚","次"},0))</f>
        <v>just</v>
      </c>
      <c r="I264" s="16">
        <f>MATCH(E264,{"教材体","教材域","教材册","教材章","教材节"},0)-1</f>
        <v>3</v>
      </c>
      <c r="J264" s="16">
        <f>MATCH(F264,{"超","恰","亚","次"},0)-1</f>
        <v>1</v>
      </c>
      <c r="K264" s="16" t="str">
        <f t="shared" si="40"/>
        <v>物理</v>
      </c>
      <c r="L264" s="1" t="s">
        <v>311</v>
      </c>
      <c r="M264" s="17"/>
      <c r="N264" s="17"/>
      <c r="O264" s="18" t="str">
        <f t="shared" si="41"/>
        <v xml:space="preserve">
  - 
    name:  第六章 曲线运动
    title:  第六章 曲线运动
    description: 
    koLyro: chapter
    koLyri:  just
    son: </v>
      </c>
      <c r="P264" s="20" t="str">
        <f t="shared" si="42"/>
        <v xml:space="preserve">
        - 
          name:  第六章 曲线运动
          title:  第六章 曲线运动
          description: 
          koLyro: chapter
          koLyri:  just
          son: </v>
      </c>
    </row>
    <row r="265" spans="1:16" s="1" customFormat="1" ht="17.25" customHeight="1">
      <c r="A265" s="15">
        <f t="shared" si="35"/>
        <v>4</v>
      </c>
      <c r="B265" s="16" t="str">
        <f t="shared" si="36"/>
        <v>教材节</v>
      </c>
      <c r="C265" s="16" t="str">
        <f t="shared" si="37"/>
        <v>1.曲线运动</v>
      </c>
      <c r="D265" s="16" t="str">
        <f>IF(I265=1,INDEX( {"chinese","english","math","physics","chemistry","biology","politics","history","geography"},MATCH(C265,{"语文","英语","数学","物理","化学","生物","政治","历史","地理"},0)),"")</f>
        <v/>
      </c>
      <c r="E265" s="16" t="str">
        <f t="shared" si="38"/>
        <v>教材节</v>
      </c>
      <c r="F265" s="16" t="str">
        <f t="shared" si="39"/>
        <v>恰</v>
      </c>
      <c r="G265" s="16" t="str">
        <f>INDEX( {"body","discipline","volume","chapter","section"},MATCH(E265,{"教材体","教材域","教材册","教材章","教材节"},0))</f>
        <v>section</v>
      </c>
      <c r="H265" s="16" t="str">
        <f>INDEX( {"super","just","sub","infras"},MATCH(F265,{"超","恰","亚","次"},0))</f>
        <v>just</v>
      </c>
      <c r="I265" s="16">
        <f>MATCH(E265,{"教材体","教材域","教材册","教材章","教材节"},0)-1</f>
        <v>4</v>
      </c>
      <c r="J265" s="16">
        <f>MATCH(F265,{"超","恰","亚","次"},0)-1</f>
        <v>1</v>
      </c>
      <c r="K265" s="16" t="str">
        <f t="shared" si="40"/>
        <v>物理</v>
      </c>
      <c r="L265" s="1" t="s">
        <v>312</v>
      </c>
      <c r="M265" s="17"/>
      <c r="N265" s="17"/>
      <c r="O265" s="18" t="str">
        <f t="shared" si="41"/>
        <v xml:space="preserve">
  - 
    name:  1.曲线运动
    title:  1.曲线运动
    description: 
    koLyro: section
    koLyri:  just
    son: </v>
      </c>
      <c r="P265" s="20" t="str">
        <f t="shared" si="42"/>
        <v xml:space="preserve">
          - 
            name:  1.曲线运动
            title:  1.曲线运动
            description: 
            koLyro: section
            koLyri:  just
            son: </v>
      </c>
    </row>
    <row r="266" spans="1:16" s="1" customFormat="1" ht="17.25" customHeight="1">
      <c r="A266" s="15">
        <f t="shared" si="35"/>
        <v>4</v>
      </c>
      <c r="B266" s="16" t="str">
        <f t="shared" si="36"/>
        <v>教材节</v>
      </c>
      <c r="C266" s="16" t="str">
        <f t="shared" si="37"/>
        <v>2.运动的合成与分解</v>
      </c>
      <c r="D266" s="16" t="str">
        <f>IF(I266=1,INDEX( {"chinese","english","math","physics","chemistry","biology","politics","history","geography"},MATCH(C266,{"语文","英语","数学","物理","化学","生物","政治","历史","地理"},0)),"")</f>
        <v/>
      </c>
      <c r="E266" s="16" t="str">
        <f t="shared" si="38"/>
        <v>教材节</v>
      </c>
      <c r="F266" s="16" t="str">
        <f t="shared" si="39"/>
        <v>恰</v>
      </c>
      <c r="G266" s="16" t="str">
        <f>INDEX( {"body","discipline","volume","chapter","section"},MATCH(E266,{"教材体","教材域","教材册","教材章","教材节"},0))</f>
        <v>section</v>
      </c>
      <c r="H266" s="16" t="str">
        <f>INDEX( {"super","just","sub","infras"},MATCH(F266,{"超","恰","亚","次"},0))</f>
        <v>just</v>
      </c>
      <c r="I266" s="16">
        <f>MATCH(E266,{"教材体","教材域","教材册","教材章","教材节"},0)-1</f>
        <v>4</v>
      </c>
      <c r="J266" s="16">
        <f>MATCH(F266,{"超","恰","亚","次"},0)-1</f>
        <v>1</v>
      </c>
      <c r="K266" s="16" t="str">
        <f t="shared" si="40"/>
        <v>物理</v>
      </c>
      <c r="L266" s="1" t="s">
        <v>313</v>
      </c>
      <c r="M266" s="17"/>
      <c r="N266" s="17"/>
      <c r="O266" s="18" t="str">
        <f t="shared" si="41"/>
        <v xml:space="preserve">
  - 
    name:  2.运动的合成与分解
    title:  2.运动的合成与分解
    description: 
    koLyro: section
    koLyri:  just
    son: </v>
      </c>
      <c r="P266" s="20" t="str">
        <f t="shared" si="42"/>
        <v xml:space="preserve">
          - 
            name:  2.运动的合成与分解
            title:  2.运动的合成与分解
            description: 
            koLyro: section
            koLyri:  just
            son: </v>
      </c>
    </row>
    <row r="267" spans="1:16" s="1" customFormat="1" ht="17.25" customHeight="1">
      <c r="A267" s="15">
        <f t="shared" si="35"/>
        <v>4</v>
      </c>
      <c r="B267" s="16" t="str">
        <f t="shared" si="36"/>
        <v>教材节</v>
      </c>
      <c r="C267" s="16" t="str">
        <f t="shared" si="37"/>
        <v>3.实验：研究平抛运动</v>
      </c>
      <c r="D267" s="16" t="str">
        <f>IF(I267=1,INDEX( {"chinese","english","math","physics","chemistry","biology","politics","history","geography"},MATCH(C267,{"语文","英语","数学","物理","化学","生物","政治","历史","地理"},0)),"")</f>
        <v/>
      </c>
      <c r="E267" s="16" t="str">
        <f t="shared" si="38"/>
        <v>教材节</v>
      </c>
      <c r="F267" s="16" t="str">
        <f t="shared" si="39"/>
        <v>恰</v>
      </c>
      <c r="G267" s="16" t="str">
        <f>INDEX( {"body","discipline","volume","chapter","section"},MATCH(E267,{"教材体","教材域","教材册","教材章","教材节"},0))</f>
        <v>section</v>
      </c>
      <c r="H267" s="16" t="str">
        <f>INDEX( {"super","just","sub","infras"},MATCH(F267,{"超","恰","亚","次"},0))</f>
        <v>just</v>
      </c>
      <c r="I267" s="16">
        <f>MATCH(E267,{"教材体","教材域","教材册","教材章","教材节"},0)-1</f>
        <v>4</v>
      </c>
      <c r="J267" s="16">
        <f>MATCH(F267,{"超","恰","亚","次"},0)-1</f>
        <v>1</v>
      </c>
      <c r="K267" s="16" t="str">
        <f t="shared" si="40"/>
        <v>物理</v>
      </c>
      <c r="L267" s="1" t="s">
        <v>314</v>
      </c>
      <c r="M267" s="17"/>
      <c r="N267" s="17"/>
      <c r="O267" s="18" t="str">
        <f t="shared" si="41"/>
        <v xml:space="preserve">
  - 
    name:  3.实验：研究平抛运动
    title:  3.实验：研究平抛运动
    description: 
    koLyro: section
    koLyri:  just
    son: </v>
      </c>
      <c r="P267" s="20" t="str">
        <f t="shared" si="42"/>
        <v xml:space="preserve">
          - 
            name:  3.实验：研究平抛运动
            title:  3.实验：研究平抛运动
            description: 
            koLyro: section
            koLyri:  just
            son: </v>
      </c>
    </row>
    <row r="268" spans="1:16" s="1" customFormat="1" ht="17.25" customHeight="1">
      <c r="A268" s="15">
        <f t="shared" si="35"/>
        <v>4</v>
      </c>
      <c r="B268" s="16" t="str">
        <f t="shared" si="36"/>
        <v>教材节</v>
      </c>
      <c r="C268" s="16" t="str">
        <f t="shared" si="37"/>
        <v>4.竖直上抛运动</v>
      </c>
      <c r="D268" s="16" t="str">
        <f>IF(I268=1,INDEX( {"chinese","english","math","physics","chemistry","biology","politics","history","geography"},MATCH(C268,{"语文","英语","数学","物理","化学","生物","政治","历史","地理"},0)),"")</f>
        <v/>
      </c>
      <c r="E268" s="16" t="str">
        <f t="shared" si="38"/>
        <v>教材节</v>
      </c>
      <c r="F268" s="16" t="str">
        <f t="shared" si="39"/>
        <v>恰</v>
      </c>
      <c r="G268" s="16" t="str">
        <f>INDEX( {"body","discipline","volume","chapter","section"},MATCH(E268,{"教材体","教材域","教材册","教材章","教材节"},0))</f>
        <v>section</v>
      </c>
      <c r="H268" s="16" t="str">
        <f>INDEX( {"super","just","sub","infras"},MATCH(F268,{"超","恰","亚","次"},0))</f>
        <v>just</v>
      </c>
      <c r="I268" s="16">
        <f>MATCH(E268,{"教材体","教材域","教材册","教材章","教材节"},0)-1</f>
        <v>4</v>
      </c>
      <c r="J268" s="16">
        <f>MATCH(F268,{"超","恰","亚","次"},0)-1</f>
        <v>1</v>
      </c>
      <c r="K268" s="16" t="str">
        <f t="shared" si="40"/>
        <v>物理</v>
      </c>
      <c r="L268" s="1" t="s">
        <v>315</v>
      </c>
      <c r="M268" s="17"/>
      <c r="N268" s="17"/>
      <c r="O268" s="18" t="str">
        <f t="shared" si="41"/>
        <v xml:space="preserve">
  - 
    name:  4.竖直上抛运动
    title:  4.竖直上抛运动
    description: 
    koLyro: section
    koLyri:  just
    son: </v>
      </c>
      <c r="P268" s="20" t="str">
        <f t="shared" si="42"/>
        <v xml:space="preserve">
          - 
            name:  4.竖直上抛运动
            title:  4.竖直上抛运动
            description: 
            koLyro: section
            koLyri:  just
            son: </v>
      </c>
    </row>
    <row r="269" spans="1:16" s="1" customFormat="1" ht="17.25" customHeight="1">
      <c r="A269" s="15">
        <f t="shared" si="35"/>
        <v>4</v>
      </c>
      <c r="B269" s="16" t="str">
        <f t="shared" si="36"/>
        <v>教材节</v>
      </c>
      <c r="C269" s="16" t="str">
        <f t="shared" si="37"/>
        <v>5.平抛运动</v>
      </c>
      <c r="D269" s="16" t="str">
        <f>IF(I269=1,INDEX( {"chinese","english","math","physics","chemistry","biology","politics","history","geography"},MATCH(C269,{"语文","英语","数学","物理","化学","生物","政治","历史","地理"},0)),"")</f>
        <v/>
      </c>
      <c r="E269" s="16" t="str">
        <f t="shared" si="38"/>
        <v>教材节</v>
      </c>
      <c r="F269" s="16" t="str">
        <f t="shared" si="39"/>
        <v>恰</v>
      </c>
      <c r="G269" s="16" t="str">
        <f>INDEX( {"body","discipline","volume","chapter","section"},MATCH(E269,{"教材体","教材域","教材册","教材章","教材节"},0))</f>
        <v>section</v>
      </c>
      <c r="H269" s="16" t="str">
        <f>INDEX( {"super","just","sub","infras"},MATCH(F269,{"超","恰","亚","次"},0))</f>
        <v>just</v>
      </c>
      <c r="I269" s="16">
        <f>MATCH(E269,{"教材体","教材域","教材册","教材章","教材节"},0)-1</f>
        <v>4</v>
      </c>
      <c r="J269" s="16">
        <f>MATCH(F269,{"超","恰","亚","次"},0)-1</f>
        <v>1</v>
      </c>
      <c r="K269" s="16" t="str">
        <f t="shared" si="40"/>
        <v>物理</v>
      </c>
      <c r="L269" s="1" t="s">
        <v>316</v>
      </c>
      <c r="M269" s="17" t="s">
        <v>24</v>
      </c>
      <c r="N269" s="17"/>
      <c r="O269" s="18" t="str">
        <f t="shared" si="41"/>
        <v xml:space="preserve">
  - 
    name:  5.平抛运动
    title:  5.平抛运动
    description: 
    koLyro: section
    koLyri:  just
    son: </v>
      </c>
      <c r="P269" s="20" t="str">
        <f t="shared" si="42"/>
        <v xml:space="preserve">
          - 
            name:  5.平抛运动
            title:  5.平抛运动
            description: 
            koLyro: section
            koLyri:  just
            son: </v>
      </c>
    </row>
    <row r="270" spans="1:16" s="1" customFormat="1" ht="17.25" customHeight="1">
      <c r="A270" s="15">
        <f t="shared" si="35"/>
        <v>4</v>
      </c>
      <c r="B270" s="16" t="str">
        <f t="shared" si="36"/>
        <v>教材节</v>
      </c>
      <c r="C270" s="16" t="str">
        <f t="shared" si="37"/>
        <v>6.斜抛运动</v>
      </c>
      <c r="D270" s="16" t="str">
        <f>IF(I270=1,INDEX( {"chinese","english","math","physics","chemistry","biology","politics","history","geography"},MATCH(C270,{"语文","英语","数学","物理","化学","生物","政治","历史","地理"},0)),"")</f>
        <v/>
      </c>
      <c r="E270" s="16" t="str">
        <f t="shared" si="38"/>
        <v>教材节</v>
      </c>
      <c r="F270" s="16" t="str">
        <f t="shared" si="39"/>
        <v>恰</v>
      </c>
      <c r="G270" s="16" t="str">
        <f>INDEX( {"body","discipline","volume","chapter","section"},MATCH(E270,{"教材体","教材域","教材册","教材章","教材节"},0))</f>
        <v>section</v>
      </c>
      <c r="H270" s="16" t="str">
        <f>INDEX( {"super","just","sub","infras"},MATCH(F270,{"超","恰","亚","次"},0))</f>
        <v>just</v>
      </c>
      <c r="I270" s="16">
        <f>MATCH(E270,{"教材体","教材域","教材册","教材章","教材节"},0)-1</f>
        <v>4</v>
      </c>
      <c r="J270" s="16">
        <f>MATCH(F270,{"超","恰","亚","次"},0)-1</f>
        <v>1</v>
      </c>
      <c r="K270" s="16" t="str">
        <f t="shared" si="40"/>
        <v>物理</v>
      </c>
      <c r="L270" s="1" t="s">
        <v>317</v>
      </c>
      <c r="M270" s="17"/>
      <c r="N270" s="17"/>
      <c r="O270" s="18" t="str">
        <f t="shared" si="41"/>
        <v xml:space="preserve">
  - 
    name:  6.斜抛运动
    title:  6.斜抛运动
    description: 
    koLyro: section
    koLyri:  just
    son: </v>
      </c>
      <c r="P270" s="20" t="str">
        <f t="shared" si="42"/>
        <v xml:space="preserve">
          - 
            name:  6.斜抛运动
            title:  6.斜抛运动
            description: 
            koLyro: section
            koLyri:  just
            son: </v>
      </c>
    </row>
    <row r="271" spans="1:16" s="1" customFormat="1" ht="17.25" customHeight="1">
      <c r="A271" s="15">
        <f t="shared" si="35"/>
        <v>4</v>
      </c>
      <c r="B271" s="16" t="str">
        <f t="shared" si="36"/>
        <v>教材节</v>
      </c>
      <c r="C271" s="16" t="str">
        <f t="shared" si="37"/>
        <v>7.圆周运动</v>
      </c>
      <c r="D271" s="16" t="str">
        <f>IF(I271=1,INDEX( {"chinese","english","math","physics","chemistry","biology","politics","history","geography"},MATCH(C271,{"语文","英语","数学","物理","化学","生物","政治","历史","地理"},0)),"")</f>
        <v/>
      </c>
      <c r="E271" s="16" t="str">
        <f t="shared" si="38"/>
        <v>教材节</v>
      </c>
      <c r="F271" s="16" t="str">
        <f t="shared" si="39"/>
        <v>恰</v>
      </c>
      <c r="G271" s="16" t="str">
        <f>INDEX( {"body","discipline","volume","chapter","section"},MATCH(E271,{"教材体","教材域","教材册","教材章","教材节"},0))</f>
        <v>section</v>
      </c>
      <c r="H271" s="16" t="str">
        <f>INDEX( {"super","just","sub","infras"},MATCH(F271,{"超","恰","亚","次"},0))</f>
        <v>just</v>
      </c>
      <c r="I271" s="16">
        <f>MATCH(E271,{"教材体","教材域","教材册","教材章","教材节"},0)-1</f>
        <v>4</v>
      </c>
      <c r="J271" s="16">
        <f>MATCH(F271,{"超","恰","亚","次"},0)-1</f>
        <v>1</v>
      </c>
      <c r="K271" s="16" t="str">
        <f t="shared" si="40"/>
        <v>物理</v>
      </c>
      <c r="L271" s="1" t="s">
        <v>318</v>
      </c>
      <c r="M271" s="17"/>
      <c r="N271" s="17"/>
      <c r="O271" s="18" t="str">
        <f t="shared" si="41"/>
        <v xml:space="preserve">
  - 
    name:  7.圆周运动
    title:  7.圆周运动
    description: 
    koLyro: section
    koLyri:  just
    son: </v>
      </c>
      <c r="P271" s="20" t="str">
        <f t="shared" si="42"/>
        <v xml:space="preserve">
          - 
            name:  7.圆周运动
            title:  7.圆周运动
            description: 
            koLyro: section
            koLyri:  just
            son: </v>
      </c>
    </row>
    <row r="272" spans="1:16" s="1" customFormat="1" ht="17.25" customHeight="1">
      <c r="A272" s="15">
        <f t="shared" si="35"/>
        <v>4</v>
      </c>
      <c r="B272" s="16" t="str">
        <f t="shared" si="36"/>
        <v>教材节</v>
      </c>
      <c r="C272" s="16" t="str">
        <f t="shared" si="37"/>
        <v>8.向心加速度</v>
      </c>
      <c r="D272" s="16" t="str">
        <f>IF(I272=1,INDEX( {"chinese","english","math","physics","chemistry","biology","politics","history","geography"},MATCH(C272,{"语文","英语","数学","物理","化学","生物","政治","历史","地理"},0)),"")</f>
        <v/>
      </c>
      <c r="E272" s="16" t="str">
        <f t="shared" si="38"/>
        <v>教材节</v>
      </c>
      <c r="F272" s="16" t="str">
        <f t="shared" si="39"/>
        <v>恰</v>
      </c>
      <c r="G272" s="16" t="str">
        <f>INDEX( {"body","discipline","volume","chapter","section"},MATCH(E272,{"教材体","教材域","教材册","教材章","教材节"},0))</f>
        <v>section</v>
      </c>
      <c r="H272" s="16" t="str">
        <f>INDEX( {"super","just","sub","infras"},MATCH(F272,{"超","恰","亚","次"},0))</f>
        <v>just</v>
      </c>
      <c r="I272" s="16">
        <f>MATCH(E272,{"教材体","教材域","教材册","教材章","教材节"},0)-1</f>
        <v>4</v>
      </c>
      <c r="J272" s="16">
        <f>MATCH(F272,{"超","恰","亚","次"},0)-1</f>
        <v>1</v>
      </c>
      <c r="K272" s="16" t="str">
        <f t="shared" si="40"/>
        <v>物理</v>
      </c>
      <c r="L272" s="1" t="s">
        <v>319</v>
      </c>
      <c r="M272" s="17"/>
      <c r="N272" s="17"/>
      <c r="O272" s="18" t="str">
        <f t="shared" si="41"/>
        <v xml:space="preserve">
  - 
    name:  8.向心加速度
    title:  8.向心加速度
    description: 
    koLyro: section
    koLyri:  just
    son: </v>
      </c>
      <c r="P272" s="20" t="str">
        <f t="shared" si="42"/>
        <v xml:space="preserve">
          - 
            name:  8.向心加速度
            title:  8.向心加速度
            description: 
            koLyro: section
            koLyri:  just
            son: </v>
      </c>
    </row>
    <row r="273" spans="1:16" s="1" customFormat="1" ht="17.25" customHeight="1">
      <c r="A273" s="15">
        <f t="shared" si="35"/>
        <v>4</v>
      </c>
      <c r="B273" s="16" t="str">
        <f t="shared" si="36"/>
        <v>教材节</v>
      </c>
      <c r="C273" s="16" t="str">
        <f t="shared" si="37"/>
        <v>9.向心力</v>
      </c>
      <c r="D273" s="16" t="str">
        <f>IF(I273=1,INDEX( {"chinese","english","math","physics","chemistry","biology","politics","history","geography"},MATCH(C273,{"语文","英语","数学","物理","化学","生物","政治","历史","地理"},0)),"")</f>
        <v/>
      </c>
      <c r="E273" s="16" t="str">
        <f t="shared" si="38"/>
        <v>教材节</v>
      </c>
      <c r="F273" s="16" t="str">
        <f t="shared" si="39"/>
        <v>恰</v>
      </c>
      <c r="G273" s="16" t="str">
        <f>INDEX( {"body","discipline","volume","chapter","section"},MATCH(E273,{"教材体","教材域","教材册","教材章","教材节"},0))</f>
        <v>section</v>
      </c>
      <c r="H273" s="16" t="str">
        <f>INDEX( {"super","just","sub","infras"},MATCH(F273,{"超","恰","亚","次"},0))</f>
        <v>just</v>
      </c>
      <c r="I273" s="16">
        <f>MATCH(E273,{"教材体","教材域","教材册","教材章","教材节"},0)-1</f>
        <v>4</v>
      </c>
      <c r="J273" s="16">
        <f>MATCH(F273,{"超","恰","亚","次"},0)-1</f>
        <v>1</v>
      </c>
      <c r="K273" s="16" t="str">
        <f t="shared" si="40"/>
        <v>物理</v>
      </c>
      <c r="L273" s="1" t="s">
        <v>320</v>
      </c>
      <c r="M273" s="17"/>
      <c r="N273" s="17"/>
      <c r="O273" s="18" t="str">
        <f t="shared" si="41"/>
        <v xml:space="preserve">
  - 
    name:  9.向心力
    title:  9.向心力
    description: 
    koLyro: section
    koLyri:  just
    son: </v>
      </c>
      <c r="P273" s="20" t="str">
        <f t="shared" si="42"/>
        <v xml:space="preserve">
          - 
            name:  9.向心力
            title:  9.向心力
            description: 
            koLyro: section
            koLyri:  just
            son: </v>
      </c>
    </row>
    <row r="274" spans="1:16" s="1" customFormat="1" ht="17.25" customHeight="1">
      <c r="A274" s="15">
        <f t="shared" si="35"/>
        <v>4</v>
      </c>
      <c r="B274" s="16" t="str">
        <f t="shared" si="36"/>
        <v>教材节</v>
      </c>
      <c r="C274" s="16" t="str">
        <f t="shared" si="37"/>
        <v>10.生活中的圆周运动</v>
      </c>
      <c r="D274" s="16" t="str">
        <f>IF(I274=1,INDEX( {"chinese","english","math","physics","chemistry","biology","politics","history","geography"},MATCH(C274,{"语文","英语","数学","物理","化学","生物","政治","历史","地理"},0)),"")</f>
        <v/>
      </c>
      <c r="E274" s="16" t="str">
        <f t="shared" si="38"/>
        <v>教材节</v>
      </c>
      <c r="F274" s="16" t="str">
        <f t="shared" si="39"/>
        <v>恰</v>
      </c>
      <c r="G274" s="16" t="str">
        <f>INDEX( {"body","discipline","volume","chapter","section"},MATCH(E274,{"教材体","教材域","教材册","教材章","教材节"},0))</f>
        <v>section</v>
      </c>
      <c r="H274" s="16" t="str">
        <f>INDEX( {"super","just","sub","infras"},MATCH(F274,{"超","恰","亚","次"},0))</f>
        <v>just</v>
      </c>
      <c r="I274" s="16">
        <f>MATCH(E274,{"教材体","教材域","教材册","教材章","教材节"},0)-1</f>
        <v>4</v>
      </c>
      <c r="J274" s="16">
        <f>MATCH(F274,{"超","恰","亚","次"},0)-1</f>
        <v>1</v>
      </c>
      <c r="K274" s="16" t="str">
        <f t="shared" si="40"/>
        <v>物理</v>
      </c>
      <c r="L274" s="1" t="s">
        <v>321</v>
      </c>
      <c r="M274" s="17"/>
      <c r="N274" s="17"/>
      <c r="O274" s="18" t="str">
        <f t="shared" si="41"/>
        <v xml:space="preserve">
  - 
    name:  10.生活中的圆周运动
    title:  10.生活中的圆周运动
    description: 
    koLyro: section
    koLyri:  just
    son: </v>
      </c>
      <c r="P274" s="20" t="str">
        <f t="shared" si="42"/>
        <v xml:space="preserve">
          - 
            name:  10.生活中的圆周运动
            title:  10.生活中的圆周运动
            description: 
            koLyro: section
            koLyri:  just
            son: </v>
      </c>
    </row>
    <row r="275" spans="1:16" s="1" customFormat="1" ht="17.25" customHeight="1">
      <c r="A275" s="15">
        <f t="shared" si="35"/>
        <v>3</v>
      </c>
      <c r="B275" s="16" t="str">
        <f t="shared" si="36"/>
        <v>教材章</v>
      </c>
      <c r="C275" s="16" t="str">
        <f t="shared" si="37"/>
        <v>第七章 万有引力与航天</v>
      </c>
      <c r="D275" s="16" t="str">
        <f>IF(I275=1,INDEX( {"chinese","english","math","physics","chemistry","biology","politics","history","geography"},MATCH(C275,{"语文","英语","数学","物理","化学","生物","政治","历史","地理"},0)),"")</f>
        <v/>
      </c>
      <c r="E275" s="16" t="str">
        <f t="shared" si="38"/>
        <v>教材章</v>
      </c>
      <c r="F275" s="16" t="str">
        <f t="shared" si="39"/>
        <v>恰</v>
      </c>
      <c r="G275" s="16" t="str">
        <f>INDEX( {"body","discipline","volume","chapter","section"},MATCH(E275,{"教材体","教材域","教材册","教材章","教材节"},0))</f>
        <v>chapter</v>
      </c>
      <c r="H275" s="16" t="str">
        <f>INDEX( {"super","just","sub","infras"},MATCH(F275,{"超","恰","亚","次"},0))</f>
        <v>just</v>
      </c>
      <c r="I275" s="16">
        <f>MATCH(E275,{"教材体","教材域","教材册","教材章","教材节"},0)-1</f>
        <v>3</v>
      </c>
      <c r="J275" s="16">
        <f>MATCH(F275,{"超","恰","亚","次"},0)-1</f>
        <v>1</v>
      </c>
      <c r="K275" s="16" t="str">
        <f t="shared" si="40"/>
        <v>物理</v>
      </c>
      <c r="L275" s="1" t="s">
        <v>322</v>
      </c>
      <c r="M275" s="17"/>
      <c r="N275" s="17"/>
      <c r="O275" s="18" t="str">
        <f t="shared" si="41"/>
        <v xml:space="preserve">
  - 
    name:  第七章 万有引力与航天
    title:  第七章 万有引力与航天
    description: 
    koLyro: chapter
    koLyri:  just
    son: </v>
      </c>
      <c r="P275" s="20" t="str">
        <f t="shared" si="42"/>
        <v xml:space="preserve">
        - 
          name:  第七章 万有引力与航天
          title:  第七章 万有引力与航天
          description: 
          koLyro: chapter
          koLyri:  just
          son: </v>
      </c>
    </row>
    <row r="276" spans="1:16" s="1" customFormat="1" ht="17.25" customHeight="1">
      <c r="A276" s="15">
        <f t="shared" si="35"/>
        <v>4</v>
      </c>
      <c r="B276" s="16" t="str">
        <f t="shared" si="36"/>
        <v>教材节</v>
      </c>
      <c r="C276" s="16" t="str">
        <f t="shared" si="37"/>
        <v>1.行星的运动</v>
      </c>
      <c r="D276" s="16" t="str">
        <f>IF(I276=1,INDEX( {"chinese","english","math","physics","chemistry","biology","politics","history","geography"},MATCH(C276,{"语文","英语","数学","物理","化学","生物","政治","历史","地理"},0)),"")</f>
        <v/>
      </c>
      <c r="E276" s="16" t="str">
        <f t="shared" si="38"/>
        <v>教材节</v>
      </c>
      <c r="F276" s="16" t="str">
        <f t="shared" si="39"/>
        <v>恰</v>
      </c>
      <c r="G276" s="16" t="str">
        <f>INDEX( {"body","discipline","volume","chapter","section"},MATCH(E276,{"教材体","教材域","教材册","教材章","教材节"},0))</f>
        <v>section</v>
      </c>
      <c r="H276" s="16" t="str">
        <f>INDEX( {"super","just","sub","infras"},MATCH(F276,{"超","恰","亚","次"},0))</f>
        <v>just</v>
      </c>
      <c r="I276" s="16">
        <f>MATCH(E276,{"教材体","教材域","教材册","教材章","教材节"},0)-1</f>
        <v>4</v>
      </c>
      <c r="J276" s="16">
        <f>MATCH(F276,{"超","恰","亚","次"},0)-1</f>
        <v>1</v>
      </c>
      <c r="K276" s="16" t="str">
        <f t="shared" si="40"/>
        <v>物理</v>
      </c>
      <c r="L276" s="1" t="s">
        <v>323</v>
      </c>
      <c r="M276" s="17"/>
      <c r="N276" s="17"/>
      <c r="O276" s="18" t="str">
        <f t="shared" si="41"/>
        <v xml:space="preserve">
  - 
    name:  1.行星的运动
    title:  1.行星的运动
    description: 
    koLyro: section
    koLyri:  just
    son: </v>
      </c>
      <c r="P276" s="20" t="str">
        <f t="shared" si="42"/>
        <v xml:space="preserve">
          - 
            name:  1.行星的运动
            title:  1.行星的运动
            description: 
            koLyro: section
            koLyri:  just
            son: </v>
      </c>
    </row>
    <row r="277" spans="1:16" s="1" customFormat="1" ht="17.25" customHeight="1">
      <c r="A277" s="15">
        <f t="shared" si="35"/>
        <v>4</v>
      </c>
      <c r="B277" s="16" t="str">
        <f t="shared" si="36"/>
        <v>教材节</v>
      </c>
      <c r="C277" s="16" t="str">
        <f t="shared" si="37"/>
        <v>2.太阳与行星间的引力</v>
      </c>
      <c r="D277" s="16" t="str">
        <f>IF(I277=1,INDEX( {"chinese","english","math","physics","chemistry","biology","politics","history","geography"},MATCH(C277,{"语文","英语","数学","物理","化学","生物","政治","历史","地理"},0)),"")</f>
        <v/>
      </c>
      <c r="E277" s="16" t="str">
        <f t="shared" si="38"/>
        <v>教材节</v>
      </c>
      <c r="F277" s="16" t="str">
        <f t="shared" si="39"/>
        <v>恰</v>
      </c>
      <c r="G277" s="16" t="str">
        <f>INDEX( {"body","discipline","volume","chapter","section"},MATCH(E277,{"教材体","教材域","教材册","教材章","教材节"},0))</f>
        <v>section</v>
      </c>
      <c r="H277" s="16" t="str">
        <f>INDEX( {"super","just","sub","infras"},MATCH(F277,{"超","恰","亚","次"},0))</f>
        <v>just</v>
      </c>
      <c r="I277" s="16">
        <f>MATCH(E277,{"教材体","教材域","教材册","教材章","教材节"},0)-1</f>
        <v>4</v>
      </c>
      <c r="J277" s="16">
        <f>MATCH(F277,{"超","恰","亚","次"},0)-1</f>
        <v>1</v>
      </c>
      <c r="K277" s="16" t="str">
        <f t="shared" si="40"/>
        <v>物理</v>
      </c>
      <c r="L277" s="1" t="s">
        <v>324</v>
      </c>
      <c r="M277" s="17"/>
      <c r="N277" s="17"/>
      <c r="O277" s="18" t="str">
        <f t="shared" si="41"/>
        <v xml:space="preserve">
  - 
    name:  2.太阳与行星间的引力
    title:  2.太阳与行星间的引力
    description: 
    koLyro: section
    koLyri:  just
    son: </v>
      </c>
      <c r="P277" s="20" t="str">
        <f t="shared" si="42"/>
        <v xml:space="preserve">
          - 
            name:  2.太阳与行星间的引力
            title:  2.太阳与行星间的引力
            description: 
            koLyro: section
            koLyri:  just
            son: </v>
      </c>
    </row>
    <row r="278" spans="1:16" s="1" customFormat="1" ht="17.25" customHeight="1">
      <c r="A278" s="15">
        <f t="shared" si="35"/>
        <v>4</v>
      </c>
      <c r="B278" s="16" t="str">
        <f t="shared" si="36"/>
        <v>教材节</v>
      </c>
      <c r="C278" s="16" t="str">
        <f t="shared" si="37"/>
        <v>3.万有引力定律</v>
      </c>
      <c r="D278" s="16" t="str">
        <f>IF(I278=1,INDEX( {"chinese","english","math","physics","chemistry","biology","politics","history","geography"},MATCH(C278,{"语文","英语","数学","物理","化学","生物","政治","历史","地理"},0)),"")</f>
        <v/>
      </c>
      <c r="E278" s="16" t="str">
        <f t="shared" si="38"/>
        <v>教材节</v>
      </c>
      <c r="F278" s="16" t="str">
        <f t="shared" si="39"/>
        <v>恰</v>
      </c>
      <c r="G278" s="16" t="str">
        <f>INDEX( {"body","discipline","volume","chapter","section"},MATCH(E278,{"教材体","教材域","教材册","教材章","教材节"},0))</f>
        <v>section</v>
      </c>
      <c r="H278" s="16" t="str">
        <f>INDEX( {"super","just","sub","infras"},MATCH(F278,{"超","恰","亚","次"},0))</f>
        <v>just</v>
      </c>
      <c r="I278" s="16">
        <f>MATCH(E278,{"教材体","教材域","教材册","教材章","教材节"},0)-1</f>
        <v>4</v>
      </c>
      <c r="J278" s="16">
        <f>MATCH(F278,{"超","恰","亚","次"},0)-1</f>
        <v>1</v>
      </c>
      <c r="K278" s="16" t="str">
        <f t="shared" si="40"/>
        <v>物理</v>
      </c>
      <c r="L278" s="1" t="s">
        <v>325</v>
      </c>
      <c r="M278" s="17"/>
      <c r="N278" s="17"/>
      <c r="O278" s="18" t="str">
        <f t="shared" si="41"/>
        <v xml:space="preserve">
  - 
    name:  3.万有引力定律
    title:  3.万有引力定律
    description: 
    koLyro: section
    koLyri:  just
    son: </v>
      </c>
      <c r="P278" s="20" t="str">
        <f t="shared" si="42"/>
        <v xml:space="preserve">
          - 
            name:  3.万有引力定律
            title:  3.万有引力定律
            description: 
            koLyro: section
            koLyri:  just
            son: </v>
      </c>
    </row>
    <row r="279" spans="1:16" s="1" customFormat="1" ht="17.25" customHeight="1">
      <c r="A279" s="15">
        <f t="shared" si="35"/>
        <v>4</v>
      </c>
      <c r="B279" s="16" t="str">
        <f t="shared" si="36"/>
        <v>教材节</v>
      </c>
      <c r="C279" s="16" t="str">
        <f t="shared" si="37"/>
        <v>4.万有引力理论的成就</v>
      </c>
      <c r="D279" s="16" t="str">
        <f>IF(I279=1,INDEX( {"chinese","english","math","physics","chemistry","biology","politics","history","geography"},MATCH(C279,{"语文","英语","数学","物理","化学","生物","政治","历史","地理"},0)),"")</f>
        <v/>
      </c>
      <c r="E279" s="16" t="str">
        <f t="shared" si="38"/>
        <v>教材节</v>
      </c>
      <c r="F279" s="16" t="str">
        <f t="shared" si="39"/>
        <v>恰</v>
      </c>
      <c r="G279" s="16" t="str">
        <f>INDEX( {"body","discipline","volume","chapter","section"},MATCH(E279,{"教材体","教材域","教材册","教材章","教材节"},0))</f>
        <v>section</v>
      </c>
      <c r="H279" s="16" t="str">
        <f>INDEX( {"super","just","sub","infras"},MATCH(F279,{"超","恰","亚","次"},0))</f>
        <v>just</v>
      </c>
      <c r="I279" s="16">
        <f>MATCH(E279,{"教材体","教材域","教材册","教材章","教材节"},0)-1</f>
        <v>4</v>
      </c>
      <c r="J279" s="16">
        <f>MATCH(F279,{"超","恰","亚","次"},0)-1</f>
        <v>1</v>
      </c>
      <c r="K279" s="16" t="str">
        <f t="shared" si="40"/>
        <v>物理</v>
      </c>
      <c r="L279" s="1" t="s">
        <v>326</v>
      </c>
      <c r="M279" s="17"/>
      <c r="N279" s="17"/>
      <c r="O279" s="18" t="str">
        <f t="shared" si="41"/>
        <v xml:space="preserve">
  - 
    name:  4.万有引力理论的成就
    title:  4.万有引力理论的成就
    description: 
    koLyro: section
    koLyri:  just
    son: </v>
      </c>
      <c r="P279" s="20" t="str">
        <f t="shared" si="42"/>
        <v xml:space="preserve">
          - 
            name:  4.万有引力理论的成就
            title:  4.万有引力理论的成就
            description: 
            koLyro: section
            koLyri:  just
            son: </v>
      </c>
    </row>
    <row r="280" spans="1:16" s="1" customFormat="1" ht="17.25" customHeight="1">
      <c r="A280" s="15">
        <f t="shared" si="35"/>
        <v>4</v>
      </c>
      <c r="B280" s="16" t="str">
        <f t="shared" si="36"/>
        <v>教材节</v>
      </c>
      <c r="C280" s="16" t="str">
        <f t="shared" si="37"/>
        <v>5.宇宙航行</v>
      </c>
      <c r="D280" s="16" t="str">
        <f>IF(I280=1,INDEX( {"chinese","english","math","physics","chemistry","biology","politics","history","geography"},MATCH(C280,{"语文","英语","数学","物理","化学","生物","政治","历史","地理"},0)),"")</f>
        <v/>
      </c>
      <c r="E280" s="16" t="str">
        <f t="shared" si="38"/>
        <v>教材节</v>
      </c>
      <c r="F280" s="16" t="str">
        <f t="shared" si="39"/>
        <v>恰</v>
      </c>
      <c r="G280" s="16" t="str">
        <f>INDEX( {"body","discipline","volume","chapter","section"},MATCH(E280,{"教材体","教材域","教材册","教材章","教材节"},0))</f>
        <v>section</v>
      </c>
      <c r="H280" s="16" t="str">
        <f>INDEX( {"super","just","sub","infras"},MATCH(F280,{"超","恰","亚","次"},0))</f>
        <v>just</v>
      </c>
      <c r="I280" s="16">
        <f>MATCH(E280,{"教材体","教材域","教材册","教材章","教材节"},0)-1</f>
        <v>4</v>
      </c>
      <c r="J280" s="16">
        <f>MATCH(F280,{"超","恰","亚","次"},0)-1</f>
        <v>1</v>
      </c>
      <c r="K280" s="16" t="str">
        <f t="shared" si="40"/>
        <v>物理</v>
      </c>
      <c r="L280" s="1" t="s">
        <v>327</v>
      </c>
      <c r="M280" s="17"/>
      <c r="N280" s="17"/>
      <c r="O280" s="18" t="str">
        <f t="shared" si="41"/>
        <v xml:space="preserve">
  - 
    name:  5.宇宙航行
    title:  5.宇宙航行
    description: 
    koLyro: section
    koLyri:  just
    son: </v>
      </c>
      <c r="P280" s="20" t="str">
        <f t="shared" si="42"/>
        <v xml:space="preserve">
          - 
            name:  5.宇宙航行
            title:  5.宇宙航行
            description: 
            koLyro: section
            koLyri:  just
            son: </v>
      </c>
    </row>
    <row r="281" spans="1:16" s="1" customFormat="1" ht="17.25" customHeight="1">
      <c r="A281" s="15">
        <f t="shared" si="35"/>
        <v>4</v>
      </c>
      <c r="B281" s="16" t="str">
        <f t="shared" si="36"/>
        <v>教材节</v>
      </c>
      <c r="C281" s="16" t="str">
        <f t="shared" si="37"/>
        <v>6.经典力学的局限性</v>
      </c>
      <c r="D281" s="16" t="str">
        <f>IF(I281=1,INDEX( {"chinese","english","math","physics","chemistry","biology","politics","history","geography"},MATCH(C281,{"语文","英语","数学","物理","化学","生物","政治","历史","地理"},0)),"")</f>
        <v/>
      </c>
      <c r="E281" s="16" t="str">
        <f t="shared" si="38"/>
        <v>教材节</v>
      </c>
      <c r="F281" s="16" t="str">
        <f t="shared" si="39"/>
        <v>恰</v>
      </c>
      <c r="G281" s="16" t="str">
        <f>INDEX( {"body","discipline","volume","chapter","section"},MATCH(E281,{"教材体","教材域","教材册","教材章","教材节"},0))</f>
        <v>section</v>
      </c>
      <c r="H281" s="16" t="str">
        <f>INDEX( {"super","just","sub","infras"},MATCH(F281,{"超","恰","亚","次"},0))</f>
        <v>just</v>
      </c>
      <c r="I281" s="16">
        <f>MATCH(E281,{"教材体","教材域","教材册","教材章","教材节"},0)-1</f>
        <v>4</v>
      </c>
      <c r="J281" s="16">
        <f>MATCH(F281,{"超","恰","亚","次"},0)-1</f>
        <v>1</v>
      </c>
      <c r="K281" s="16" t="str">
        <f t="shared" si="40"/>
        <v>物理</v>
      </c>
      <c r="L281" s="1" t="s">
        <v>328</v>
      </c>
      <c r="M281" s="17"/>
      <c r="N281" s="17"/>
      <c r="O281" s="18" t="str">
        <f t="shared" si="41"/>
        <v xml:space="preserve">
  - 
    name:  6.经典力学的局限性
    title:  6.经典力学的局限性
    description: 
    koLyro: section
    koLyri:  just
    son: </v>
      </c>
      <c r="P281" s="20" t="str">
        <f t="shared" si="42"/>
        <v xml:space="preserve">
          - 
            name:  6.经典力学的局限性
            title:  6.经典力学的局限性
            description: 
            koLyro: section
            koLyri:  just
            son: </v>
      </c>
    </row>
    <row r="282" spans="1:16" s="1" customFormat="1" ht="17.25" customHeight="1">
      <c r="A282" s="15">
        <f t="shared" si="35"/>
        <v>2</v>
      </c>
      <c r="B282" s="16" t="str">
        <f t="shared" si="36"/>
        <v>教材册</v>
      </c>
      <c r="C282" s="16" t="str">
        <f t="shared" si="37"/>
        <v>选修3-1</v>
      </c>
      <c r="D282" s="16" t="str">
        <f>IF(I282=1,INDEX( {"chinese","english","math","physics","chemistry","biology","politics","history","geography"},MATCH(C282,{"语文","英语","数学","物理","化学","生物","政治","历史","地理"},0)),"")</f>
        <v/>
      </c>
      <c r="E282" s="16" t="str">
        <f t="shared" si="38"/>
        <v>教材册</v>
      </c>
      <c r="F282" s="16" t="str">
        <f t="shared" si="39"/>
        <v>恰</v>
      </c>
      <c r="G282" s="16" t="str">
        <f>INDEX( {"body","discipline","volume","chapter","section"},MATCH(E282,{"教材体","教材域","教材册","教材章","教材节"},0))</f>
        <v>volume</v>
      </c>
      <c r="H282" s="16" t="str">
        <f>INDEX( {"super","just","sub","infras"},MATCH(F282,{"超","恰","亚","次"},0))</f>
        <v>just</v>
      </c>
      <c r="I282" s="16">
        <f>MATCH(E282,{"教材体","教材域","教材册","教材章","教材节"},0)-1</f>
        <v>2</v>
      </c>
      <c r="J282" s="16">
        <f>MATCH(F282,{"超","恰","亚","次"},0)-1</f>
        <v>1</v>
      </c>
      <c r="K282" s="16" t="str">
        <f t="shared" si="40"/>
        <v>物理</v>
      </c>
      <c r="L282" s="1" t="s">
        <v>329</v>
      </c>
      <c r="M282" s="17"/>
      <c r="N282" s="17"/>
      <c r="O282" s="18" t="str">
        <f t="shared" si="41"/>
        <v xml:space="preserve">
  - 
    name:  选修3-1
    title:  选修3-1
    description: 
    koLyro: volume
    koLyri:  just
    son: </v>
      </c>
      <c r="P282" s="20" t="str">
        <f t="shared" si="42"/>
        <v xml:space="preserve">
      - 
        name:  选修3-1
        title:  选修3-1
        description: 
        koLyro: volume
        koLyri:  just
        son: </v>
      </c>
    </row>
    <row r="283" spans="1:16" s="1" customFormat="1" ht="17.25" customHeight="1">
      <c r="A283" s="15">
        <f t="shared" si="35"/>
        <v>3</v>
      </c>
      <c r="B283" s="16" t="str">
        <f t="shared" si="36"/>
        <v>教材章</v>
      </c>
      <c r="C283" s="16" t="str">
        <f t="shared" si="37"/>
        <v>第一章 静电场</v>
      </c>
      <c r="D283" s="16" t="str">
        <f>IF(I283=1,INDEX( {"chinese","english","math","physics","chemistry","biology","politics","history","geography"},MATCH(C283,{"语文","英语","数学","物理","化学","生物","政治","历史","地理"},0)),"")</f>
        <v/>
      </c>
      <c r="E283" s="16" t="str">
        <f t="shared" si="38"/>
        <v>教材章</v>
      </c>
      <c r="F283" s="16" t="str">
        <f t="shared" si="39"/>
        <v>恰</v>
      </c>
      <c r="G283" s="16" t="str">
        <f>INDEX( {"body","discipline","volume","chapter","section"},MATCH(E283,{"教材体","教材域","教材册","教材章","教材节"},0))</f>
        <v>chapter</v>
      </c>
      <c r="H283" s="16" t="str">
        <f>INDEX( {"super","just","sub","infras"},MATCH(F283,{"超","恰","亚","次"},0))</f>
        <v>just</v>
      </c>
      <c r="I283" s="16">
        <f>MATCH(E283,{"教材体","教材域","教材册","教材章","教材节"},0)-1</f>
        <v>3</v>
      </c>
      <c r="J283" s="16">
        <f>MATCH(F283,{"超","恰","亚","次"},0)-1</f>
        <v>1</v>
      </c>
      <c r="K283" s="16" t="str">
        <f t="shared" si="40"/>
        <v>物理</v>
      </c>
      <c r="L283" s="1" t="s">
        <v>330</v>
      </c>
      <c r="M283" s="17"/>
      <c r="N283" s="17"/>
      <c r="O283" s="18" t="str">
        <f t="shared" si="41"/>
        <v xml:space="preserve">
  - 
    name:  第一章 静电场
    title:  第一章 静电场
    description: 
    koLyro: chapter
    koLyri:  just
    son: </v>
      </c>
      <c r="P283" s="20" t="str">
        <f t="shared" si="42"/>
        <v xml:space="preserve">
        - 
          name:  第一章 静电场
          title:  第一章 静电场
          description: 
          koLyro: chapter
          koLyri:  just
          son: </v>
      </c>
    </row>
    <row r="284" spans="1:16" s="1" customFormat="1" ht="17.25" customHeight="1">
      <c r="A284" s="15">
        <f t="shared" si="35"/>
        <v>4</v>
      </c>
      <c r="B284" s="16" t="str">
        <f t="shared" si="36"/>
        <v>教材节</v>
      </c>
      <c r="C284" s="16" t="str">
        <f t="shared" si="37"/>
        <v>1.电荷及其守恒定律</v>
      </c>
      <c r="D284" s="16" t="str">
        <f>IF(I284=1,INDEX( {"chinese","english","math","physics","chemistry","biology","politics","history","geography"},MATCH(C284,{"语文","英语","数学","物理","化学","生物","政治","历史","地理"},0)),"")</f>
        <v/>
      </c>
      <c r="E284" s="16" t="str">
        <f t="shared" si="38"/>
        <v>教材节</v>
      </c>
      <c r="F284" s="16" t="str">
        <f t="shared" si="39"/>
        <v>恰</v>
      </c>
      <c r="G284" s="16" t="str">
        <f>INDEX( {"body","discipline","volume","chapter","section"},MATCH(E284,{"教材体","教材域","教材册","教材章","教材节"},0))</f>
        <v>section</v>
      </c>
      <c r="H284" s="16" t="str">
        <f>INDEX( {"super","just","sub","infras"},MATCH(F284,{"超","恰","亚","次"},0))</f>
        <v>just</v>
      </c>
      <c r="I284" s="16">
        <f>MATCH(E284,{"教材体","教材域","教材册","教材章","教材节"},0)-1</f>
        <v>4</v>
      </c>
      <c r="J284" s="16">
        <f>MATCH(F284,{"超","恰","亚","次"},0)-1</f>
        <v>1</v>
      </c>
      <c r="K284" s="16" t="str">
        <f t="shared" si="40"/>
        <v>物理</v>
      </c>
      <c r="L284" s="1" t="s">
        <v>331</v>
      </c>
      <c r="M284" s="17" t="s">
        <v>25</v>
      </c>
      <c r="N284" s="17"/>
      <c r="O284" s="18" t="str">
        <f t="shared" si="41"/>
        <v xml:space="preserve">
  - 
    name:  1.电荷及其守恒定律
    title:  1.电荷及其守恒定律
    description: 
    koLyro: section
    koLyri:  just
    son: </v>
      </c>
      <c r="P284" s="20" t="str">
        <f t="shared" si="42"/>
        <v xml:space="preserve">
          - 
            name:  1.电荷及其守恒定律
            title:  1.电荷及其守恒定律
            description: 
            koLyro: section
            koLyri:  just
            son: </v>
      </c>
    </row>
    <row r="285" spans="1:16" s="1" customFormat="1" ht="17.25" customHeight="1">
      <c r="A285" s="15">
        <f t="shared" si="35"/>
        <v>4</v>
      </c>
      <c r="B285" s="16" t="str">
        <f t="shared" si="36"/>
        <v>教材节</v>
      </c>
      <c r="C285" s="16" t="str">
        <f t="shared" si="37"/>
        <v>2.库仑定律</v>
      </c>
      <c r="D285" s="16" t="str">
        <f>IF(I285=1,INDEX( {"chinese","english","math","physics","chemistry","biology","politics","history","geography"},MATCH(C285,{"语文","英语","数学","物理","化学","生物","政治","历史","地理"},0)),"")</f>
        <v/>
      </c>
      <c r="E285" s="16" t="str">
        <f t="shared" si="38"/>
        <v>教材节</v>
      </c>
      <c r="F285" s="16" t="str">
        <f t="shared" si="39"/>
        <v>恰</v>
      </c>
      <c r="G285" s="16" t="str">
        <f>INDEX( {"body","discipline","volume","chapter","section"},MATCH(E285,{"教材体","教材域","教材册","教材章","教材节"},0))</f>
        <v>section</v>
      </c>
      <c r="H285" s="16" t="str">
        <f>INDEX( {"super","just","sub","infras"},MATCH(F285,{"超","恰","亚","次"},0))</f>
        <v>just</v>
      </c>
      <c r="I285" s="16">
        <f>MATCH(E285,{"教材体","教材域","教材册","教材章","教材节"},0)-1</f>
        <v>4</v>
      </c>
      <c r="J285" s="16">
        <f>MATCH(F285,{"超","恰","亚","次"},0)-1</f>
        <v>1</v>
      </c>
      <c r="K285" s="16" t="str">
        <f t="shared" si="40"/>
        <v>物理</v>
      </c>
      <c r="L285" s="1" t="s">
        <v>332</v>
      </c>
      <c r="M285" s="17"/>
      <c r="N285" s="17"/>
      <c r="O285" s="18" t="str">
        <f t="shared" si="41"/>
        <v xml:space="preserve">
  - 
    name:  2.库仑定律
    title:  2.库仑定律
    description: 
    koLyro: section
    koLyri:  just
    son: </v>
      </c>
      <c r="P285" s="20" t="str">
        <f t="shared" si="42"/>
        <v xml:space="preserve">
          - 
            name:  2.库仑定律
            title:  2.库仑定律
            description: 
            koLyro: section
            koLyri:  just
            son: </v>
      </c>
    </row>
    <row r="286" spans="1:16" s="1" customFormat="1" ht="17.25" customHeight="1">
      <c r="A286" s="15">
        <f t="shared" si="35"/>
        <v>4</v>
      </c>
      <c r="B286" s="16" t="str">
        <f t="shared" si="36"/>
        <v>教材节</v>
      </c>
      <c r="C286" s="16" t="str">
        <f t="shared" si="37"/>
        <v>3.电场强度</v>
      </c>
      <c r="D286" s="16" t="str">
        <f>IF(I286=1,INDEX( {"chinese","english","math","physics","chemistry","biology","politics","history","geography"},MATCH(C286,{"语文","英语","数学","物理","化学","生物","政治","历史","地理"},0)),"")</f>
        <v/>
      </c>
      <c r="E286" s="16" t="str">
        <f t="shared" si="38"/>
        <v>教材节</v>
      </c>
      <c r="F286" s="16" t="str">
        <f t="shared" si="39"/>
        <v>恰</v>
      </c>
      <c r="G286" s="16" t="str">
        <f>INDEX( {"body","discipline","volume","chapter","section"},MATCH(E286,{"教材体","教材域","教材册","教材章","教材节"},0))</f>
        <v>section</v>
      </c>
      <c r="H286" s="16" t="str">
        <f>INDEX( {"super","just","sub","infras"},MATCH(F286,{"超","恰","亚","次"},0))</f>
        <v>just</v>
      </c>
      <c r="I286" s="16">
        <f>MATCH(E286,{"教材体","教材域","教材册","教材章","教材节"},0)-1</f>
        <v>4</v>
      </c>
      <c r="J286" s="16">
        <f>MATCH(F286,{"超","恰","亚","次"},0)-1</f>
        <v>1</v>
      </c>
      <c r="K286" s="16" t="str">
        <f t="shared" si="40"/>
        <v>物理</v>
      </c>
      <c r="L286" s="1" t="s">
        <v>333</v>
      </c>
      <c r="M286" s="17"/>
      <c r="N286" s="17"/>
      <c r="O286" s="18" t="str">
        <f t="shared" si="41"/>
        <v xml:space="preserve">
  - 
    name:  3.电场强度
    title:  3.电场强度
    description: 
    koLyro: section
    koLyri:  just
    son: </v>
      </c>
      <c r="P286" s="20" t="str">
        <f t="shared" si="42"/>
        <v xml:space="preserve">
          - 
            name:  3.电场强度
            title:  3.电场强度
            description: 
            koLyro: section
            koLyri:  just
            son: </v>
      </c>
    </row>
    <row r="287" spans="1:16" s="1" customFormat="1" ht="17.25" customHeight="1">
      <c r="A287" s="15">
        <f t="shared" si="35"/>
        <v>4</v>
      </c>
      <c r="B287" s="16" t="str">
        <f t="shared" si="36"/>
        <v>教材节</v>
      </c>
      <c r="C287" s="16" t="str">
        <f t="shared" si="37"/>
        <v>4.电势能和电势</v>
      </c>
      <c r="D287" s="16" t="str">
        <f>IF(I287=1,INDEX( {"chinese","english","math","physics","chemistry","biology","politics","history","geography"},MATCH(C287,{"语文","英语","数学","物理","化学","生物","政治","历史","地理"},0)),"")</f>
        <v/>
      </c>
      <c r="E287" s="16" t="str">
        <f t="shared" si="38"/>
        <v>教材节</v>
      </c>
      <c r="F287" s="16" t="str">
        <f t="shared" si="39"/>
        <v>恰</v>
      </c>
      <c r="G287" s="16" t="str">
        <f>INDEX( {"body","discipline","volume","chapter","section"},MATCH(E287,{"教材体","教材域","教材册","教材章","教材节"},0))</f>
        <v>section</v>
      </c>
      <c r="H287" s="16" t="str">
        <f>INDEX( {"super","just","sub","infras"},MATCH(F287,{"超","恰","亚","次"},0))</f>
        <v>just</v>
      </c>
      <c r="I287" s="16">
        <f>MATCH(E287,{"教材体","教材域","教材册","教材章","教材节"},0)-1</f>
        <v>4</v>
      </c>
      <c r="J287" s="16">
        <f>MATCH(F287,{"超","恰","亚","次"},0)-1</f>
        <v>1</v>
      </c>
      <c r="K287" s="16" t="str">
        <f t="shared" si="40"/>
        <v>物理</v>
      </c>
      <c r="L287" s="1" t="s">
        <v>334</v>
      </c>
      <c r="M287" s="17"/>
      <c r="N287" s="17"/>
      <c r="O287" s="18" t="str">
        <f t="shared" si="41"/>
        <v xml:space="preserve">
  - 
    name:  4.电势能和电势
    title:  4.电势能和电势
    description: 
    koLyro: section
    koLyri:  just
    son: </v>
      </c>
      <c r="P287" s="20" t="str">
        <f t="shared" si="42"/>
        <v xml:space="preserve">
          - 
            name:  4.电势能和电势
            title:  4.电势能和电势
            description: 
            koLyro: section
            koLyri:  just
            son: </v>
      </c>
    </row>
    <row r="288" spans="1:16" s="1" customFormat="1" ht="17.25" customHeight="1">
      <c r="A288" s="15">
        <f t="shared" si="35"/>
        <v>4</v>
      </c>
      <c r="B288" s="16" t="str">
        <f t="shared" si="36"/>
        <v>教材节</v>
      </c>
      <c r="C288" s="16" t="str">
        <f t="shared" si="37"/>
        <v>5.电势差</v>
      </c>
      <c r="D288" s="16" t="str">
        <f>IF(I288=1,INDEX( {"chinese","english","math","physics","chemistry","biology","politics","history","geography"},MATCH(C288,{"语文","英语","数学","物理","化学","生物","政治","历史","地理"},0)),"")</f>
        <v/>
      </c>
      <c r="E288" s="16" t="str">
        <f t="shared" si="38"/>
        <v>教材节</v>
      </c>
      <c r="F288" s="16" t="str">
        <f t="shared" si="39"/>
        <v>恰</v>
      </c>
      <c r="G288" s="16" t="str">
        <f>INDEX( {"body","discipline","volume","chapter","section"},MATCH(E288,{"教材体","教材域","教材册","教材章","教材节"},0))</f>
        <v>section</v>
      </c>
      <c r="H288" s="16" t="str">
        <f>INDEX( {"super","just","sub","infras"},MATCH(F288,{"超","恰","亚","次"},0))</f>
        <v>just</v>
      </c>
      <c r="I288" s="16">
        <f>MATCH(E288,{"教材体","教材域","教材册","教材章","教材节"},0)-1</f>
        <v>4</v>
      </c>
      <c r="J288" s="16">
        <f>MATCH(F288,{"超","恰","亚","次"},0)-1</f>
        <v>1</v>
      </c>
      <c r="K288" s="16" t="str">
        <f t="shared" si="40"/>
        <v>物理</v>
      </c>
      <c r="L288" s="1" t="s">
        <v>335</v>
      </c>
      <c r="M288" s="17"/>
      <c r="N288" s="17"/>
      <c r="O288" s="18" t="str">
        <f t="shared" si="41"/>
        <v xml:space="preserve">
  - 
    name:  5.电势差
    title:  5.电势差
    description: 
    koLyro: section
    koLyri:  just
    son: </v>
      </c>
      <c r="P288" s="20" t="str">
        <f t="shared" si="42"/>
        <v xml:space="preserve">
          - 
            name:  5.电势差
            title:  5.电势差
            description: 
            koLyro: section
            koLyri:  just
            son: </v>
      </c>
    </row>
    <row r="289" spans="1:16" s="1" customFormat="1" ht="17.25" customHeight="1">
      <c r="A289" s="15">
        <f t="shared" si="35"/>
        <v>4</v>
      </c>
      <c r="B289" s="16" t="str">
        <f t="shared" si="36"/>
        <v>教材节</v>
      </c>
      <c r="C289" s="16" t="str">
        <f t="shared" si="37"/>
        <v>6.电势差与电场强度的关系</v>
      </c>
      <c r="D289" s="16" t="str">
        <f>IF(I289=1,INDEX( {"chinese","english","math","physics","chemistry","biology","politics","history","geography"},MATCH(C289,{"语文","英语","数学","物理","化学","生物","政治","历史","地理"},0)),"")</f>
        <v/>
      </c>
      <c r="E289" s="16" t="str">
        <f t="shared" si="38"/>
        <v>教材节</v>
      </c>
      <c r="F289" s="16" t="str">
        <f t="shared" si="39"/>
        <v>恰</v>
      </c>
      <c r="G289" s="16" t="str">
        <f>INDEX( {"body","discipline","volume","chapter","section"},MATCH(E289,{"教材体","教材域","教材册","教材章","教材节"},0))</f>
        <v>section</v>
      </c>
      <c r="H289" s="16" t="str">
        <f>INDEX( {"super","just","sub","infras"},MATCH(F289,{"超","恰","亚","次"},0))</f>
        <v>just</v>
      </c>
      <c r="I289" s="16">
        <f>MATCH(E289,{"教材体","教材域","教材册","教材章","教材节"},0)-1</f>
        <v>4</v>
      </c>
      <c r="J289" s="16">
        <f>MATCH(F289,{"超","恰","亚","次"},0)-1</f>
        <v>1</v>
      </c>
      <c r="K289" s="16" t="str">
        <f t="shared" si="40"/>
        <v>物理</v>
      </c>
      <c r="L289" s="1" t="s">
        <v>336</v>
      </c>
      <c r="M289" s="17"/>
      <c r="N289" s="17"/>
      <c r="O289" s="18" t="str">
        <f t="shared" si="41"/>
        <v xml:space="preserve">
  - 
    name:  6.电势差与电场强度的关系
    title:  6.电势差与电场强度的关系
    description: 
    koLyro: section
    koLyri:  just
    son: </v>
      </c>
      <c r="P289" s="20" t="str">
        <f t="shared" si="42"/>
        <v xml:space="preserve">
          - 
            name:  6.电势差与电场强度的关系
            title:  6.电势差与电场强度的关系
            description: 
            koLyro: section
            koLyri:  just
            son: </v>
      </c>
    </row>
    <row r="290" spans="1:16" s="1" customFormat="1" ht="17.25" customHeight="1">
      <c r="A290" s="15">
        <f t="shared" si="35"/>
        <v>4</v>
      </c>
      <c r="B290" s="16" t="str">
        <f t="shared" si="36"/>
        <v>教材节</v>
      </c>
      <c r="C290" s="16" t="str">
        <f t="shared" si="37"/>
        <v>7.示波器</v>
      </c>
      <c r="D290" s="16" t="str">
        <f>IF(I290=1,INDEX( {"chinese","english","math","physics","chemistry","biology","politics","history","geography"},MATCH(C290,{"语文","英语","数学","物理","化学","生物","政治","历史","地理"},0)),"")</f>
        <v/>
      </c>
      <c r="E290" s="16" t="str">
        <f t="shared" si="38"/>
        <v>教材节</v>
      </c>
      <c r="F290" s="16" t="str">
        <f t="shared" si="39"/>
        <v>恰</v>
      </c>
      <c r="G290" s="16" t="str">
        <f>INDEX( {"body","discipline","volume","chapter","section"},MATCH(E290,{"教材体","教材域","教材册","教材章","教材节"},0))</f>
        <v>section</v>
      </c>
      <c r="H290" s="16" t="str">
        <f>INDEX( {"super","just","sub","infras"},MATCH(F290,{"超","恰","亚","次"},0))</f>
        <v>just</v>
      </c>
      <c r="I290" s="16">
        <f>MATCH(E290,{"教材体","教材域","教材册","教材章","教材节"},0)-1</f>
        <v>4</v>
      </c>
      <c r="J290" s="16">
        <f>MATCH(F290,{"超","恰","亚","次"},0)-1</f>
        <v>1</v>
      </c>
      <c r="K290" s="16" t="str">
        <f t="shared" si="40"/>
        <v>物理</v>
      </c>
      <c r="L290" s="1" t="s">
        <v>337</v>
      </c>
      <c r="M290" s="17"/>
      <c r="N290" s="17"/>
      <c r="O290" s="18" t="str">
        <f t="shared" si="41"/>
        <v xml:space="preserve">
  - 
    name:  7.示波器
    title:  7.示波器
    description: 
    koLyro: section
    koLyri:  just
    son: </v>
      </c>
      <c r="P290" s="20" t="str">
        <f t="shared" si="42"/>
        <v xml:space="preserve">
          - 
            name:  7.示波器
            title:  7.示波器
            description: 
            koLyro: section
            koLyri:  just
            son: </v>
      </c>
    </row>
    <row r="291" spans="1:16" s="1" customFormat="1" ht="17.25" customHeight="1">
      <c r="A291" s="15">
        <f t="shared" si="35"/>
        <v>4</v>
      </c>
      <c r="B291" s="16" t="str">
        <f t="shared" si="36"/>
        <v>教材节</v>
      </c>
      <c r="C291" s="16" t="str">
        <f t="shared" si="37"/>
        <v>8.静电现象的应用</v>
      </c>
      <c r="D291" s="16" t="str">
        <f>IF(I291=1,INDEX( {"chinese","english","math","physics","chemistry","biology","politics","history","geography"},MATCH(C291,{"语文","英语","数学","物理","化学","生物","政治","历史","地理"},0)),"")</f>
        <v/>
      </c>
      <c r="E291" s="16" t="str">
        <f t="shared" si="38"/>
        <v>教材节</v>
      </c>
      <c r="F291" s="16" t="str">
        <f t="shared" si="39"/>
        <v>恰</v>
      </c>
      <c r="G291" s="16" t="str">
        <f>INDEX( {"body","discipline","volume","chapter","section"},MATCH(E291,{"教材体","教材域","教材册","教材章","教材节"},0))</f>
        <v>section</v>
      </c>
      <c r="H291" s="16" t="str">
        <f>INDEX( {"super","just","sub","infras"},MATCH(F291,{"超","恰","亚","次"},0))</f>
        <v>just</v>
      </c>
      <c r="I291" s="16">
        <f>MATCH(E291,{"教材体","教材域","教材册","教材章","教材节"},0)-1</f>
        <v>4</v>
      </c>
      <c r="J291" s="16">
        <f>MATCH(F291,{"超","恰","亚","次"},0)-1</f>
        <v>1</v>
      </c>
      <c r="K291" s="16" t="str">
        <f t="shared" si="40"/>
        <v>物理</v>
      </c>
      <c r="L291" s="1" t="s">
        <v>338</v>
      </c>
      <c r="M291" s="17"/>
      <c r="N291" s="17"/>
      <c r="O291" s="18" t="str">
        <f t="shared" si="41"/>
        <v xml:space="preserve">
  - 
    name:  8.静电现象的应用
    title:  8.静电现象的应用
    description: 
    koLyro: section
    koLyri:  just
    son: </v>
      </c>
      <c r="P291" s="20" t="str">
        <f t="shared" si="42"/>
        <v xml:space="preserve">
          - 
            name:  8.静电现象的应用
            title:  8.静电现象的应用
            description: 
            koLyro: section
            koLyri:  just
            son: </v>
      </c>
    </row>
    <row r="292" spans="1:16" s="1" customFormat="1" ht="17.25" customHeight="1">
      <c r="A292" s="15">
        <f t="shared" si="35"/>
        <v>4</v>
      </c>
      <c r="B292" s="16" t="str">
        <f t="shared" si="36"/>
        <v>教材节</v>
      </c>
      <c r="C292" s="16" t="str">
        <f t="shared" si="37"/>
        <v>9.电容器的电容</v>
      </c>
      <c r="D292" s="16" t="str">
        <f>IF(I292=1,INDEX( {"chinese","english","math","physics","chemistry","biology","politics","history","geography"},MATCH(C292,{"语文","英语","数学","物理","化学","生物","政治","历史","地理"},0)),"")</f>
        <v/>
      </c>
      <c r="E292" s="16" t="str">
        <f t="shared" si="38"/>
        <v>教材节</v>
      </c>
      <c r="F292" s="16" t="str">
        <f t="shared" si="39"/>
        <v>恰</v>
      </c>
      <c r="G292" s="16" t="str">
        <f>INDEX( {"body","discipline","volume","chapter","section"},MATCH(E292,{"教材体","教材域","教材册","教材章","教材节"},0))</f>
        <v>section</v>
      </c>
      <c r="H292" s="16" t="str">
        <f>INDEX( {"super","just","sub","infras"},MATCH(F292,{"超","恰","亚","次"},0))</f>
        <v>just</v>
      </c>
      <c r="I292" s="16">
        <f>MATCH(E292,{"教材体","教材域","教材册","教材章","教材节"},0)-1</f>
        <v>4</v>
      </c>
      <c r="J292" s="16">
        <f>MATCH(F292,{"超","恰","亚","次"},0)-1</f>
        <v>1</v>
      </c>
      <c r="K292" s="16" t="str">
        <f t="shared" si="40"/>
        <v>物理</v>
      </c>
      <c r="L292" s="1" t="s">
        <v>339</v>
      </c>
      <c r="M292" s="17"/>
      <c r="N292" s="17"/>
      <c r="O292" s="18" t="str">
        <f t="shared" si="41"/>
        <v xml:space="preserve">
  - 
    name:  9.电容器的电容
    title:  9.电容器的电容
    description: 
    koLyro: section
    koLyri:  just
    son: </v>
      </c>
      <c r="P292" s="20" t="str">
        <f t="shared" si="42"/>
        <v xml:space="preserve">
          - 
            name:  9.电容器的电容
            title:  9.电容器的电容
            description: 
            koLyro: section
            koLyri:  just
            son: </v>
      </c>
    </row>
    <row r="293" spans="1:16" s="1" customFormat="1" ht="17.25" customHeight="1">
      <c r="A293" s="15">
        <f t="shared" si="35"/>
        <v>4</v>
      </c>
      <c r="B293" s="16" t="str">
        <f t="shared" si="36"/>
        <v>教材节</v>
      </c>
      <c r="C293" s="16" t="str">
        <f t="shared" si="37"/>
        <v>10.带电粒子在电场中的运动</v>
      </c>
      <c r="D293" s="16" t="str">
        <f>IF(I293=1,INDEX( {"chinese","english","math","physics","chemistry","biology","politics","history","geography"},MATCH(C293,{"语文","英语","数学","物理","化学","生物","政治","历史","地理"},0)),"")</f>
        <v/>
      </c>
      <c r="E293" s="16" t="str">
        <f t="shared" si="38"/>
        <v>教材节</v>
      </c>
      <c r="F293" s="16" t="str">
        <f t="shared" si="39"/>
        <v>恰</v>
      </c>
      <c r="G293" s="16" t="str">
        <f>INDEX( {"body","discipline","volume","chapter","section"},MATCH(E293,{"教材体","教材域","教材册","教材章","教材节"},0))</f>
        <v>section</v>
      </c>
      <c r="H293" s="16" t="str">
        <f>INDEX( {"super","just","sub","infras"},MATCH(F293,{"超","恰","亚","次"},0))</f>
        <v>just</v>
      </c>
      <c r="I293" s="16">
        <f>MATCH(E293,{"教材体","教材域","教材册","教材章","教材节"},0)-1</f>
        <v>4</v>
      </c>
      <c r="J293" s="16">
        <f>MATCH(F293,{"超","恰","亚","次"},0)-1</f>
        <v>1</v>
      </c>
      <c r="K293" s="16" t="str">
        <f t="shared" si="40"/>
        <v>物理</v>
      </c>
      <c r="L293" s="1" t="s">
        <v>340</v>
      </c>
      <c r="M293" s="17"/>
      <c r="N293" s="17"/>
      <c r="O293" s="18" t="str">
        <f t="shared" si="41"/>
        <v xml:space="preserve">
  - 
    name:  10.带电粒子在电场中的运动
    title:  10.带电粒子在电场中的运动
    description: 
    koLyro: section
    koLyri:  just
    son: </v>
      </c>
      <c r="P293" s="20" t="str">
        <f t="shared" si="42"/>
        <v xml:space="preserve">
          - 
            name:  10.带电粒子在电场中的运动
            title:  10.带电粒子在电场中的运动
            description: 
            koLyro: section
            koLyri:  just
            son: </v>
      </c>
    </row>
    <row r="294" spans="1:16" s="1" customFormat="1" ht="17.25" customHeight="1">
      <c r="A294" s="15">
        <f t="shared" si="35"/>
        <v>3</v>
      </c>
      <c r="B294" s="16" t="str">
        <f t="shared" si="36"/>
        <v>教材章</v>
      </c>
      <c r="C294" s="16" t="str">
        <f t="shared" si="37"/>
        <v>第二章 恒定电流</v>
      </c>
      <c r="D294" s="16" t="str">
        <f>IF(I294=1,INDEX( {"chinese","english","math","physics","chemistry","biology","politics","history","geography"},MATCH(C294,{"语文","英语","数学","物理","化学","生物","政治","历史","地理"},0)),"")</f>
        <v/>
      </c>
      <c r="E294" s="16" t="str">
        <f t="shared" si="38"/>
        <v>教材章</v>
      </c>
      <c r="F294" s="16" t="str">
        <f t="shared" si="39"/>
        <v>恰</v>
      </c>
      <c r="G294" s="16" t="str">
        <f>INDEX( {"body","discipline","volume","chapter","section"},MATCH(E294,{"教材体","教材域","教材册","教材章","教材节"},0))</f>
        <v>chapter</v>
      </c>
      <c r="H294" s="16" t="str">
        <f>INDEX( {"super","just","sub","infras"},MATCH(F294,{"超","恰","亚","次"},0))</f>
        <v>just</v>
      </c>
      <c r="I294" s="16">
        <f>MATCH(E294,{"教材体","教材域","教材册","教材章","教材节"},0)-1</f>
        <v>3</v>
      </c>
      <c r="J294" s="16">
        <f>MATCH(F294,{"超","恰","亚","次"},0)-1</f>
        <v>1</v>
      </c>
      <c r="K294" s="16" t="str">
        <f t="shared" si="40"/>
        <v>物理</v>
      </c>
      <c r="L294" s="1" t="s">
        <v>341</v>
      </c>
      <c r="M294" s="17"/>
      <c r="N294" s="17"/>
      <c r="O294" s="18" t="str">
        <f t="shared" si="41"/>
        <v xml:space="preserve">
  - 
    name:  第二章 恒定电流
    title:  第二章 恒定电流
    description: 
    koLyro: chapter
    koLyri:  just
    son: </v>
      </c>
      <c r="P294" s="20" t="str">
        <f t="shared" si="42"/>
        <v xml:space="preserve">
        - 
          name:  第二章 恒定电流
          title:  第二章 恒定电流
          description: 
          koLyro: chapter
          koLyri:  just
          son: </v>
      </c>
    </row>
    <row r="295" spans="1:16" s="1" customFormat="1" ht="17.25" customHeight="1">
      <c r="A295" s="15">
        <f t="shared" si="35"/>
        <v>4</v>
      </c>
      <c r="B295" s="16" t="str">
        <f t="shared" si="36"/>
        <v>教材节</v>
      </c>
      <c r="C295" s="16" t="str">
        <f t="shared" si="37"/>
        <v>1.电源和电流</v>
      </c>
      <c r="D295" s="16" t="str">
        <f>IF(I295=1,INDEX( {"chinese","english","math","physics","chemistry","biology","politics","history","geography"},MATCH(C295,{"语文","英语","数学","物理","化学","生物","政治","历史","地理"},0)),"")</f>
        <v/>
      </c>
      <c r="E295" s="16" t="str">
        <f t="shared" si="38"/>
        <v>教材节</v>
      </c>
      <c r="F295" s="16" t="str">
        <f t="shared" si="39"/>
        <v>恰</v>
      </c>
      <c r="G295" s="16" t="str">
        <f>INDEX( {"body","discipline","volume","chapter","section"},MATCH(E295,{"教材体","教材域","教材册","教材章","教材节"},0))</f>
        <v>section</v>
      </c>
      <c r="H295" s="16" t="str">
        <f>INDEX( {"super","just","sub","infras"},MATCH(F295,{"超","恰","亚","次"},0))</f>
        <v>just</v>
      </c>
      <c r="I295" s="16">
        <f>MATCH(E295,{"教材体","教材域","教材册","教材章","教材节"},0)-1</f>
        <v>4</v>
      </c>
      <c r="J295" s="16">
        <f>MATCH(F295,{"超","恰","亚","次"},0)-1</f>
        <v>1</v>
      </c>
      <c r="K295" s="16" t="str">
        <f t="shared" si="40"/>
        <v>物理</v>
      </c>
      <c r="L295" s="1" t="s">
        <v>342</v>
      </c>
      <c r="M295" s="17"/>
      <c r="N295" s="17"/>
      <c r="O295" s="18" t="str">
        <f t="shared" si="41"/>
        <v xml:space="preserve">
  - 
    name:  1.电源和电流
    title:  1.电源和电流
    description: 
    koLyro: section
    koLyri:  just
    son: </v>
      </c>
      <c r="P295" s="20" t="str">
        <f t="shared" si="42"/>
        <v xml:space="preserve">
          - 
            name:  1.电源和电流
            title:  1.电源和电流
            description: 
            koLyro: section
            koLyri:  just
            son: </v>
      </c>
    </row>
    <row r="296" spans="1:16" s="1" customFormat="1" ht="17.25" customHeight="1">
      <c r="A296" s="15">
        <f t="shared" si="35"/>
        <v>4</v>
      </c>
      <c r="B296" s="16" t="str">
        <f t="shared" si="36"/>
        <v>教材节</v>
      </c>
      <c r="C296" s="16" t="str">
        <f t="shared" si="37"/>
        <v>2.电动势</v>
      </c>
      <c r="D296" s="16" t="str">
        <f>IF(I296=1,INDEX( {"chinese","english","math","physics","chemistry","biology","politics","history","geography"},MATCH(C296,{"语文","英语","数学","物理","化学","生物","政治","历史","地理"},0)),"")</f>
        <v/>
      </c>
      <c r="E296" s="16" t="str">
        <f t="shared" si="38"/>
        <v>教材节</v>
      </c>
      <c r="F296" s="16" t="str">
        <f t="shared" si="39"/>
        <v>恰</v>
      </c>
      <c r="G296" s="16" t="str">
        <f>INDEX( {"body","discipline","volume","chapter","section"},MATCH(E296,{"教材体","教材域","教材册","教材章","教材节"},0))</f>
        <v>section</v>
      </c>
      <c r="H296" s="16" t="str">
        <f>INDEX( {"super","just","sub","infras"},MATCH(F296,{"超","恰","亚","次"},0))</f>
        <v>just</v>
      </c>
      <c r="I296" s="16">
        <f>MATCH(E296,{"教材体","教材域","教材册","教材章","教材节"},0)-1</f>
        <v>4</v>
      </c>
      <c r="J296" s="16">
        <f>MATCH(F296,{"超","恰","亚","次"},0)-1</f>
        <v>1</v>
      </c>
      <c r="K296" s="16" t="str">
        <f t="shared" si="40"/>
        <v>物理</v>
      </c>
      <c r="L296" s="1" t="s">
        <v>343</v>
      </c>
      <c r="M296" s="17"/>
      <c r="N296" s="17"/>
      <c r="O296" s="18" t="str">
        <f t="shared" si="41"/>
        <v xml:space="preserve">
  - 
    name:  2.电动势
    title:  2.电动势
    description: 
    koLyro: section
    koLyri:  just
    son: </v>
      </c>
      <c r="P296" s="20" t="str">
        <f t="shared" si="42"/>
        <v xml:space="preserve">
          - 
            name:  2.电动势
            title:  2.电动势
            description: 
            koLyro: section
            koLyri:  just
            son: </v>
      </c>
    </row>
    <row r="297" spans="1:16" s="1" customFormat="1" ht="17.25" customHeight="1">
      <c r="A297" s="15">
        <f t="shared" si="35"/>
        <v>4</v>
      </c>
      <c r="B297" s="16" t="str">
        <f t="shared" si="36"/>
        <v>教材节</v>
      </c>
      <c r="C297" s="16" t="str">
        <f t="shared" si="37"/>
        <v>3.欧姆定律</v>
      </c>
      <c r="D297" s="16" t="str">
        <f>IF(I297=1,INDEX( {"chinese","english","math","physics","chemistry","biology","politics","history","geography"},MATCH(C297,{"语文","英语","数学","物理","化学","生物","政治","历史","地理"},0)),"")</f>
        <v/>
      </c>
      <c r="E297" s="16" t="str">
        <f t="shared" si="38"/>
        <v>教材节</v>
      </c>
      <c r="F297" s="16" t="str">
        <f t="shared" si="39"/>
        <v>恰</v>
      </c>
      <c r="G297" s="16" t="str">
        <f>INDEX( {"body","discipline","volume","chapter","section"},MATCH(E297,{"教材体","教材域","教材册","教材章","教材节"},0))</f>
        <v>section</v>
      </c>
      <c r="H297" s="16" t="str">
        <f>INDEX( {"super","just","sub","infras"},MATCH(F297,{"超","恰","亚","次"},0))</f>
        <v>just</v>
      </c>
      <c r="I297" s="16">
        <f>MATCH(E297,{"教材体","教材域","教材册","教材章","教材节"},0)-1</f>
        <v>4</v>
      </c>
      <c r="J297" s="16">
        <f>MATCH(F297,{"超","恰","亚","次"},0)-1</f>
        <v>1</v>
      </c>
      <c r="K297" s="16" t="str">
        <f t="shared" si="40"/>
        <v>物理</v>
      </c>
      <c r="L297" s="1" t="s">
        <v>344</v>
      </c>
      <c r="M297" s="17"/>
      <c r="N297" s="17"/>
      <c r="O297" s="18" t="str">
        <f t="shared" si="41"/>
        <v xml:space="preserve">
  - 
    name:  3.欧姆定律
    title:  3.欧姆定律
    description: 
    koLyro: section
    koLyri:  just
    son: </v>
      </c>
      <c r="P297" s="20" t="str">
        <f t="shared" si="42"/>
        <v xml:space="preserve">
          - 
            name:  3.欧姆定律
            title:  3.欧姆定律
            description: 
            koLyro: section
            koLyri:  just
            son: </v>
      </c>
    </row>
    <row r="298" spans="1:16" s="1" customFormat="1" ht="17.25" customHeight="1">
      <c r="A298" s="15">
        <f t="shared" si="35"/>
        <v>4</v>
      </c>
      <c r="B298" s="16" t="str">
        <f t="shared" si="36"/>
        <v>教材节</v>
      </c>
      <c r="C298" s="16" t="str">
        <f t="shared" si="37"/>
        <v>4.串联电路和并联电路</v>
      </c>
      <c r="D298" s="16" t="str">
        <f>IF(I298=1,INDEX( {"chinese","english","math","physics","chemistry","biology","politics","history","geography"},MATCH(C298,{"语文","英语","数学","物理","化学","生物","政治","历史","地理"},0)),"")</f>
        <v/>
      </c>
      <c r="E298" s="16" t="str">
        <f t="shared" si="38"/>
        <v>教材节</v>
      </c>
      <c r="F298" s="16" t="str">
        <f t="shared" si="39"/>
        <v>恰</v>
      </c>
      <c r="G298" s="16" t="str">
        <f>INDEX( {"body","discipline","volume","chapter","section"},MATCH(E298,{"教材体","教材域","教材册","教材章","教材节"},0))</f>
        <v>section</v>
      </c>
      <c r="H298" s="16" t="str">
        <f>INDEX( {"super","just","sub","infras"},MATCH(F298,{"超","恰","亚","次"},0))</f>
        <v>just</v>
      </c>
      <c r="I298" s="16">
        <f>MATCH(E298,{"教材体","教材域","教材册","教材章","教材节"},0)-1</f>
        <v>4</v>
      </c>
      <c r="J298" s="16">
        <f>MATCH(F298,{"超","恰","亚","次"},0)-1</f>
        <v>1</v>
      </c>
      <c r="K298" s="16" t="str">
        <f t="shared" si="40"/>
        <v>物理</v>
      </c>
      <c r="L298" s="1" t="s">
        <v>345</v>
      </c>
      <c r="M298" s="17"/>
      <c r="N298" s="17"/>
      <c r="O298" s="18" t="str">
        <f t="shared" si="41"/>
        <v xml:space="preserve">
  - 
    name:  4.串联电路和并联电路
    title:  4.串联电路和并联电路
    description: 
    koLyro: section
    koLyri:  just
    son: </v>
      </c>
      <c r="P298" s="20" t="str">
        <f t="shared" si="42"/>
        <v xml:space="preserve">
          - 
            name:  4.串联电路和并联电路
            title:  4.串联电路和并联电路
            description: 
            koLyro: section
            koLyri:  just
            son: </v>
      </c>
    </row>
    <row r="299" spans="1:16" s="1" customFormat="1" ht="17.25" customHeight="1">
      <c r="A299" s="15">
        <f t="shared" si="35"/>
        <v>4</v>
      </c>
      <c r="B299" s="16" t="str">
        <f t="shared" si="36"/>
        <v>教材节</v>
      </c>
      <c r="C299" s="16" t="str">
        <f t="shared" si="37"/>
        <v>5.焦耳定律</v>
      </c>
      <c r="D299" s="16" t="str">
        <f>IF(I299=1,INDEX( {"chinese","english","math","physics","chemistry","biology","politics","history","geography"},MATCH(C299,{"语文","英语","数学","物理","化学","生物","政治","历史","地理"},0)),"")</f>
        <v/>
      </c>
      <c r="E299" s="16" t="str">
        <f t="shared" si="38"/>
        <v>教材节</v>
      </c>
      <c r="F299" s="16" t="str">
        <f t="shared" si="39"/>
        <v>恰</v>
      </c>
      <c r="G299" s="16" t="str">
        <f>INDEX( {"body","discipline","volume","chapter","section"},MATCH(E299,{"教材体","教材域","教材册","教材章","教材节"},0))</f>
        <v>section</v>
      </c>
      <c r="H299" s="16" t="str">
        <f>INDEX( {"super","just","sub","infras"},MATCH(F299,{"超","恰","亚","次"},0))</f>
        <v>just</v>
      </c>
      <c r="I299" s="16">
        <f>MATCH(E299,{"教材体","教材域","教材册","教材章","教材节"},0)-1</f>
        <v>4</v>
      </c>
      <c r="J299" s="16">
        <f>MATCH(F299,{"超","恰","亚","次"},0)-1</f>
        <v>1</v>
      </c>
      <c r="K299" s="16" t="str">
        <f t="shared" si="40"/>
        <v>物理</v>
      </c>
      <c r="L299" s="1" t="s">
        <v>346</v>
      </c>
      <c r="M299" s="17"/>
      <c r="N299" s="17"/>
      <c r="O299" s="18" t="str">
        <f t="shared" si="41"/>
        <v xml:space="preserve">
  - 
    name:  5.焦耳定律
    title:  5.焦耳定律
    description: 
    koLyro: section
    koLyri:  just
    son: </v>
      </c>
      <c r="P299" s="20" t="str">
        <f t="shared" si="42"/>
        <v xml:space="preserve">
          - 
            name:  5.焦耳定律
            title:  5.焦耳定律
            description: 
            koLyro: section
            koLyri:  just
            son: </v>
      </c>
    </row>
    <row r="300" spans="1:16" s="1" customFormat="1" ht="17.25" customHeight="1">
      <c r="A300" s="15">
        <f t="shared" si="35"/>
        <v>4</v>
      </c>
      <c r="B300" s="16" t="str">
        <f t="shared" si="36"/>
        <v>教材节</v>
      </c>
      <c r="C300" s="16" t="str">
        <f t="shared" si="37"/>
        <v>6.导体的电阻</v>
      </c>
      <c r="D300" s="16" t="str">
        <f>IF(I300=1,INDEX( {"chinese","english","math","physics","chemistry","biology","politics","history","geography"},MATCH(C300,{"语文","英语","数学","物理","化学","生物","政治","历史","地理"},0)),"")</f>
        <v/>
      </c>
      <c r="E300" s="16" t="str">
        <f t="shared" si="38"/>
        <v>教材节</v>
      </c>
      <c r="F300" s="16" t="str">
        <f t="shared" si="39"/>
        <v>恰</v>
      </c>
      <c r="G300" s="16" t="str">
        <f>INDEX( {"body","discipline","volume","chapter","section"},MATCH(E300,{"教材体","教材域","教材册","教材章","教材节"},0))</f>
        <v>section</v>
      </c>
      <c r="H300" s="16" t="str">
        <f>INDEX( {"super","just","sub","infras"},MATCH(F300,{"超","恰","亚","次"},0))</f>
        <v>just</v>
      </c>
      <c r="I300" s="16">
        <f>MATCH(E300,{"教材体","教材域","教材册","教材章","教材节"},0)-1</f>
        <v>4</v>
      </c>
      <c r="J300" s="16">
        <f>MATCH(F300,{"超","恰","亚","次"},0)-1</f>
        <v>1</v>
      </c>
      <c r="K300" s="16" t="str">
        <f t="shared" si="40"/>
        <v>物理</v>
      </c>
      <c r="L300" s="1" t="s">
        <v>347</v>
      </c>
      <c r="M300" s="17"/>
      <c r="N300" s="17"/>
      <c r="O300" s="18" t="str">
        <f t="shared" si="41"/>
        <v xml:space="preserve">
  - 
    name:  6.导体的电阻
    title:  6.导体的电阻
    description: 
    koLyro: section
    koLyri:  just
    son: </v>
      </c>
      <c r="P300" s="20" t="str">
        <f t="shared" si="42"/>
        <v xml:space="preserve">
          - 
            name:  6.导体的电阻
            title:  6.导体的电阻
            description: 
            koLyro: section
            koLyri:  just
            son: </v>
      </c>
    </row>
    <row r="301" spans="1:16" s="1" customFormat="1" ht="17.25" customHeight="1">
      <c r="A301" s="15">
        <f t="shared" si="35"/>
        <v>4</v>
      </c>
      <c r="B301" s="16" t="str">
        <f t="shared" si="36"/>
        <v>教材节</v>
      </c>
      <c r="C301" s="16" t="str">
        <f t="shared" si="37"/>
        <v>7.闭合电路的欧姆定律</v>
      </c>
      <c r="D301" s="16" t="str">
        <f>IF(I301=1,INDEX( {"chinese","english","math","physics","chemistry","biology","politics","history","geography"},MATCH(C301,{"语文","英语","数学","物理","化学","生物","政治","历史","地理"},0)),"")</f>
        <v/>
      </c>
      <c r="E301" s="16" t="str">
        <f t="shared" si="38"/>
        <v>教材节</v>
      </c>
      <c r="F301" s="16" t="str">
        <f t="shared" si="39"/>
        <v>恰</v>
      </c>
      <c r="G301" s="16" t="str">
        <f>INDEX( {"body","discipline","volume","chapter","section"},MATCH(E301,{"教材体","教材域","教材册","教材章","教材节"},0))</f>
        <v>section</v>
      </c>
      <c r="H301" s="16" t="str">
        <f>INDEX( {"super","just","sub","infras"},MATCH(F301,{"超","恰","亚","次"},0))</f>
        <v>just</v>
      </c>
      <c r="I301" s="16">
        <f>MATCH(E301,{"教材体","教材域","教材册","教材章","教材节"},0)-1</f>
        <v>4</v>
      </c>
      <c r="J301" s="16">
        <f>MATCH(F301,{"超","恰","亚","次"},0)-1</f>
        <v>1</v>
      </c>
      <c r="K301" s="16" t="str">
        <f t="shared" si="40"/>
        <v>物理</v>
      </c>
      <c r="L301" s="1" t="s">
        <v>348</v>
      </c>
      <c r="M301" s="17"/>
      <c r="N301" s="17"/>
      <c r="O301" s="18" t="str">
        <f t="shared" si="41"/>
        <v xml:space="preserve">
  - 
    name:  7.闭合电路的欧姆定律
    title:  7.闭合电路的欧姆定律
    description: 
    koLyro: section
    koLyri:  just
    son: </v>
      </c>
      <c r="P301" s="20" t="str">
        <f t="shared" si="42"/>
        <v xml:space="preserve">
          - 
            name:  7.闭合电路的欧姆定律
            title:  7.闭合电路的欧姆定律
            description: 
            koLyro: section
            koLyri:  just
            son: </v>
      </c>
    </row>
    <row r="302" spans="1:16" s="1" customFormat="1" ht="17.25" customHeight="1">
      <c r="A302" s="15">
        <f t="shared" si="35"/>
        <v>4</v>
      </c>
      <c r="B302" s="16" t="str">
        <f t="shared" si="36"/>
        <v>教材节</v>
      </c>
      <c r="C302" s="16" t="str">
        <f t="shared" si="37"/>
        <v>8.多用电表的原理</v>
      </c>
      <c r="D302" s="16" t="str">
        <f>IF(I302=1,INDEX( {"chinese","english","math","physics","chemistry","biology","politics","history","geography"},MATCH(C302,{"语文","英语","数学","物理","化学","生物","政治","历史","地理"},0)),"")</f>
        <v/>
      </c>
      <c r="E302" s="16" t="str">
        <f t="shared" si="38"/>
        <v>教材节</v>
      </c>
      <c r="F302" s="16" t="str">
        <f t="shared" si="39"/>
        <v>恰</v>
      </c>
      <c r="G302" s="16" t="str">
        <f>INDEX( {"body","discipline","volume","chapter","section"},MATCH(E302,{"教材体","教材域","教材册","教材章","教材节"},0))</f>
        <v>section</v>
      </c>
      <c r="H302" s="16" t="str">
        <f>INDEX( {"super","just","sub","infras"},MATCH(F302,{"超","恰","亚","次"},0))</f>
        <v>just</v>
      </c>
      <c r="I302" s="16">
        <f>MATCH(E302,{"教材体","教材域","教材册","教材章","教材节"},0)-1</f>
        <v>4</v>
      </c>
      <c r="J302" s="16">
        <f>MATCH(F302,{"超","恰","亚","次"},0)-1</f>
        <v>1</v>
      </c>
      <c r="K302" s="16" t="str">
        <f t="shared" si="40"/>
        <v>物理</v>
      </c>
      <c r="L302" s="1" t="s">
        <v>349</v>
      </c>
      <c r="M302" s="17"/>
      <c r="N302" s="17"/>
      <c r="O302" s="18" t="str">
        <f t="shared" si="41"/>
        <v xml:space="preserve">
  - 
    name:  8.多用电表的原理
    title:  8.多用电表的原理
    description: 
    koLyro: section
    koLyri:  just
    son: </v>
      </c>
      <c r="P302" s="20" t="str">
        <f t="shared" si="42"/>
        <v xml:space="preserve">
          - 
            name:  8.多用电表的原理
            title:  8.多用电表的原理
            description: 
            koLyro: section
            koLyri:  just
            son: </v>
      </c>
    </row>
    <row r="303" spans="1:16" s="1" customFormat="1" ht="17.25" customHeight="1">
      <c r="A303" s="15">
        <f t="shared" si="35"/>
        <v>4</v>
      </c>
      <c r="B303" s="16" t="str">
        <f t="shared" si="36"/>
        <v>教材节</v>
      </c>
      <c r="C303" s="16" t="str">
        <f t="shared" si="37"/>
        <v>9.实验：练习使用多用电表</v>
      </c>
      <c r="D303" s="16" t="str">
        <f>IF(I303=1,INDEX( {"chinese","english","math","physics","chemistry","biology","politics","history","geography"},MATCH(C303,{"语文","英语","数学","物理","化学","生物","政治","历史","地理"},0)),"")</f>
        <v/>
      </c>
      <c r="E303" s="16" t="str">
        <f t="shared" si="38"/>
        <v>教材节</v>
      </c>
      <c r="F303" s="16" t="str">
        <f t="shared" si="39"/>
        <v>恰</v>
      </c>
      <c r="G303" s="16" t="str">
        <f>INDEX( {"body","discipline","volume","chapter","section"},MATCH(E303,{"教材体","教材域","教材册","教材章","教材节"},0))</f>
        <v>section</v>
      </c>
      <c r="H303" s="16" t="str">
        <f>INDEX( {"super","just","sub","infras"},MATCH(F303,{"超","恰","亚","次"},0))</f>
        <v>just</v>
      </c>
      <c r="I303" s="16">
        <f>MATCH(E303,{"教材体","教材域","教材册","教材章","教材节"},0)-1</f>
        <v>4</v>
      </c>
      <c r="J303" s="16">
        <f>MATCH(F303,{"超","恰","亚","次"},0)-1</f>
        <v>1</v>
      </c>
      <c r="K303" s="16" t="str">
        <f t="shared" si="40"/>
        <v>物理</v>
      </c>
      <c r="L303" s="1" t="s">
        <v>350</v>
      </c>
      <c r="M303" s="17" t="s">
        <v>26</v>
      </c>
      <c r="N303" s="17"/>
      <c r="O303" s="18" t="str">
        <f t="shared" si="41"/>
        <v xml:space="preserve">
  - 
    name:  9.实验：练习使用多用电表
    title:  9.实验：练习使用多用电表
    description: 
    koLyro: section
    koLyri:  just
    son: </v>
      </c>
      <c r="P303" s="20" t="str">
        <f t="shared" si="42"/>
        <v xml:space="preserve">
          - 
            name:  9.实验：练习使用多用电表
            title:  9.实验：练习使用多用电表
            description: 
            koLyro: section
            koLyri:  just
            son: </v>
      </c>
    </row>
    <row r="304" spans="1:16" s="1" customFormat="1" ht="17.25" customHeight="1">
      <c r="A304" s="15">
        <f t="shared" si="35"/>
        <v>4</v>
      </c>
      <c r="B304" s="16" t="str">
        <f t="shared" si="36"/>
        <v>教材节</v>
      </c>
      <c r="C304" s="16" t="str">
        <f t="shared" si="37"/>
        <v>10.实验：测定电池的电动势和内阻</v>
      </c>
      <c r="D304" s="16" t="str">
        <f>IF(I304=1,INDEX( {"chinese","english","math","physics","chemistry","biology","politics","history","geography"},MATCH(C304,{"语文","英语","数学","物理","化学","生物","政治","历史","地理"},0)),"")</f>
        <v/>
      </c>
      <c r="E304" s="16" t="str">
        <f t="shared" si="38"/>
        <v>教材节</v>
      </c>
      <c r="F304" s="16" t="str">
        <f t="shared" si="39"/>
        <v>恰</v>
      </c>
      <c r="G304" s="16" t="str">
        <f>INDEX( {"body","discipline","volume","chapter","section"},MATCH(E304,{"教材体","教材域","教材册","教材章","教材节"},0))</f>
        <v>section</v>
      </c>
      <c r="H304" s="16" t="str">
        <f>INDEX( {"super","just","sub","infras"},MATCH(F304,{"超","恰","亚","次"},0))</f>
        <v>just</v>
      </c>
      <c r="I304" s="16">
        <f>MATCH(E304,{"教材体","教材域","教材册","教材章","教材节"},0)-1</f>
        <v>4</v>
      </c>
      <c r="J304" s="16">
        <f>MATCH(F304,{"超","恰","亚","次"},0)-1</f>
        <v>1</v>
      </c>
      <c r="K304" s="16" t="str">
        <f t="shared" si="40"/>
        <v>物理</v>
      </c>
      <c r="L304" s="1" t="s">
        <v>351</v>
      </c>
      <c r="M304" s="17"/>
      <c r="N304" s="17"/>
      <c r="O304" s="18" t="str">
        <f t="shared" si="41"/>
        <v xml:space="preserve">
  - 
    name:  10.实验：测定电池的电动势和内阻
    title:  10.实验：测定电池的电动势和内阻
    description: 
    koLyro: section
    koLyri:  just
    son: </v>
      </c>
      <c r="P304" s="20" t="str">
        <f t="shared" si="42"/>
        <v xml:space="preserve">
          - 
            name:  10.实验：测定电池的电动势和内阻
            title:  10.实验：测定电池的电动势和内阻
            description: 
            koLyro: section
            koLyri:  just
            son: </v>
      </c>
    </row>
    <row r="305" spans="1:16" s="1" customFormat="1" ht="17.25" customHeight="1">
      <c r="A305" s="15">
        <f t="shared" si="35"/>
        <v>4</v>
      </c>
      <c r="B305" s="16" t="str">
        <f t="shared" si="36"/>
        <v>教材节</v>
      </c>
      <c r="C305" s="16" t="str">
        <f t="shared" si="37"/>
        <v>11.简单的逻辑电路</v>
      </c>
      <c r="D305" s="16" t="str">
        <f>IF(I305=1,INDEX( {"chinese","english","math","physics","chemistry","biology","politics","history","geography"},MATCH(C305,{"语文","英语","数学","物理","化学","生物","政治","历史","地理"},0)),"")</f>
        <v/>
      </c>
      <c r="E305" s="16" t="str">
        <f t="shared" si="38"/>
        <v>教材节</v>
      </c>
      <c r="F305" s="16" t="str">
        <f t="shared" si="39"/>
        <v>恰</v>
      </c>
      <c r="G305" s="16" t="str">
        <f>INDEX( {"body","discipline","volume","chapter","section"},MATCH(E305,{"教材体","教材域","教材册","教材章","教材节"},0))</f>
        <v>section</v>
      </c>
      <c r="H305" s="16" t="str">
        <f>INDEX( {"super","just","sub","infras"},MATCH(F305,{"超","恰","亚","次"},0))</f>
        <v>just</v>
      </c>
      <c r="I305" s="16">
        <f>MATCH(E305,{"教材体","教材域","教材册","教材章","教材节"},0)-1</f>
        <v>4</v>
      </c>
      <c r="J305" s="16">
        <f>MATCH(F305,{"超","恰","亚","次"},0)-1</f>
        <v>1</v>
      </c>
      <c r="K305" s="16" t="str">
        <f t="shared" si="40"/>
        <v>物理</v>
      </c>
      <c r="L305" s="1" t="s">
        <v>352</v>
      </c>
      <c r="M305" s="17"/>
      <c r="N305" s="17"/>
      <c r="O305" s="18" t="str">
        <f t="shared" si="41"/>
        <v xml:space="preserve">
  - 
    name:  11.简单的逻辑电路
    title:  11.简单的逻辑电路
    description: 
    koLyro: section
    koLyri:  just
    son: </v>
      </c>
      <c r="P305" s="20" t="str">
        <f t="shared" si="42"/>
        <v xml:space="preserve">
          - 
            name:  11.简单的逻辑电路
            title:  11.简单的逻辑电路
            description: 
            koLyro: section
            koLyri:  just
            son: </v>
      </c>
    </row>
    <row r="306" spans="1:16" s="1" customFormat="1" ht="17.25" customHeight="1">
      <c r="A306" s="15">
        <f t="shared" si="35"/>
        <v>3</v>
      </c>
      <c r="B306" s="16" t="str">
        <f t="shared" si="36"/>
        <v>教材章</v>
      </c>
      <c r="C306" s="16" t="str">
        <f t="shared" si="37"/>
        <v>第三章 磁场</v>
      </c>
      <c r="D306" s="16" t="str">
        <f>IF(I306=1,INDEX( {"chinese","english","math","physics","chemistry","biology","politics","history","geography"},MATCH(C306,{"语文","英语","数学","物理","化学","生物","政治","历史","地理"},0)),"")</f>
        <v/>
      </c>
      <c r="E306" s="16" t="str">
        <f t="shared" si="38"/>
        <v>教材章</v>
      </c>
      <c r="F306" s="16" t="str">
        <f t="shared" si="39"/>
        <v>恰</v>
      </c>
      <c r="G306" s="16" t="str">
        <f>INDEX( {"body","discipline","volume","chapter","section"},MATCH(E306,{"教材体","教材域","教材册","教材章","教材节"},0))</f>
        <v>chapter</v>
      </c>
      <c r="H306" s="16" t="str">
        <f>INDEX( {"super","just","sub","infras"},MATCH(F306,{"超","恰","亚","次"},0))</f>
        <v>just</v>
      </c>
      <c r="I306" s="16">
        <f>MATCH(E306,{"教材体","教材域","教材册","教材章","教材节"},0)-1</f>
        <v>3</v>
      </c>
      <c r="J306" s="16">
        <f>MATCH(F306,{"超","恰","亚","次"},0)-1</f>
        <v>1</v>
      </c>
      <c r="K306" s="16" t="str">
        <f t="shared" si="40"/>
        <v>物理</v>
      </c>
      <c r="L306" s="1" t="s">
        <v>353</v>
      </c>
      <c r="M306" s="17"/>
      <c r="N306" s="17"/>
      <c r="O306" s="18" t="str">
        <f t="shared" si="41"/>
        <v xml:space="preserve">
  - 
    name:  第三章 磁场
    title:  第三章 磁场
    description: 
    koLyro: chapter
    koLyri:  just
    son: </v>
      </c>
      <c r="P306" s="20" t="str">
        <f t="shared" si="42"/>
        <v xml:space="preserve">
        - 
          name:  第三章 磁场
          title:  第三章 磁场
          description: 
          koLyro: chapter
          koLyri:  just
          son: </v>
      </c>
    </row>
    <row r="307" spans="1:16" s="1" customFormat="1" ht="17.25" customHeight="1">
      <c r="A307" s="15">
        <f t="shared" si="35"/>
        <v>4</v>
      </c>
      <c r="B307" s="16" t="str">
        <f t="shared" si="36"/>
        <v>教材节</v>
      </c>
      <c r="C307" s="16" t="str">
        <f t="shared" si="37"/>
        <v>1.磁现象和磁场</v>
      </c>
      <c r="D307" s="16" t="str">
        <f>IF(I307=1,INDEX( {"chinese","english","math","physics","chemistry","biology","politics","history","geography"},MATCH(C307,{"语文","英语","数学","物理","化学","生物","政治","历史","地理"},0)),"")</f>
        <v/>
      </c>
      <c r="E307" s="16" t="str">
        <f t="shared" si="38"/>
        <v>教材节</v>
      </c>
      <c r="F307" s="16" t="str">
        <f t="shared" si="39"/>
        <v>恰</v>
      </c>
      <c r="G307" s="16" t="str">
        <f>INDEX( {"body","discipline","volume","chapter","section"},MATCH(E307,{"教材体","教材域","教材册","教材章","教材节"},0))</f>
        <v>section</v>
      </c>
      <c r="H307" s="16" t="str">
        <f>INDEX( {"super","just","sub","infras"},MATCH(F307,{"超","恰","亚","次"},0))</f>
        <v>just</v>
      </c>
      <c r="I307" s="16">
        <f>MATCH(E307,{"教材体","教材域","教材册","教材章","教材节"},0)-1</f>
        <v>4</v>
      </c>
      <c r="J307" s="16">
        <f>MATCH(F307,{"超","恰","亚","次"},0)-1</f>
        <v>1</v>
      </c>
      <c r="K307" s="16" t="str">
        <f t="shared" si="40"/>
        <v>物理</v>
      </c>
      <c r="L307" s="1" t="s">
        <v>354</v>
      </c>
      <c r="M307" s="17"/>
      <c r="N307" s="17"/>
      <c r="O307" s="18" t="str">
        <f t="shared" si="41"/>
        <v xml:space="preserve">
  - 
    name:  1.磁现象和磁场
    title:  1.磁现象和磁场
    description: 
    koLyro: section
    koLyri:  just
    son: </v>
      </c>
      <c r="P307" s="20" t="str">
        <f t="shared" si="42"/>
        <v xml:space="preserve">
          - 
            name:  1.磁现象和磁场
            title:  1.磁现象和磁场
            description: 
            koLyro: section
            koLyri:  just
            son: </v>
      </c>
    </row>
    <row r="308" spans="1:16" s="1" customFormat="1" ht="17.25" customHeight="1">
      <c r="A308" s="15">
        <f t="shared" si="35"/>
        <v>4</v>
      </c>
      <c r="B308" s="16" t="str">
        <f t="shared" si="36"/>
        <v>教材节</v>
      </c>
      <c r="C308" s="16" t="str">
        <f t="shared" si="37"/>
        <v>2.磁感应强度</v>
      </c>
      <c r="D308" s="16" t="str">
        <f>IF(I308=1,INDEX( {"chinese","english","math","physics","chemistry","biology","politics","history","geography"},MATCH(C308,{"语文","英语","数学","物理","化学","生物","政治","历史","地理"},0)),"")</f>
        <v/>
      </c>
      <c r="E308" s="16" t="str">
        <f t="shared" si="38"/>
        <v>教材节</v>
      </c>
      <c r="F308" s="16" t="str">
        <f t="shared" si="39"/>
        <v>恰</v>
      </c>
      <c r="G308" s="16" t="str">
        <f>INDEX( {"body","discipline","volume","chapter","section"},MATCH(E308,{"教材体","教材域","教材册","教材章","教材节"},0))</f>
        <v>section</v>
      </c>
      <c r="H308" s="16" t="str">
        <f>INDEX( {"super","just","sub","infras"},MATCH(F308,{"超","恰","亚","次"},0))</f>
        <v>just</v>
      </c>
      <c r="I308" s="16">
        <f>MATCH(E308,{"教材体","教材域","教材册","教材章","教材节"},0)-1</f>
        <v>4</v>
      </c>
      <c r="J308" s="16">
        <f>MATCH(F308,{"超","恰","亚","次"},0)-1</f>
        <v>1</v>
      </c>
      <c r="K308" s="16" t="str">
        <f t="shared" si="40"/>
        <v>物理</v>
      </c>
      <c r="L308" s="1" t="s">
        <v>355</v>
      </c>
      <c r="M308" s="17"/>
      <c r="N308" s="17"/>
      <c r="O308" s="18" t="str">
        <f t="shared" si="41"/>
        <v xml:space="preserve">
  - 
    name:  2.磁感应强度
    title:  2.磁感应强度
    description: 
    koLyro: section
    koLyri:  just
    son: </v>
      </c>
      <c r="P308" s="20" t="str">
        <f t="shared" si="42"/>
        <v xml:space="preserve">
          - 
            name:  2.磁感应强度
            title:  2.磁感应强度
            description: 
            koLyro: section
            koLyri:  just
            son: </v>
      </c>
    </row>
    <row r="309" spans="1:16" s="1" customFormat="1" ht="17.25" customHeight="1">
      <c r="A309" s="15">
        <f t="shared" si="35"/>
        <v>4</v>
      </c>
      <c r="B309" s="16" t="str">
        <f t="shared" si="36"/>
        <v>教材节</v>
      </c>
      <c r="C309" s="16" t="str">
        <f t="shared" si="37"/>
        <v>3.几种常见的磁场</v>
      </c>
      <c r="D309" s="16" t="str">
        <f>IF(I309=1,INDEX( {"chinese","english","math","physics","chemistry","biology","politics","history","geography"},MATCH(C309,{"语文","英语","数学","物理","化学","生物","政治","历史","地理"},0)),"")</f>
        <v/>
      </c>
      <c r="E309" s="16" t="str">
        <f t="shared" si="38"/>
        <v>教材节</v>
      </c>
      <c r="F309" s="16" t="str">
        <f t="shared" si="39"/>
        <v>恰</v>
      </c>
      <c r="G309" s="16" t="str">
        <f>INDEX( {"body","discipline","volume","chapter","section"},MATCH(E309,{"教材体","教材域","教材册","教材章","教材节"},0))</f>
        <v>section</v>
      </c>
      <c r="H309" s="16" t="str">
        <f>INDEX( {"super","just","sub","infras"},MATCH(F309,{"超","恰","亚","次"},0))</f>
        <v>just</v>
      </c>
      <c r="I309" s="16">
        <f>MATCH(E309,{"教材体","教材域","教材册","教材章","教材节"},0)-1</f>
        <v>4</v>
      </c>
      <c r="J309" s="16">
        <f>MATCH(F309,{"超","恰","亚","次"},0)-1</f>
        <v>1</v>
      </c>
      <c r="K309" s="16" t="str">
        <f t="shared" si="40"/>
        <v>物理</v>
      </c>
      <c r="L309" s="1" t="s">
        <v>356</v>
      </c>
      <c r="M309" s="17" t="s">
        <v>27</v>
      </c>
      <c r="N309" s="17"/>
      <c r="O309" s="18" t="str">
        <f t="shared" si="41"/>
        <v xml:space="preserve">
  - 
    name:  3.几种常见的磁场
    title:  3.几种常见的磁场
    description: 
    koLyro: section
    koLyri:  just
    son: </v>
      </c>
      <c r="P309" s="20" t="str">
        <f t="shared" si="42"/>
        <v xml:space="preserve">
          - 
            name:  3.几种常见的磁场
            title:  3.几种常见的磁场
            description: 
            koLyro: section
            koLyri:  just
            son: </v>
      </c>
    </row>
    <row r="310" spans="1:16" s="1" customFormat="1" ht="17.25" customHeight="1">
      <c r="A310" s="15">
        <f t="shared" si="35"/>
        <v>4</v>
      </c>
      <c r="B310" s="16" t="str">
        <f t="shared" si="36"/>
        <v>教材节</v>
      </c>
      <c r="C310" s="16" t="str">
        <f t="shared" si="37"/>
        <v>4.通电导线在磁场中受到的力</v>
      </c>
      <c r="D310" s="16" t="str">
        <f>IF(I310=1,INDEX( {"chinese","english","math","physics","chemistry","biology","politics","history","geography"},MATCH(C310,{"语文","英语","数学","物理","化学","生物","政治","历史","地理"},0)),"")</f>
        <v/>
      </c>
      <c r="E310" s="16" t="str">
        <f t="shared" si="38"/>
        <v>教材节</v>
      </c>
      <c r="F310" s="16" t="str">
        <f t="shared" si="39"/>
        <v>恰</v>
      </c>
      <c r="G310" s="16" t="str">
        <f>INDEX( {"body","discipline","volume","chapter","section"},MATCH(E310,{"教材体","教材域","教材册","教材章","教材节"},0))</f>
        <v>section</v>
      </c>
      <c r="H310" s="16" t="str">
        <f>INDEX( {"super","just","sub","infras"},MATCH(F310,{"超","恰","亚","次"},0))</f>
        <v>just</v>
      </c>
      <c r="I310" s="16">
        <f>MATCH(E310,{"教材体","教材域","教材册","教材章","教材节"},0)-1</f>
        <v>4</v>
      </c>
      <c r="J310" s="16">
        <f>MATCH(F310,{"超","恰","亚","次"},0)-1</f>
        <v>1</v>
      </c>
      <c r="K310" s="16" t="str">
        <f t="shared" si="40"/>
        <v>物理</v>
      </c>
      <c r="L310" s="1" t="s">
        <v>357</v>
      </c>
      <c r="M310" s="17"/>
      <c r="N310" s="17"/>
      <c r="O310" s="18" t="str">
        <f t="shared" si="41"/>
        <v xml:space="preserve">
  - 
    name:  4.通电导线在磁场中受到的力
    title:  4.通电导线在磁场中受到的力
    description: 
    koLyro: section
    koLyri:  just
    son: </v>
      </c>
      <c r="P310" s="20" t="str">
        <f t="shared" si="42"/>
        <v xml:space="preserve">
          - 
            name:  4.通电导线在磁场中受到的力
            title:  4.通电导线在磁场中受到的力
            description: 
            koLyro: section
            koLyri:  just
            son: </v>
      </c>
    </row>
    <row r="311" spans="1:16" s="1" customFormat="1" ht="17.25" customHeight="1">
      <c r="A311" s="15">
        <f t="shared" si="35"/>
        <v>4</v>
      </c>
      <c r="B311" s="16" t="str">
        <f t="shared" si="36"/>
        <v>教材节</v>
      </c>
      <c r="C311" s="16" t="str">
        <f t="shared" si="37"/>
        <v>5.运动电荷在磁场中受到的力</v>
      </c>
      <c r="D311" s="16" t="str">
        <f>IF(I311=1,INDEX( {"chinese","english","math","physics","chemistry","biology","politics","history","geography"},MATCH(C311,{"语文","英语","数学","物理","化学","生物","政治","历史","地理"},0)),"")</f>
        <v/>
      </c>
      <c r="E311" s="16" t="str">
        <f t="shared" si="38"/>
        <v>教材节</v>
      </c>
      <c r="F311" s="16" t="str">
        <f t="shared" si="39"/>
        <v>恰</v>
      </c>
      <c r="G311" s="16" t="str">
        <f>INDEX( {"body","discipline","volume","chapter","section"},MATCH(E311,{"教材体","教材域","教材册","教材章","教材节"},0))</f>
        <v>section</v>
      </c>
      <c r="H311" s="16" t="str">
        <f>INDEX( {"super","just","sub","infras"},MATCH(F311,{"超","恰","亚","次"},0))</f>
        <v>just</v>
      </c>
      <c r="I311" s="16">
        <f>MATCH(E311,{"教材体","教材域","教材册","教材章","教材节"},0)-1</f>
        <v>4</v>
      </c>
      <c r="J311" s="16">
        <f>MATCH(F311,{"超","恰","亚","次"},0)-1</f>
        <v>1</v>
      </c>
      <c r="K311" s="16" t="str">
        <f t="shared" si="40"/>
        <v>物理</v>
      </c>
      <c r="L311" s="1" t="s">
        <v>358</v>
      </c>
      <c r="M311" s="17"/>
      <c r="N311" s="17"/>
      <c r="O311" s="18" t="str">
        <f t="shared" si="41"/>
        <v xml:space="preserve">
  - 
    name:  5.运动电荷在磁场中受到的力
    title:  5.运动电荷在磁场中受到的力
    description: 
    koLyro: section
    koLyri:  just
    son: </v>
      </c>
      <c r="P311" s="20" t="str">
        <f t="shared" si="42"/>
        <v xml:space="preserve">
          - 
            name:  5.运动电荷在磁场中受到的力
            title:  5.运动电荷在磁场中受到的力
            description: 
            koLyro: section
            koLyri:  just
            son: </v>
      </c>
    </row>
    <row r="312" spans="1:16" s="1" customFormat="1" ht="17.25" customHeight="1">
      <c r="A312" s="15">
        <f t="shared" si="35"/>
        <v>4</v>
      </c>
      <c r="B312" s="16" t="str">
        <f t="shared" si="36"/>
        <v>教材节</v>
      </c>
      <c r="C312" s="16" t="str">
        <f t="shared" si="37"/>
        <v>6.带电粒子在匀强磁场中的运动</v>
      </c>
      <c r="D312" s="16" t="str">
        <f>IF(I312=1,INDEX( {"chinese","english","math","physics","chemistry","biology","politics","history","geography"},MATCH(C312,{"语文","英语","数学","物理","化学","生物","政治","历史","地理"},0)),"")</f>
        <v/>
      </c>
      <c r="E312" s="16" t="str">
        <f t="shared" si="38"/>
        <v>教材节</v>
      </c>
      <c r="F312" s="16" t="str">
        <f t="shared" si="39"/>
        <v>恰</v>
      </c>
      <c r="G312" s="16" t="str">
        <f>INDEX( {"body","discipline","volume","chapter","section"},MATCH(E312,{"教材体","教材域","教材册","教材章","教材节"},0))</f>
        <v>section</v>
      </c>
      <c r="H312" s="16" t="str">
        <f>INDEX( {"super","just","sub","infras"},MATCH(F312,{"超","恰","亚","次"},0))</f>
        <v>just</v>
      </c>
      <c r="I312" s="16">
        <f>MATCH(E312,{"教材体","教材域","教材册","教材章","教材节"},0)-1</f>
        <v>4</v>
      </c>
      <c r="J312" s="16">
        <f>MATCH(F312,{"超","恰","亚","次"},0)-1</f>
        <v>1</v>
      </c>
      <c r="K312" s="16" t="str">
        <f t="shared" si="40"/>
        <v>物理</v>
      </c>
      <c r="L312" s="1" t="s">
        <v>359</v>
      </c>
      <c r="M312" s="17"/>
      <c r="N312" s="17"/>
      <c r="O312" s="18" t="str">
        <f t="shared" si="41"/>
        <v xml:space="preserve">
  - 
    name:  6.带电粒子在匀强磁场中的运动
    title:  6.带电粒子在匀强磁场中的运动
    description: 
    koLyro: section
    koLyri:  just
    son: </v>
      </c>
      <c r="P312" s="20" t="str">
        <f t="shared" si="42"/>
        <v xml:space="preserve">
          - 
            name:  6.带电粒子在匀强磁场中的运动
            title:  6.带电粒子在匀强磁场中的运动
            description: 
            koLyro: section
            koLyri:  just
            son: </v>
      </c>
    </row>
    <row r="313" spans="1:16" s="1" customFormat="1" ht="17.25" customHeight="1">
      <c r="A313" s="15">
        <f t="shared" si="35"/>
        <v>2</v>
      </c>
      <c r="B313" s="16" t="str">
        <f t="shared" si="36"/>
        <v>教材册</v>
      </c>
      <c r="C313" s="16" t="str">
        <f t="shared" si="37"/>
        <v>选修3-2</v>
      </c>
      <c r="D313" s="16" t="str">
        <f>IF(I313=1,INDEX( {"chinese","english","math","physics","chemistry","biology","politics","history","geography"},MATCH(C313,{"语文","英语","数学","物理","化学","生物","政治","历史","地理"},0)),"")</f>
        <v/>
      </c>
      <c r="E313" s="16" t="str">
        <f t="shared" si="38"/>
        <v>教材册</v>
      </c>
      <c r="F313" s="16" t="str">
        <f t="shared" si="39"/>
        <v>恰</v>
      </c>
      <c r="G313" s="16" t="str">
        <f>INDEX( {"body","discipline","volume","chapter","section"},MATCH(E313,{"教材体","教材域","教材册","教材章","教材节"},0))</f>
        <v>volume</v>
      </c>
      <c r="H313" s="16" t="str">
        <f>INDEX( {"super","just","sub","infras"},MATCH(F313,{"超","恰","亚","次"},0))</f>
        <v>just</v>
      </c>
      <c r="I313" s="16">
        <f>MATCH(E313,{"教材体","教材域","教材册","教材章","教材节"},0)-1</f>
        <v>2</v>
      </c>
      <c r="J313" s="16">
        <f>MATCH(F313,{"超","恰","亚","次"},0)-1</f>
        <v>1</v>
      </c>
      <c r="K313" s="16" t="str">
        <f t="shared" si="40"/>
        <v>物理</v>
      </c>
      <c r="L313" s="1" t="s">
        <v>360</v>
      </c>
      <c r="M313" s="17"/>
      <c r="N313" s="17"/>
      <c r="O313" s="18" t="str">
        <f t="shared" si="41"/>
        <v xml:space="preserve">
  - 
    name:  选修3-2
    title:  选修3-2
    description: 
    koLyro: volume
    koLyri:  just
    son: </v>
      </c>
      <c r="P313" s="20" t="str">
        <f t="shared" si="42"/>
        <v xml:space="preserve">
      - 
        name:  选修3-2
        title:  选修3-2
        description: 
        koLyro: volume
        koLyri:  just
        son: </v>
      </c>
    </row>
    <row r="314" spans="1:16" s="1" customFormat="1" ht="17.25" customHeight="1">
      <c r="A314" s="15">
        <f t="shared" si="35"/>
        <v>3</v>
      </c>
      <c r="B314" s="16" t="str">
        <f t="shared" si="36"/>
        <v>教材章</v>
      </c>
      <c r="C314" s="16" t="str">
        <f t="shared" si="37"/>
        <v>第四章 电磁感应</v>
      </c>
      <c r="D314" s="16" t="str">
        <f>IF(I314=1,INDEX( {"chinese","english","math","physics","chemistry","biology","politics","history","geography"},MATCH(C314,{"语文","英语","数学","物理","化学","生物","政治","历史","地理"},0)),"")</f>
        <v/>
      </c>
      <c r="E314" s="16" t="str">
        <f t="shared" si="38"/>
        <v>教材章</v>
      </c>
      <c r="F314" s="16" t="str">
        <f t="shared" si="39"/>
        <v>恰</v>
      </c>
      <c r="G314" s="16" t="str">
        <f>INDEX( {"body","discipline","volume","chapter","section"},MATCH(E314,{"教材体","教材域","教材册","教材章","教材节"},0))</f>
        <v>chapter</v>
      </c>
      <c r="H314" s="16" t="str">
        <f>INDEX( {"super","just","sub","infras"},MATCH(F314,{"超","恰","亚","次"},0))</f>
        <v>just</v>
      </c>
      <c r="I314" s="16">
        <f>MATCH(E314,{"教材体","教材域","教材册","教材章","教材节"},0)-1</f>
        <v>3</v>
      </c>
      <c r="J314" s="16">
        <f>MATCH(F314,{"超","恰","亚","次"},0)-1</f>
        <v>1</v>
      </c>
      <c r="K314" s="16" t="str">
        <f t="shared" si="40"/>
        <v>物理</v>
      </c>
      <c r="L314" s="1" t="s">
        <v>361</v>
      </c>
      <c r="M314" s="17"/>
      <c r="N314" s="17"/>
      <c r="O314" s="18" t="str">
        <f t="shared" si="41"/>
        <v xml:space="preserve">
  - 
    name:  第四章 电磁感应
    title:  第四章 电磁感应
    description: 
    koLyro: chapter
    koLyri:  just
    son: </v>
      </c>
      <c r="P314" s="20" t="str">
        <f t="shared" si="42"/>
        <v xml:space="preserve">
        - 
          name:  第四章 电磁感应
          title:  第四章 电磁感应
          description: 
          koLyro: chapter
          koLyri:  just
          son: </v>
      </c>
    </row>
    <row r="315" spans="1:16" s="1" customFormat="1" ht="17.25" customHeight="1">
      <c r="A315" s="15">
        <f t="shared" si="35"/>
        <v>4</v>
      </c>
      <c r="B315" s="16" t="str">
        <f t="shared" si="36"/>
        <v>教材节</v>
      </c>
      <c r="C315" s="16" t="str">
        <f t="shared" si="37"/>
        <v>1.划时代的发现</v>
      </c>
      <c r="D315" s="16" t="str">
        <f>IF(I315=1,INDEX( {"chinese","english","math","physics","chemistry","biology","politics","history","geography"},MATCH(C315,{"语文","英语","数学","物理","化学","生物","政治","历史","地理"},0)),"")</f>
        <v/>
      </c>
      <c r="E315" s="16" t="str">
        <f t="shared" si="38"/>
        <v>教材节</v>
      </c>
      <c r="F315" s="16" t="str">
        <f t="shared" si="39"/>
        <v>恰</v>
      </c>
      <c r="G315" s="16" t="str">
        <f>INDEX( {"body","discipline","volume","chapter","section"},MATCH(E315,{"教材体","教材域","教材册","教材章","教材节"},0))</f>
        <v>section</v>
      </c>
      <c r="H315" s="16" t="str">
        <f>INDEX( {"super","just","sub","infras"},MATCH(F315,{"超","恰","亚","次"},0))</f>
        <v>just</v>
      </c>
      <c r="I315" s="16">
        <f>MATCH(E315,{"教材体","教材域","教材册","教材章","教材节"},0)-1</f>
        <v>4</v>
      </c>
      <c r="J315" s="16">
        <f>MATCH(F315,{"超","恰","亚","次"},0)-1</f>
        <v>1</v>
      </c>
      <c r="K315" s="16" t="str">
        <f t="shared" si="40"/>
        <v>物理</v>
      </c>
      <c r="L315" s="1" t="s">
        <v>362</v>
      </c>
      <c r="M315" s="17" t="s">
        <v>28</v>
      </c>
      <c r="N315" s="17"/>
      <c r="O315" s="18" t="str">
        <f t="shared" si="41"/>
        <v xml:space="preserve">
  - 
    name:  1.划时代的发现
    title:  1.划时代的发现
    description: 
    koLyro: section
    koLyri:  just
    son: </v>
      </c>
      <c r="P315" s="20" t="str">
        <f t="shared" si="42"/>
        <v xml:space="preserve">
          - 
            name:  1.划时代的发现
            title:  1.划时代的发现
            description: 
            koLyro: section
            koLyri:  just
            son: </v>
      </c>
    </row>
    <row r="316" spans="1:16" s="1" customFormat="1" ht="17.25" customHeight="1">
      <c r="A316" s="15">
        <f t="shared" si="35"/>
        <v>4</v>
      </c>
      <c r="B316" s="16" t="str">
        <f t="shared" si="36"/>
        <v>教材节</v>
      </c>
      <c r="C316" s="16" t="str">
        <f t="shared" si="37"/>
        <v>2.探究电磁感应的产生条件</v>
      </c>
      <c r="D316" s="16" t="str">
        <f>IF(I316=1,INDEX( {"chinese","english","math","physics","chemistry","biology","politics","history","geography"},MATCH(C316,{"语文","英语","数学","物理","化学","生物","政治","历史","地理"},0)),"")</f>
        <v/>
      </c>
      <c r="E316" s="16" t="str">
        <f t="shared" si="38"/>
        <v>教材节</v>
      </c>
      <c r="F316" s="16" t="str">
        <f t="shared" si="39"/>
        <v>恰</v>
      </c>
      <c r="G316" s="16" t="str">
        <f>INDEX( {"body","discipline","volume","chapter","section"},MATCH(E316,{"教材体","教材域","教材册","教材章","教材节"},0))</f>
        <v>section</v>
      </c>
      <c r="H316" s="16" t="str">
        <f>INDEX( {"super","just","sub","infras"},MATCH(F316,{"超","恰","亚","次"},0))</f>
        <v>just</v>
      </c>
      <c r="I316" s="16">
        <f>MATCH(E316,{"教材体","教材域","教材册","教材章","教材节"},0)-1</f>
        <v>4</v>
      </c>
      <c r="J316" s="16">
        <f>MATCH(F316,{"超","恰","亚","次"},0)-1</f>
        <v>1</v>
      </c>
      <c r="K316" s="16" t="str">
        <f t="shared" si="40"/>
        <v>物理</v>
      </c>
      <c r="L316" s="1" t="s">
        <v>363</v>
      </c>
      <c r="M316" s="17"/>
      <c r="N316" s="17"/>
      <c r="O316" s="18" t="str">
        <f t="shared" si="41"/>
        <v xml:space="preserve">
  - 
    name:  2.探究电磁感应的产生条件
    title:  2.探究电磁感应的产生条件
    description: 
    koLyro: section
    koLyri:  just
    son: </v>
      </c>
      <c r="P316" s="20" t="str">
        <f t="shared" si="42"/>
        <v xml:space="preserve">
          - 
            name:  2.探究电磁感应的产生条件
            title:  2.探究电磁感应的产生条件
            description: 
            koLyro: section
            koLyri:  just
            son: </v>
      </c>
    </row>
    <row r="317" spans="1:16" s="1" customFormat="1" ht="17.25" customHeight="1">
      <c r="A317" s="15">
        <f t="shared" si="35"/>
        <v>4</v>
      </c>
      <c r="B317" s="16" t="str">
        <f t="shared" si="36"/>
        <v>教材节</v>
      </c>
      <c r="C317" s="16" t="str">
        <f t="shared" si="37"/>
        <v>3.法拉第电磁感应定律</v>
      </c>
      <c r="D317" s="16" t="str">
        <f>IF(I317=1,INDEX( {"chinese","english","math","physics","chemistry","biology","politics","history","geography"},MATCH(C317,{"语文","英语","数学","物理","化学","生物","政治","历史","地理"},0)),"")</f>
        <v/>
      </c>
      <c r="E317" s="16" t="str">
        <f t="shared" si="38"/>
        <v>教材节</v>
      </c>
      <c r="F317" s="16" t="str">
        <f t="shared" si="39"/>
        <v>恰</v>
      </c>
      <c r="G317" s="16" t="str">
        <f>INDEX( {"body","discipline","volume","chapter","section"},MATCH(E317,{"教材体","教材域","教材册","教材章","教材节"},0))</f>
        <v>section</v>
      </c>
      <c r="H317" s="16" t="str">
        <f>INDEX( {"super","just","sub","infras"},MATCH(F317,{"超","恰","亚","次"},0))</f>
        <v>just</v>
      </c>
      <c r="I317" s="16">
        <f>MATCH(E317,{"教材体","教材域","教材册","教材章","教材节"},0)-1</f>
        <v>4</v>
      </c>
      <c r="J317" s="16">
        <f>MATCH(F317,{"超","恰","亚","次"},0)-1</f>
        <v>1</v>
      </c>
      <c r="K317" s="16" t="str">
        <f t="shared" si="40"/>
        <v>物理</v>
      </c>
      <c r="L317" s="1" t="s">
        <v>364</v>
      </c>
      <c r="M317" s="17"/>
      <c r="N317" s="17"/>
      <c r="O317" s="18" t="str">
        <f t="shared" si="41"/>
        <v xml:space="preserve">
  - 
    name:  3.法拉第电磁感应定律
    title:  3.法拉第电磁感应定律
    description: 
    koLyro: section
    koLyri:  just
    son: </v>
      </c>
      <c r="P317" s="20" t="str">
        <f t="shared" si="42"/>
        <v xml:space="preserve">
          - 
            name:  3.法拉第电磁感应定律
            title:  3.法拉第电磁感应定律
            description: 
            koLyro: section
            koLyri:  just
            son: </v>
      </c>
    </row>
    <row r="318" spans="1:16" s="1" customFormat="1" ht="17.25" customHeight="1">
      <c r="A318" s="15">
        <f t="shared" si="35"/>
        <v>4</v>
      </c>
      <c r="B318" s="16" t="str">
        <f t="shared" si="36"/>
        <v>教材节</v>
      </c>
      <c r="C318" s="16" t="str">
        <f t="shared" si="37"/>
        <v>4.楞次定律</v>
      </c>
      <c r="D318" s="16" t="str">
        <f>IF(I318=1,INDEX( {"chinese","english","math","physics","chemistry","biology","politics","history","geography"},MATCH(C318,{"语文","英语","数学","物理","化学","生物","政治","历史","地理"},0)),"")</f>
        <v/>
      </c>
      <c r="E318" s="16" t="str">
        <f t="shared" si="38"/>
        <v>教材节</v>
      </c>
      <c r="F318" s="16" t="str">
        <f t="shared" si="39"/>
        <v>恰</v>
      </c>
      <c r="G318" s="16" t="str">
        <f>INDEX( {"body","discipline","volume","chapter","section"},MATCH(E318,{"教材体","教材域","教材册","教材章","教材节"},0))</f>
        <v>section</v>
      </c>
      <c r="H318" s="16" t="str">
        <f>INDEX( {"super","just","sub","infras"},MATCH(F318,{"超","恰","亚","次"},0))</f>
        <v>just</v>
      </c>
      <c r="I318" s="16">
        <f>MATCH(E318,{"教材体","教材域","教材册","教材章","教材节"},0)-1</f>
        <v>4</v>
      </c>
      <c r="J318" s="16">
        <f>MATCH(F318,{"超","恰","亚","次"},0)-1</f>
        <v>1</v>
      </c>
      <c r="K318" s="16" t="str">
        <f t="shared" si="40"/>
        <v>物理</v>
      </c>
      <c r="L318" s="1" t="s">
        <v>365</v>
      </c>
      <c r="M318" s="17"/>
      <c r="N318" s="17"/>
      <c r="O318" s="18" t="str">
        <f t="shared" si="41"/>
        <v xml:space="preserve">
  - 
    name:  4.楞次定律
    title:  4.楞次定律
    description: 
    koLyro: section
    koLyri:  just
    son: </v>
      </c>
      <c r="P318" s="20" t="str">
        <f t="shared" si="42"/>
        <v xml:space="preserve">
          - 
            name:  4.楞次定律
            title:  4.楞次定律
            description: 
            koLyro: section
            koLyri:  just
            son: </v>
      </c>
    </row>
    <row r="319" spans="1:16" s="1" customFormat="1" ht="17.25" customHeight="1">
      <c r="A319" s="15">
        <f t="shared" si="35"/>
        <v>4</v>
      </c>
      <c r="B319" s="16" t="str">
        <f t="shared" si="36"/>
        <v>教材节</v>
      </c>
      <c r="C319" s="16" t="str">
        <f t="shared" si="37"/>
        <v>5.电磁感应定律的应用</v>
      </c>
      <c r="D319" s="16" t="str">
        <f>IF(I319=1,INDEX( {"chinese","english","math","physics","chemistry","biology","politics","history","geography"},MATCH(C319,{"语文","英语","数学","物理","化学","生物","政治","历史","地理"},0)),"")</f>
        <v/>
      </c>
      <c r="E319" s="16" t="str">
        <f t="shared" si="38"/>
        <v>教材节</v>
      </c>
      <c r="F319" s="16" t="str">
        <f t="shared" si="39"/>
        <v>恰</v>
      </c>
      <c r="G319" s="16" t="str">
        <f>INDEX( {"body","discipline","volume","chapter","section"},MATCH(E319,{"教材体","教材域","教材册","教材章","教材节"},0))</f>
        <v>section</v>
      </c>
      <c r="H319" s="16" t="str">
        <f>INDEX( {"super","just","sub","infras"},MATCH(F319,{"超","恰","亚","次"},0))</f>
        <v>just</v>
      </c>
      <c r="I319" s="16">
        <f>MATCH(E319,{"教材体","教材域","教材册","教材章","教材节"},0)-1</f>
        <v>4</v>
      </c>
      <c r="J319" s="16">
        <f>MATCH(F319,{"超","恰","亚","次"},0)-1</f>
        <v>1</v>
      </c>
      <c r="K319" s="16" t="str">
        <f t="shared" si="40"/>
        <v>物理</v>
      </c>
      <c r="L319" s="1" t="s">
        <v>366</v>
      </c>
      <c r="M319" s="17"/>
      <c r="N319" s="17"/>
      <c r="O319" s="18" t="str">
        <f t="shared" si="41"/>
        <v xml:space="preserve">
  - 
    name:  5.电磁感应定律的应用
    title:  5.电磁感应定律的应用
    description: 
    koLyro: section
    koLyri:  just
    son: </v>
      </c>
      <c r="P319" s="20" t="str">
        <f t="shared" si="42"/>
        <v xml:space="preserve">
          - 
            name:  5.电磁感应定律的应用
            title:  5.电磁感应定律的应用
            description: 
            koLyro: section
            koLyri:  just
            son: </v>
      </c>
    </row>
    <row r="320" spans="1:16" s="1" customFormat="1" ht="17.25" customHeight="1">
      <c r="A320" s="15">
        <f t="shared" si="35"/>
        <v>4</v>
      </c>
      <c r="B320" s="16" t="str">
        <f t="shared" si="36"/>
        <v>教材节</v>
      </c>
      <c r="C320" s="16" t="str">
        <f t="shared" si="37"/>
        <v>6.互感和自感</v>
      </c>
      <c r="D320" s="16" t="str">
        <f>IF(I320=1,INDEX( {"chinese","english","math","physics","chemistry","biology","politics","history","geography"},MATCH(C320,{"语文","英语","数学","物理","化学","生物","政治","历史","地理"},0)),"")</f>
        <v/>
      </c>
      <c r="E320" s="16" t="str">
        <f t="shared" si="38"/>
        <v>教材节</v>
      </c>
      <c r="F320" s="16" t="str">
        <f t="shared" si="39"/>
        <v>恰</v>
      </c>
      <c r="G320" s="16" t="str">
        <f>INDEX( {"body","discipline","volume","chapter","section"},MATCH(E320,{"教材体","教材域","教材册","教材章","教材节"},0))</f>
        <v>section</v>
      </c>
      <c r="H320" s="16" t="str">
        <f>INDEX( {"super","just","sub","infras"},MATCH(F320,{"超","恰","亚","次"},0))</f>
        <v>just</v>
      </c>
      <c r="I320" s="16">
        <f>MATCH(E320,{"教材体","教材域","教材册","教材章","教材节"},0)-1</f>
        <v>4</v>
      </c>
      <c r="J320" s="16">
        <f>MATCH(F320,{"超","恰","亚","次"},0)-1</f>
        <v>1</v>
      </c>
      <c r="K320" s="16" t="str">
        <f t="shared" si="40"/>
        <v>物理</v>
      </c>
      <c r="L320" s="1" t="s">
        <v>367</v>
      </c>
      <c r="M320" s="17"/>
      <c r="N320" s="17"/>
      <c r="O320" s="18" t="str">
        <f t="shared" si="41"/>
        <v xml:space="preserve">
  - 
    name:  6.互感和自感
    title:  6.互感和自感
    description: 
    koLyro: section
    koLyri:  just
    son: </v>
      </c>
      <c r="P320" s="20" t="str">
        <f t="shared" si="42"/>
        <v xml:space="preserve">
          - 
            name:  6.互感和自感
            title:  6.互感和自感
            description: 
            koLyro: section
            koLyri:  just
            son: </v>
      </c>
    </row>
    <row r="321" spans="1:16" s="1" customFormat="1" ht="17.25" customHeight="1">
      <c r="A321" s="15">
        <f t="shared" si="35"/>
        <v>4</v>
      </c>
      <c r="B321" s="16" t="str">
        <f t="shared" si="36"/>
        <v>教材节</v>
      </c>
      <c r="C321" s="16" t="str">
        <f t="shared" si="37"/>
        <v>7.涡流 电磁阻尼和电磁驱动</v>
      </c>
      <c r="D321" s="16" t="str">
        <f>IF(I321=1,INDEX( {"chinese","english","math","physics","chemistry","biology","politics","history","geography"},MATCH(C321,{"语文","英语","数学","物理","化学","生物","政治","历史","地理"},0)),"")</f>
        <v/>
      </c>
      <c r="E321" s="16" t="str">
        <f t="shared" si="38"/>
        <v>教材节</v>
      </c>
      <c r="F321" s="16" t="str">
        <f t="shared" si="39"/>
        <v>恰</v>
      </c>
      <c r="G321" s="16" t="str">
        <f>INDEX( {"body","discipline","volume","chapter","section"},MATCH(E321,{"教材体","教材域","教材册","教材章","教材节"},0))</f>
        <v>section</v>
      </c>
      <c r="H321" s="16" t="str">
        <f>INDEX( {"super","just","sub","infras"},MATCH(F321,{"超","恰","亚","次"},0))</f>
        <v>just</v>
      </c>
      <c r="I321" s="16">
        <f>MATCH(E321,{"教材体","教材域","教材册","教材章","教材节"},0)-1</f>
        <v>4</v>
      </c>
      <c r="J321" s="16">
        <f>MATCH(F321,{"超","恰","亚","次"},0)-1</f>
        <v>1</v>
      </c>
      <c r="K321" s="16" t="str">
        <f t="shared" si="40"/>
        <v>物理</v>
      </c>
      <c r="L321" s="1" t="s">
        <v>368</v>
      </c>
      <c r="M321" s="17"/>
      <c r="N321" s="17"/>
      <c r="O321" s="18" t="str">
        <f t="shared" si="41"/>
        <v xml:space="preserve">
  - 
    name:  7.涡流 电磁阻尼和电磁驱动
    title:  7.涡流 电磁阻尼和电磁驱动
    description: 
    koLyro: section
    koLyri:  just
    son: </v>
      </c>
      <c r="P321" s="20" t="str">
        <f t="shared" si="42"/>
        <v xml:space="preserve">
          - 
            name:  7.涡流 电磁阻尼和电磁驱动
            title:  7.涡流 电磁阻尼和电磁驱动
            description: 
            koLyro: section
            koLyri:  just
            son: </v>
      </c>
    </row>
    <row r="322" spans="1:16" s="1" customFormat="1" ht="17.25" customHeight="1">
      <c r="A322" s="15">
        <f t="shared" si="35"/>
        <v>3</v>
      </c>
      <c r="B322" s="16" t="str">
        <f t="shared" si="36"/>
        <v>教材章</v>
      </c>
      <c r="C322" s="16" t="str">
        <f t="shared" si="37"/>
        <v>第五章 交变电流</v>
      </c>
      <c r="D322" s="16" t="str">
        <f>IF(I322=1,INDEX( {"chinese","english","math","physics","chemistry","biology","politics","history","geography"},MATCH(C322,{"语文","英语","数学","物理","化学","生物","政治","历史","地理"},0)),"")</f>
        <v/>
      </c>
      <c r="E322" s="16" t="str">
        <f t="shared" si="38"/>
        <v>教材章</v>
      </c>
      <c r="F322" s="16" t="str">
        <f t="shared" si="39"/>
        <v>恰</v>
      </c>
      <c r="G322" s="16" t="str">
        <f>INDEX( {"body","discipline","volume","chapter","section"},MATCH(E322,{"教材体","教材域","教材册","教材章","教材节"},0))</f>
        <v>chapter</v>
      </c>
      <c r="H322" s="16" t="str">
        <f>INDEX( {"super","just","sub","infras"},MATCH(F322,{"超","恰","亚","次"},0))</f>
        <v>just</v>
      </c>
      <c r="I322" s="16">
        <f>MATCH(E322,{"教材体","教材域","教材册","教材章","教材节"},0)-1</f>
        <v>3</v>
      </c>
      <c r="J322" s="16">
        <f>MATCH(F322,{"超","恰","亚","次"},0)-1</f>
        <v>1</v>
      </c>
      <c r="K322" s="16" t="str">
        <f t="shared" si="40"/>
        <v>物理</v>
      </c>
      <c r="L322" s="1" t="s">
        <v>369</v>
      </c>
      <c r="M322" s="17"/>
      <c r="N322" s="17"/>
      <c r="O322" s="18" t="str">
        <f t="shared" si="41"/>
        <v xml:space="preserve">
  - 
    name:  第五章 交变电流
    title:  第五章 交变电流
    description: 
    koLyro: chapter
    koLyri:  just
    son: </v>
      </c>
      <c r="P322" s="20" t="str">
        <f t="shared" si="42"/>
        <v xml:space="preserve">
        - 
          name:  第五章 交变电流
          title:  第五章 交变电流
          description: 
          koLyro: chapter
          koLyri:  just
          son: </v>
      </c>
    </row>
    <row r="323" spans="1:16" s="1" customFormat="1" ht="17.25" customHeight="1">
      <c r="A323" s="15">
        <f t="shared" si="35"/>
        <v>4</v>
      </c>
      <c r="B323" s="16" t="str">
        <f t="shared" si="36"/>
        <v>教材节</v>
      </c>
      <c r="C323" s="16" t="str">
        <f t="shared" si="37"/>
        <v>1.交变电流</v>
      </c>
      <c r="D323" s="16" t="str">
        <f>IF(I323=1,INDEX( {"chinese","english","math","physics","chemistry","biology","politics","history","geography"},MATCH(C323,{"语文","英语","数学","物理","化学","生物","政治","历史","地理"},0)),"")</f>
        <v/>
      </c>
      <c r="E323" s="16" t="str">
        <f t="shared" si="38"/>
        <v>教材节</v>
      </c>
      <c r="F323" s="16" t="str">
        <f t="shared" si="39"/>
        <v>恰</v>
      </c>
      <c r="G323" s="16" t="str">
        <f>INDEX( {"body","discipline","volume","chapter","section"},MATCH(E323,{"教材体","教材域","教材册","教材章","教材节"},0))</f>
        <v>section</v>
      </c>
      <c r="H323" s="16" t="str">
        <f>INDEX( {"super","just","sub","infras"},MATCH(F323,{"超","恰","亚","次"},0))</f>
        <v>just</v>
      </c>
      <c r="I323" s="16">
        <f>MATCH(E323,{"教材体","教材域","教材册","教材章","教材节"},0)-1</f>
        <v>4</v>
      </c>
      <c r="J323" s="16">
        <f>MATCH(F323,{"超","恰","亚","次"},0)-1</f>
        <v>1</v>
      </c>
      <c r="K323" s="16" t="str">
        <f t="shared" si="40"/>
        <v>物理</v>
      </c>
      <c r="L323" s="1" t="s">
        <v>370</v>
      </c>
      <c r="M323" s="17"/>
      <c r="N323" s="17"/>
      <c r="O323" s="18" t="str">
        <f t="shared" si="41"/>
        <v xml:space="preserve">
  - 
    name:  1.交变电流
    title:  1.交变电流
    description: 
    koLyro: section
    koLyri:  just
    son: </v>
      </c>
      <c r="P323" s="20" t="str">
        <f t="shared" si="42"/>
        <v xml:space="preserve">
          - 
            name:  1.交变电流
            title:  1.交变电流
            description: 
            koLyro: section
            koLyri:  just
            son: </v>
      </c>
    </row>
    <row r="324" spans="1:16" s="1" customFormat="1" ht="17.25" customHeight="1">
      <c r="A324" s="15">
        <f t="shared" ref="A324:A387" si="43">IFERROR(FIND("├",L324),0)</f>
        <v>4</v>
      </c>
      <c r="B324" s="16" t="str">
        <f t="shared" ref="B324:B387" si="44">MID(L324,FIND("«",L324)+1,FIND("»",L324)-FIND("«",L324)-1)</f>
        <v>教材节</v>
      </c>
      <c r="C324" s="16" t="str">
        <f t="shared" ref="C324:C387" si="45">RIGHT(L324,LEN(L324)-FIND("»",L324))</f>
        <v>2.描述交变电流的物理量</v>
      </c>
      <c r="D324" s="16" t="str">
        <f>IF(I324=1,INDEX( {"chinese","english","math","physics","chemistry","biology","politics","history","geography"},MATCH(C324,{"语文","英语","数学","物理","化学","生物","政治","历史","地理"},0)),"")</f>
        <v/>
      </c>
      <c r="E324" s="16" t="str">
        <f t="shared" ref="E324:E387" si="46">SUBSTITUTE(SUBSTITUTE(SUBSTITUTE(SUBSTITUTE(B324,"超",""),"恰",""),"亚",""),"次","")</f>
        <v>教材节</v>
      </c>
      <c r="F324" s="16" t="str">
        <f t="shared" ref="F324:F387" si="47">IF(IFERROR(FIND("超",B324),-1)&gt;0,"超",  IF(IFERROR(FIND("亚",B324),-1)&gt;0,"亚",   IF(IFERROR(FIND("次",B324),-1)&gt;0,"次",    "恰"  )))</f>
        <v>恰</v>
      </c>
      <c r="G324" s="16" t="str">
        <f>INDEX( {"body","discipline","volume","chapter","section"},MATCH(E324,{"教材体","教材域","教材册","教材章","教材节"},0))</f>
        <v>section</v>
      </c>
      <c r="H324" s="16" t="str">
        <f>INDEX( {"super","just","sub","infras"},MATCH(F324,{"超","恰","亚","次"},0))</f>
        <v>just</v>
      </c>
      <c r="I324" s="16">
        <f>MATCH(E324,{"教材体","教材域","教材册","教材章","教材节"},0)-1</f>
        <v>4</v>
      </c>
      <c r="J324" s="16">
        <f>MATCH(F324,{"超","恰","亚","次"},0)-1</f>
        <v>1</v>
      </c>
      <c r="K324" s="16" t="str">
        <f t="shared" ref="K324:K387" si="48">IF(I324=0,"",IF(I324=1,C324,K323))</f>
        <v>物理</v>
      </c>
      <c r="L324" s="1" t="s">
        <v>371</v>
      </c>
      <c r="M324" s="17"/>
      <c r="N324" s="17"/>
      <c r="O324" s="18" t="str">
        <f t="shared" si="41"/>
        <v xml:space="preserve">
  - 
    name:  2.描述交变电流的物理量
    title:  2.描述交变电流的物理量
    description: 
    koLyro: section
    koLyri:  just
    son: </v>
      </c>
      <c r="P324" s="20" t="str">
        <f t="shared" si="42"/>
        <v xml:space="preserve">
          - 
            name:  2.描述交变电流的物理量
            title:  2.描述交变电流的物理量
            description: 
            koLyro: section
            koLyri:  just
            son: </v>
      </c>
    </row>
    <row r="325" spans="1:16" s="1" customFormat="1" ht="17.25" customHeight="1">
      <c r="A325" s="15">
        <f t="shared" si="43"/>
        <v>4</v>
      </c>
      <c r="B325" s="16" t="str">
        <f t="shared" si="44"/>
        <v>教材节</v>
      </c>
      <c r="C325" s="16" t="str">
        <f t="shared" si="45"/>
        <v>3.电容对交变电流的影响</v>
      </c>
      <c r="D325" s="16" t="str">
        <f>IF(I325=1,INDEX( {"chinese","english","math","physics","chemistry","biology","politics","history","geography"},MATCH(C325,{"语文","英语","数学","物理","化学","生物","政治","历史","地理"},0)),"")</f>
        <v/>
      </c>
      <c r="E325" s="16" t="str">
        <f t="shared" si="46"/>
        <v>教材节</v>
      </c>
      <c r="F325" s="16" t="str">
        <f t="shared" si="47"/>
        <v>恰</v>
      </c>
      <c r="G325" s="16" t="str">
        <f>INDEX( {"body","discipline","volume","chapter","section"},MATCH(E325,{"教材体","教材域","教材册","教材章","教材节"},0))</f>
        <v>section</v>
      </c>
      <c r="H325" s="16" t="str">
        <f>INDEX( {"super","just","sub","infras"},MATCH(F325,{"超","恰","亚","次"},0))</f>
        <v>just</v>
      </c>
      <c r="I325" s="16">
        <f>MATCH(E325,{"教材体","教材域","教材册","教材章","教材节"},0)-1</f>
        <v>4</v>
      </c>
      <c r="J325" s="16">
        <f>MATCH(F325,{"超","恰","亚","次"},0)-1</f>
        <v>1</v>
      </c>
      <c r="K325" s="16" t="str">
        <f t="shared" si="48"/>
        <v>物理</v>
      </c>
      <c r="L325" s="1" t="s">
        <v>372</v>
      </c>
      <c r="M325" s="17"/>
      <c r="N325" s="17"/>
      <c r="O325" s="18" t="str">
        <f t="shared" ref="O325:O388" si="49">SUBSTITUTE(SUBSTITUTE(SUBSTITUTE(SUBSTITUTE($O$1,"NAME",IF(D325="",C325,D325)),"TITLE",C325),"KO_LYRO",G325),"KO_LYRI",H325)</f>
        <v xml:space="preserve">
  - 
    name:  3.电容对交变电流的影响
    title:  3.电容对交变电流的影响
    description: 
    koLyro: section
    koLyri:  just
    son: </v>
      </c>
      <c r="P325" s="20" t="str">
        <f t="shared" ref="P325:P388" si="50">SUBSTITUTE(O325,CHAR(10),CHAR(10)&amp;REPT("  ",A325))</f>
        <v xml:space="preserve">
          - 
            name:  3.电容对交变电流的影响
            title:  3.电容对交变电流的影响
            description: 
            koLyro: section
            koLyri:  just
            son: </v>
      </c>
    </row>
    <row r="326" spans="1:16" s="1" customFormat="1" ht="17.25" customHeight="1">
      <c r="A326" s="15">
        <f t="shared" si="43"/>
        <v>4</v>
      </c>
      <c r="B326" s="16" t="str">
        <f t="shared" si="44"/>
        <v>教材节</v>
      </c>
      <c r="C326" s="16" t="str">
        <f t="shared" si="45"/>
        <v>4.电感对交变电流的影响</v>
      </c>
      <c r="D326" s="16" t="str">
        <f>IF(I326=1,INDEX( {"chinese","english","math","physics","chemistry","biology","politics","history","geography"},MATCH(C326,{"语文","英语","数学","物理","化学","生物","政治","历史","地理"},0)),"")</f>
        <v/>
      </c>
      <c r="E326" s="16" t="str">
        <f t="shared" si="46"/>
        <v>教材节</v>
      </c>
      <c r="F326" s="16" t="str">
        <f t="shared" si="47"/>
        <v>恰</v>
      </c>
      <c r="G326" s="16" t="str">
        <f>INDEX( {"body","discipline","volume","chapter","section"},MATCH(E326,{"教材体","教材域","教材册","教材章","教材节"},0))</f>
        <v>section</v>
      </c>
      <c r="H326" s="16" t="str">
        <f>INDEX( {"super","just","sub","infras"},MATCH(F326,{"超","恰","亚","次"},0))</f>
        <v>just</v>
      </c>
      <c r="I326" s="16">
        <f>MATCH(E326,{"教材体","教材域","教材册","教材章","教材节"},0)-1</f>
        <v>4</v>
      </c>
      <c r="J326" s="16">
        <f>MATCH(F326,{"超","恰","亚","次"},0)-1</f>
        <v>1</v>
      </c>
      <c r="K326" s="16" t="str">
        <f t="shared" si="48"/>
        <v>物理</v>
      </c>
      <c r="L326" s="1" t="s">
        <v>373</v>
      </c>
      <c r="M326" s="17"/>
      <c r="N326" s="17"/>
      <c r="O326" s="18" t="str">
        <f t="shared" si="49"/>
        <v xml:space="preserve">
  - 
    name:  4.电感对交变电流的影响
    title:  4.电感对交变电流的影响
    description: 
    koLyro: section
    koLyri:  just
    son: </v>
      </c>
      <c r="P326" s="20" t="str">
        <f t="shared" si="50"/>
        <v xml:space="preserve">
          - 
            name:  4.电感对交变电流的影响
            title:  4.电感对交变电流的影响
            description: 
            koLyro: section
            koLyri:  just
            son: </v>
      </c>
    </row>
    <row r="327" spans="1:16" s="1" customFormat="1" ht="17.25" customHeight="1">
      <c r="A327" s="15">
        <f t="shared" si="43"/>
        <v>4</v>
      </c>
      <c r="B327" s="16" t="str">
        <f t="shared" si="44"/>
        <v>教材节</v>
      </c>
      <c r="C327" s="16" t="str">
        <f t="shared" si="45"/>
        <v>5.变压器</v>
      </c>
      <c r="D327" s="16" t="str">
        <f>IF(I327=1,INDEX( {"chinese","english","math","physics","chemistry","biology","politics","history","geography"},MATCH(C327,{"语文","英语","数学","物理","化学","生物","政治","历史","地理"},0)),"")</f>
        <v/>
      </c>
      <c r="E327" s="16" t="str">
        <f t="shared" si="46"/>
        <v>教材节</v>
      </c>
      <c r="F327" s="16" t="str">
        <f t="shared" si="47"/>
        <v>恰</v>
      </c>
      <c r="G327" s="16" t="str">
        <f>INDEX( {"body","discipline","volume","chapter","section"},MATCH(E327,{"教材体","教材域","教材册","教材章","教材节"},0))</f>
        <v>section</v>
      </c>
      <c r="H327" s="16" t="str">
        <f>INDEX( {"super","just","sub","infras"},MATCH(F327,{"超","恰","亚","次"},0))</f>
        <v>just</v>
      </c>
      <c r="I327" s="16">
        <f>MATCH(E327,{"教材体","教材域","教材册","教材章","教材节"},0)-1</f>
        <v>4</v>
      </c>
      <c r="J327" s="16">
        <f>MATCH(F327,{"超","恰","亚","次"},0)-1</f>
        <v>1</v>
      </c>
      <c r="K327" s="16" t="str">
        <f t="shared" si="48"/>
        <v>物理</v>
      </c>
      <c r="L327" s="1" t="s">
        <v>374</v>
      </c>
      <c r="M327" s="17"/>
      <c r="N327" s="17"/>
      <c r="O327" s="18" t="str">
        <f t="shared" si="49"/>
        <v xml:space="preserve">
  - 
    name:  5.变压器
    title:  5.变压器
    description: 
    koLyro: section
    koLyri:  just
    son: </v>
      </c>
      <c r="P327" s="20" t="str">
        <f t="shared" si="50"/>
        <v xml:space="preserve">
          - 
            name:  5.变压器
            title:  5.变压器
            description: 
            koLyro: section
            koLyri:  just
            son: </v>
      </c>
    </row>
    <row r="328" spans="1:16" s="1" customFormat="1" ht="17.25" customHeight="1">
      <c r="A328" s="15">
        <f t="shared" si="43"/>
        <v>4</v>
      </c>
      <c r="B328" s="16" t="str">
        <f t="shared" si="44"/>
        <v>教材节</v>
      </c>
      <c r="C328" s="16" t="str">
        <f t="shared" si="45"/>
        <v>6.电能的输送</v>
      </c>
      <c r="D328" s="16" t="str">
        <f>IF(I328=1,INDEX( {"chinese","english","math","physics","chemistry","biology","politics","history","geography"},MATCH(C328,{"语文","英语","数学","物理","化学","生物","政治","历史","地理"},0)),"")</f>
        <v/>
      </c>
      <c r="E328" s="16" t="str">
        <f t="shared" si="46"/>
        <v>教材节</v>
      </c>
      <c r="F328" s="16" t="str">
        <f t="shared" si="47"/>
        <v>恰</v>
      </c>
      <c r="G328" s="16" t="str">
        <f>INDEX( {"body","discipline","volume","chapter","section"},MATCH(E328,{"教材体","教材域","教材册","教材章","教材节"},0))</f>
        <v>section</v>
      </c>
      <c r="H328" s="16" t="str">
        <f>INDEX( {"super","just","sub","infras"},MATCH(F328,{"超","恰","亚","次"},0))</f>
        <v>just</v>
      </c>
      <c r="I328" s="16">
        <f>MATCH(E328,{"教材体","教材域","教材册","教材章","教材节"},0)-1</f>
        <v>4</v>
      </c>
      <c r="J328" s="16">
        <f>MATCH(F328,{"超","恰","亚","次"},0)-1</f>
        <v>1</v>
      </c>
      <c r="K328" s="16" t="str">
        <f t="shared" si="48"/>
        <v>物理</v>
      </c>
      <c r="L328" s="1" t="s">
        <v>375</v>
      </c>
      <c r="M328" s="17"/>
      <c r="N328" s="17"/>
      <c r="O328" s="18" t="str">
        <f t="shared" si="49"/>
        <v xml:space="preserve">
  - 
    name:  6.电能的输送
    title:  6.电能的输送
    description: 
    koLyro: section
    koLyri:  just
    son: </v>
      </c>
      <c r="P328" s="20" t="str">
        <f t="shared" si="50"/>
        <v xml:space="preserve">
          - 
            name:  6.电能的输送
            title:  6.电能的输送
            description: 
            koLyro: section
            koLyri:  just
            son: </v>
      </c>
    </row>
    <row r="329" spans="1:16" s="1" customFormat="1" ht="17.25" customHeight="1">
      <c r="A329" s="15">
        <f t="shared" si="43"/>
        <v>4</v>
      </c>
      <c r="B329" s="16" t="str">
        <f t="shared" si="44"/>
        <v>教材节</v>
      </c>
      <c r="C329" s="16" t="str">
        <f t="shared" si="45"/>
        <v>7.电能的开发和利用</v>
      </c>
      <c r="D329" s="16" t="str">
        <f>IF(I329=1,INDEX( {"chinese","english","math","physics","chemistry","biology","politics","history","geography"},MATCH(C329,{"语文","英语","数学","物理","化学","生物","政治","历史","地理"},0)),"")</f>
        <v/>
      </c>
      <c r="E329" s="16" t="str">
        <f t="shared" si="46"/>
        <v>教材节</v>
      </c>
      <c r="F329" s="16" t="str">
        <f t="shared" si="47"/>
        <v>恰</v>
      </c>
      <c r="G329" s="16" t="str">
        <f>INDEX( {"body","discipline","volume","chapter","section"},MATCH(E329,{"教材体","教材域","教材册","教材章","教材节"},0))</f>
        <v>section</v>
      </c>
      <c r="H329" s="16" t="str">
        <f>INDEX( {"super","just","sub","infras"},MATCH(F329,{"超","恰","亚","次"},0))</f>
        <v>just</v>
      </c>
      <c r="I329" s="16">
        <f>MATCH(E329,{"教材体","教材域","教材册","教材章","教材节"},0)-1</f>
        <v>4</v>
      </c>
      <c r="J329" s="16">
        <f>MATCH(F329,{"超","恰","亚","次"},0)-1</f>
        <v>1</v>
      </c>
      <c r="K329" s="16" t="str">
        <f t="shared" si="48"/>
        <v>物理</v>
      </c>
      <c r="L329" s="1" t="s">
        <v>376</v>
      </c>
      <c r="M329" s="17"/>
      <c r="N329" s="17"/>
      <c r="O329" s="18" t="str">
        <f t="shared" si="49"/>
        <v xml:space="preserve">
  - 
    name:  7.电能的开发和利用
    title:  7.电能的开发和利用
    description: 
    koLyro: section
    koLyri:  just
    son: </v>
      </c>
      <c r="P329" s="20" t="str">
        <f t="shared" si="50"/>
        <v xml:space="preserve">
          - 
            name:  7.电能的开发和利用
            title:  7.电能的开发和利用
            description: 
            koLyro: section
            koLyri:  just
            son: </v>
      </c>
    </row>
    <row r="330" spans="1:16" s="1" customFormat="1" ht="17.25" customHeight="1">
      <c r="A330" s="15">
        <f t="shared" si="43"/>
        <v>3</v>
      </c>
      <c r="B330" s="16" t="str">
        <f t="shared" si="44"/>
        <v>教材章</v>
      </c>
      <c r="C330" s="16" t="str">
        <f t="shared" si="45"/>
        <v>第六章 传感器</v>
      </c>
      <c r="D330" s="16" t="str">
        <f>IF(I330=1,INDEX( {"chinese","english","math","physics","chemistry","biology","politics","history","geography"},MATCH(C330,{"语文","英语","数学","物理","化学","生物","政治","历史","地理"},0)),"")</f>
        <v/>
      </c>
      <c r="E330" s="16" t="str">
        <f t="shared" si="46"/>
        <v>教材章</v>
      </c>
      <c r="F330" s="16" t="str">
        <f t="shared" si="47"/>
        <v>恰</v>
      </c>
      <c r="G330" s="16" t="str">
        <f>INDEX( {"body","discipline","volume","chapter","section"},MATCH(E330,{"教材体","教材域","教材册","教材章","教材节"},0))</f>
        <v>chapter</v>
      </c>
      <c r="H330" s="16" t="str">
        <f>INDEX( {"super","just","sub","infras"},MATCH(F330,{"超","恰","亚","次"},0))</f>
        <v>just</v>
      </c>
      <c r="I330" s="16">
        <f>MATCH(E330,{"教材体","教材域","教材册","教材章","教材节"},0)-1</f>
        <v>3</v>
      </c>
      <c r="J330" s="16">
        <f>MATCH(F330,{"超","恰","亚","次"},0)-1</f>
        <v>1</v>
      </c>
      <c r="K330" s="16" t="str">
        <f t="shared" si="48"/>
        <v>物理</v>
      </c>
      <c r="L330" s="1" t="s">
        <v>377</v>
      </c>
      <c r="M330" s="17"/>
      <c r="N330" s="17"/>
      <c r="O330" s="18" t="str">
        <f t="shared" si="49"/>
        <v xml:space="preserve">
  - 
    name:  第六章 传感器
    title:  第六章 传感器
    description: 
    koLyro: chapter
    koLyri:  just
    son: </v>
      </c>
      <c r="P330" s="20" t="str">
        <f t="shared" si="50"/>
        <v xml:space="preserve">
        - 
          name:  第六章 传感器
          title:  第六章 传感器
          description: 
          koLyro: chapter
          koLyri:  just
          son: </v>
      </c>
    </row>
    <row r="331" spans="1:16" s="1" customFormat="1" ht="17.25" customHeight="1">
      <c r="A331" s="15">
        <f t="shared" si="43"/>
        <v>4</v>
      </c>
      <c r="B331" s="16" t="str">
        <f t="shared" si="44"/>
        <v>教材节</v>
      </c>
      <c r="C331" s="16" t="str">
        <f t="shared" si="45"/>
        <v>1.传感器及其工作原理</v>
      </c>
      <c r="D331" s="16" t="str">
        <f>IF(I331=1,INDEX( {"chinese","english","math","physics","chemistry","biology","politics","history","geography"},MATCH(C331,{"语文","英语","数学","物理","化学","生物","政治","历史","地理"},0)),"")</f>
        <v/>
      </c>
      <c r="E331" s="16" t="str">
        <f t="shared" si="46"/>
        <v>教材节</v>
      </c>
      <c r="F331" s="16" t="str">
        <f t="shared" si="47"/>
        <v>恰</v>
      </c>
      <c r="G331" s="16" t="str">
        <f>INDEX( {"body","discipline","volume","chapter","section"},MATCH(E331,{"教材体","教材域","教材册","教材章","教材节"},0))</f>
        <v>section</v>
      </c>
      <c r="H331" s="16" t="str">
        <f>INDEX( {"super","just","sub","infras"},MATCH(F331,{"超","恰","亚","次"},0))</f>
        <v>just</v>
      </c>
      <c r="I331" s="16">
        <f>MATCH(E331,{"教材体","教材域","教材册","教材章","教材节"},0)-1</f>
        <v>4</v>
      </c>
      <c r="J331" s="16">
        <f>MATCH(F331,{"超","恰","亚","次"},0)-1</f>
        <v>1</v>
      </c>
      <c r="K331" s="16" t="str">
        <f t="shared" si="48"/>
        <v>物理</v>
      </c>
      <c r="L331" s="1" t="s">
        <v>378</v>
      </c>
      <c r="M331" s="17"/>
      <c r="N331" s="17"/>
      <c r="O331" s="18" t="str">
        <f t="shared" si="49"/>
        <v xml:space="preserve">
  - 
    name:  1.传感器及其工作原理
    title:  1.传感器及其工作原理
    description: 
    koLyro: section
    koLyri:  just
    son: </v>
      </c>
      <c r="P331" s="20" t="str">
        <f t="shared" si="50"/>
        <v xml:space="preserve">
          - 
            name:  1.传感器及其工作原理
            title:  1.传感器及其工作原理
            description: 
            koLyro: section
            koLyri:  just
            son: </v>
      </c>
    </row>
    <row r="332" spans="1:16" s="1" customFormat="1" ht="17.25" customHeight="1">
      <c r="A332" s="15">
        <f t="shared" si="43"/>
        <v>4</v>
      </c>
      <c r="B332" s="16" t="str">
        <f t="shared" si="44"/>
        <v>教材节</v>
      </c>
      <c r="C332" s="16" t="str">
        <f t="shared" si="45"/>
        <v>2.传感器的应用（一）</v>
      </c>
      <c r="D332" s="16" t="str">
        <f>IF(I332=1,INDEX( {"chinese","english","math","physics","chemistry","biology","politics","history","geography"},MATCH(C332,{"语文","英语","数学","物理","化学","生物","政治","历史","地理"},0)),"")</f>
        <v/>
      </c>
      <c r="E332" s="16" t="str">
        <f t="shared" si="46"/>
        <v>教材节</v>
      </c>
      <c r="F332" s="16" t="str">
        <f t="shared" si="47"/>
        <v>恰</v>
      </c>
      <c r="G332" s="16" t="str">
        <f>INDEX( {"body","discipline","volume","chapter","section"},MATCH(E332,{"教材体","教材域","教材册","教材章","教材节"},0))</f>
        <v>section</v>
      </c>
      <c r="H332" s="16" t="str">
        <f>INDEX( {"super","just","sub","infras"},MATCH(F332,{"超","恰","亚","次"},0))</f>
        <v>just</v>
      </c>
      <c r="I332" s="16">
        <f>MATCH(E332,{"教材体","教材域","教材册","教材章","教材节"},0)-1</f>
        <v>4</v>
      </c>
      <c r="J332" s="16">
        <f>MATCH(F332,{"超","恰","亚","次"},0)-1</f>
        <v>1</v>
      </c>
      <c r="K332" s="16" t="str">
        <f t="shared" si="48"/>
        <v>物理</v>
      </c>
      <c r="L332" s="1" t="s">
        <v>379</v>
      </c>
      <c r="M332" s="17"/>
      <c r="N332" s="17"/>
      <c r="O332" s="18" t="str">
        <f t="shared" si="49"/>
        <v xml:space="preserve">
  - 
    name:  2.传感器的应用（一）
    title:  2.传感器的应用（一）
    description: 
    koLyro: section
    koLyri:  just
    son: </v>
      </c>
      <c r="P332" s="20" t="str">
        <f t="shared" si="50"/>
        <v xml:space="preserve">
          - 
            name:  2.传感器的应用（一）
            title:  2.传感器的应用（一）
            description: 
            koLyro: section
            koLyri:  just
            son: </v>
      </c>
    </row>
    <row r="333" spans="1:16" s="1" customFormat="1" ht="17.25" customHeight="1">
      <c r="A333" s="15">
        <f t="shared" si="43"/>
        <v>4</v>
      </c>
      <c r="B333" s="16" t="str">
        <f t="shared" si="44"/>
        <v>教材节</v>
      </c>
      <c r="C333" s="16" t="str">
        <f t="shared" si="45"/>
        <v>3.传感器的应用（二）</v>
      </c>
      <c r="D333" s="16" t="str">
        <f>IF(I333=1,INDEX( {"chinese","english","math","physics","chemistry","biology","politics","history","geography"},MATCH(C333,{"语文","英语","数学","物理","化学","生物","政治","历史","地理"},0)),"")</f>
        <v/>
      </c>
      <c r="E333" s="16" t="str">
        <f t="shared" si="46"/>
        <v>教材节</v>
      </c>
      <c r="F333" s="16" t="str">
        <f t="shared" si="47"/>
        <v>恰</v>
      </c>
      <c r="G333" s="16" t="str">
        <f>INDEX( {"body","discipline","volume","chapter","section"},MATCH(E333,{"教材体","教材域","教材册","教材章","教材节"},0))</f>
        <v>section</v>
      </c>
      <c r="H333" s="16" t="str">
        <f>INDEX( {"super","just","sub","infras"},MATCH(F333,{"超","恰","亚","次"},0))</f>
        <v>just</v>
      </c>
      <c r="I333" s="16">
        <f>MATCH(E333,{"教材体","教材域","教材册","教材章","教材节"},0)-1</f>
        <v>4</v>
      </c>
      <c r="J333" s="16">
        <f>MATCH(F333,{"超","恰","亚","次"},0)-1</f>
        <v>1</v>
      </c>
      <c r="K333" s="16" t="str">
        <f t="shared" si="48"/>
        <v>物理</v>
      </c>
      <c r="L333" s="1" t="s">
        <v>380</v>
      </c>
      <c r="M333" s="17"/>
      <c r="N333" s="17"/>
      <c r="O333" s="18" t="str">
        <f t="shared" si="49"/>
        <v xml:space="preserve">
  - 
    name:  3.传感器的应用（二）
    title:  3.传感器的应用（二）
    description: 
    koLyro: section
    koLyri:  just
    son: </v>
      </c>
      <c r="P333" s="20" t="str">
        <f t="shared" si="50"/>
        <v xml:space="preserve">
          - 
            name:  3.传感器的应用（二）
            title:  3.传感器的应用（二）
            description: 
            koLyro: section
            koLyri:  just
            son: </v>
      </c>
    </row>
    <row r="334" spans="1:16" s="1" customFormat="1" ht="17.25" customHeight="1">
      <c r="A334" s="15">
        <f t="shared" si="43"/>
        <v>4</v>
      </c>
      <c r="B334" s="16" t="str">
        <f t="shared" si="44"/>
        <v>教材节</v>
      </c>
      <c r="C334" s="16" t="str">
        <f t="shared" si="45"/>
        <v>4.传感器的应用实例</v>
      </c>
      <c r="D334" s="16" t="str">
        <f>IF(I334=1,INDEX( {"chinese","english","math","physics","chemistry","biology","politics","history","geography"},MATCH(C334,{"语文","英语","数学","物理","化学","生物","政治","历史","地理"},0)),"")</f>
        <v/>
      </c>
      <c r="E334" s="16" t="str">
        <f t="shared" si="46"/>
        <v>教材节</v>
      </c>
      <c r="F334" s="16" t="str">
        <f t="shared" si="47"/>
        <v>恰</v>
      </c>
      <c r="G334" s="16" t="str">
        <f>INDEX( {"body","discipline","volume","chapter","section"},MATCH(E334,{"教材体","教材域","教材册","教材章","教材节"},0))</f>
        <v>section</v>
      </c>
      <c r="H334" s="16" t="str">
        <f>INDEX( {"super","just","sub","infras"},MATCH(F334,{"超","恰","亚","次"},0))</f>
        <v>just</v>
      </c>
      <c r="I334" s="16">
        <f>MATCH(E334,{"教材体","教材域","教材册","教材章","教材节"},0)-1</f>
        <v>4</v>
      </c>
      <c r="J334" s="16">
        <f>MATCH(F334,{"超","恰","亚","次"},0)-1</f>
        <v>1</v>
      </c>
      <c r="K334" s="16" t="str">
        <f t="shared" si="48"/>
        <v>物理</v>
      </c>
      <c r="L334" s="1" t="s">
        <v>381</v>
      </c>
      <c r="M334" s="17"/>
      <c r="N334" s="17"/>
      <c r="O334" s="18" t="str">
        <f t="shared" si="49"/>
        <v xml:space="preserve">
  - 
    name:  4.传感器的应用实例
    title:  4.传感器的应用实例
    description: 
    koLyro: section
    koLyri:  just
    son: </v>
      </c>
      <c r="P334" s="20" t="str">
        <f t="shared" si="50"/>
        <v xml:space="preserve">
          - 
            name:  4.传感器的应用实例
            title:  4.传感器的应用实例
            description: 
            koLyro: section
            koLyri:  just
            son: </v>
      </c>
    </row>
    <row r="335" spans="1:16" s="1" customFormat="1" ht="17.25" customHeight="1">
      <c r="A335" s="15">
        <f t="shared" si="43"/>
        <v>2</v>
      </c>
      <c r="B335" s="16" t="str">
        <f t="shared" si="44"/>
        <v>教材册</v>
      </c>
      <c r="C335" s="16" t="str">
        <f t="shared" si="45"/>
        <v>选修3-3</v>
      </c>
      <c r="D335" s="16" t="str">
        <f>IF(I335=1,INDEX( {"chinese","english","math","physics","chemistry","biology","politics","history","geography"},MATCH(C335,{"语文","英语","数学","物理","化学","生物","政治","历史","地理"},0)),"")</f>
        <v/>
      </c>
      <c r="E335" s="16" t="str">
        <f t="shared" si="46"/>
        <v>教材册</v>
      </c>
      <c r="F335" s="16" t="str">
        <f t="shared" si="47"/>
        <v>恰</v>
      </c>
      <c r="G335" s="16" t="str">
        <f>INDEX( {"body","discipline","volume","chapter","section"},MATCH(E335,{"教材体","教材域","教材册","教材章","教材节"},0))</f>
        <v>volume</v>
      </c>
      <c r="H335" s="16" t="str">
        <f>INDEX( {"super","just","sub","infras"},MATCH(F335,{"超","恰","亚","次"},0))</f>
        <v>just</v>
      </c>
      <c r="I335" s="16">
        <f>MATCH(E335,{"教材体","教材域","教材册","教材章","教材节"},0)-1</f>
        <v>2</v>
      </c>
      <c r="J335" s="16">
        <f>MATCH(F335,{"超","恰","亚","次"},0)-1</f>
        <v>1</v>
      </c>
      <c r="K335" s="16" t="str">
        <f t="shared" si="48"/>
        <v>物理</v>
      </c>
      <c r="L335" s="1" t="s">
        <v>382</v>
      </c>
      <c r="M335" s="17"/>
      <c r="N335" s="17"/>
      <c r="O335" s="18" t="str">
        <f t="shared" si="49"/>
        <v xml:space="preserve">
  - 
    name:  选修3-3
    title:  选修3-3
    description: 
    koLyro: volume
    koLyri:  just
    son: </v>
      </c>
      <c r="P335" s="20" t="str">
        <f t="shared" si="50"/>
        <v xml:space="preserve">
      - 
        name:  选修3-3
        title:  选修3-3
        description: 
        koLyro: volume
        koLyri:  just
        son: </v>
      </c>
    </row>
    <row r="336" spans="1:16" s="1" customFormat="1" ht="17.25" customHeight="1">
      <c r="A336" s="15">
        <f t="shared" si="43"/>
        <v>3</v>
      </c>
      <c r="B336" s="16" t="str">
        <f t="shared" si="44"/>
        <v>教材章</v>
      </c>
      <c r="C336" s="16" t="str">
        <f t="shared" si="45"/>
        <v>第七章 分子动理论</v>
      </c>
      <c r="D336" s="16" t="str">
        <f>IF(I336=1,INDEX( {"chinese","english","math","physics","chemistry","biology","politics","history","geography"},MATCH(C336,{"语文","英语","数学","物理","化学","生物","政治","历史","地理"},0)),"")</f>
        <v/>
      </c>
      <c r="E336" s="16" t="str">
        <f t="shared" si="46"/>
        <v>教材章</v>
      </c>
      <c r="F336" s="16" t="str">
        <f t="shared" si="47"/>
        <v>恰</v>
      </c>
      <c r="G336" s="16" t="str">
        <f>INDEX( {"body","discipline","volume","chapter","section"},MATCH(E336,{"教材体","教材域","教材册","教材章","教材节"},0))</f>
        <v>chapter</v>
      </c>
      <c r="H336" s="16" t="str">
        <f>INDEX( {"super","just","sub","infras"},MATCH(F336,{"超","恰","亚","次"},0))</f>
        <v>just</v>
      </c>
      <c r="I336" s="16">
        <f>MATCH(E336,{"教材体","教材域","教材册","教材章","教材节"},0)-1</f>
        <v>3</v>
      </c>
      <c r="J336" s="16">
        <f>MATCH(F336,{"超","恰","亚","次"},0)-1</f>
        <v>1</v>
      </c>
      <c r="K336" s="16" t="str">
        <f t="shared" si="48"/>
        <v>物理</v>
      </c>
      <c r="L336" s="1" t="s">
        <v>383</v>
      </c>
      <c r="M336" s="17"/>
      <c r="N336" s="17"/>
      <c r="O336" s="18" t="str">
        <f t="shared" si="49"/>
        <v xml:space="preserve">
  - 
    name:  第七章 分子动理论
    title:  第七章 分子动理论
    description: 
    koLyro: chapter
    koLyri:  just
    son: </v>
      </c>
      <c r="P336" s="20" t="str">
        <f t="shared" si="50"/>
        <v xml:space="preserve">
        - 
          name:  第七章 分子动理论
          title:  第七章 分子动理论
          description: 
          koLyro: chapter
          koLyri:  just
          son: </v>
      </c>
    </row>
    <row r="337" spans="1:16" s="1" customFormat="1" ht="17.25" customHeight="1">
      <c r="A337" s="15">
        <f t="shared" si="43"/>
        <v>4</v>
      </c>
      <c r="B337" s="16" t="str">
        <f t="shared" si="44"/>
        <v>教材节</v>
      </c>
      <c r="C337" s="16" t="str">
        <f t="shared" si="45"/>
        <v>1.物体是由大量分子组成的</v>
      </c>
      <c r="D337" s="16" t="str">
        <f>IF(I337=1,INDEX( {"chinese","english","math","physics","chemistry","biology","politics","history","geography"},MATCH(C337,{"语文","英语","数学","物理","化学","生物","政治","历史","地理"},0)),"")</f>
        <v/>
      </c>
      <c r="E337" s="16" t="str">
        <f t="shared" si="46"/>
        <v>教材节</v>
      </c>
      <c r="F337" s="16" t="str">
        <f t="shared" si="47"/>
        <v>恰</v>
      </c>
      <c r="G337" s="16" t="str">
        <f>INDEX( {"body","discipline","volume","chapter","section"},MATCH(E337,{"教材体","教材域","教材册","教材章","教材节"},0))</f>
        <v>section</v>
      </c>
      <c r="H337" s="16" t="str">
        <f>INDEX( {"super","just","sub","infras"},MATCH(F337,{"超","恰","亚","次"},0))</f>
        <v>just</v>
      </c>
      <c r="I337" s="16">
        <f>MATCH(E337,{"教材体","教材域","教材册","教材章","教材节"},0)-1</f>
        <v>4</v>
      </c>
      <c r="J337" s="16">
        <f>MATCH(F337,{"超","恰","亚","次"},0)-1</f>
        <v>1</v>
      </c>
      <c r="K337" s="16" t="str">
        <f t="shared" si="48"/>
        <v>物理</v>
      </c>
      <c r="L337" s="1" t="s">
        <v>384</v>
      </c>
      <c r="M337" s="17"/>
      <c r="N337" s="17"/>
      <c r="O337" s="18" t="str">
        <f t="shared" si="49"/>
        <v xml:space="preserve">
  - 
    name:  1.物体是由大量分子组成的
    title:  1.物体是由大量分子组成的
    description: 
    koLyro: section
    koLyri:  just
    son: </v>
      </c>
      <c r="P337" s="20" t="str">
        <f t="shared" si="50"/>
        <v xml:space="preserve">
          - 
            name:  1.物体是由大量分子组成的
            title:  1.物体是由大量分子组成的
            description: 
            koLyro: section
            koLyri:  just
            son: </v>
      </c>
    </row>
    <row r="338" spans="1:16" s="1" customFormat="1" ht="17.25" customHeight="1">
      <c r="A338" s="15">
        <f t="shared" si="43"/>
        <v>4</v>
      </c>
      <c r="B338" s="16" t="str">
        <f t="shared" si="44"/>
        <v>教材节</v>
      </c>
      <c r="C338" s="16" t="str">
        <f t="shared" si="45"/>
        <v>2.学生实验：用油膜法估测油酸分子的大小</v>
      </c>
      <c r="D338" s="16" t="str">
        <f>IF(I338=1,INDEX( {"chinese","english","math","physics","chemistry","biology","politics","history","geography"},MATCH(C338,{"语文","英语","数学","物理","化学","生物","政治","历史","地理"},0)),"")</f>
        <v/>
      </c>
      <c r="E338" s="16" t="str">
        <f t="shared" si="46"/>
        <v>教材节</v>
      </c>
      <c r="F338" s="16" t="str">
        <f t="shared" si="47"/>
        <v>恰</v>
      </c>
      <c r="G338" s="16" t="str">
        <f>INDEX( {"body","discipline","volume","chapter","section"},MATCH(E338,{"教材体","教材域","教材册","教材章","教材节"},0))</f>
        <v>section</v>
      </c>
      <c r="H338" s="16" t="str">
        <f>INDEX( {"super","just","sub","infras"},MATCH(F338,{"超","恰","亚","次"},0))</f>
        <v>just</v>
      </c>
      <c r="I338" s="16">
        <f>MATCH(E338,{"教材体","教材域","教材册","教材章","教材节"},0)-1</f>
        <v>4</v>
      </c>
      <c r="J338" s="16">
        <f>MATCH(F338,{"超","恰","亚","次"},0)-1</f>
        <v>1</v>
      </c>
      <c r="K338" s="16" t="str">
        <f t="shared" si="48"/>
        <v>物理</v>
      </c>
      <c r="L338" s="1" t="s">
        <v>385</v>
      </c>
      <c r="M338" s="17"/>
      <c r="N338" s="17"/>
      <c r="O338" s="18" t="str">
        <f t="shared" si="49"/>
        <v xml:space="preserve">
  - 
    name:  2.学生实验：用油膜法估测油酸分子的大小
    title:  2.学生实验：用油膜法估测油酸分子的大小
    description: 
    koLyro: section
    koLyri:  just
    son: </v>
      </c>
      <c r="P338" s="20" t="str">
        <f t="shared" si="50"/>
        <v xml:space="preserve">
          - 
            name:  2.学生实验：用油膜法估测油酸分子的大小
            title:  2.学生实验：用油膜法估测油酸分子的大小
            description: 
            koLyro: section
            koLyri:  just
            son: </v>
      </c>
    </row>
    <row r="339" spans="1:16" s="1" customFormat="1" ht="17.25" customHeight="1">
      <c r="A339" s="15">
        <f t="shared" si="43"/>
        <v>4</v>
      </c>
      <c r="B339" s="16" t="str">
        <f t="shared" si="44"/>
        <v>教材节</v>
      </c>
      <c r="C339" s="16" t="str">
        <f t="shared" si="45"/>
        <v>3.分子的热运动</v>
      </c>
      <c r="D339" s="16" t="str">
        <f>IF(I339=1,INDEX( {"chinese","english","math","physics","chemistry","biology","politics","history","geography"},MATCH(C339,{"语文","英语","数学","物理","化学","生物","政治","历史","地理"},0)),"")</f>
        <v/>
      </c>
      <c r="E339" s="16" t="str">
        <f t="shared" si="46"/>
        <v>教材节</v>
      </c>
      <c r="F339" s="16" t="str">
        <f t="shared" si="47"/>
        <v>恰</v>
      </c>
      <c r="G339" s="16" t="str">
        <f>INDEX( {"body","discipline","volume","chapter","section"},MATCH(E339,{"教材体","教材域","教材册","教材章","教材节"},0))</f>
        <v>section</v>
      </c>
      <c r="H339" s="16" t="str">
        <f>INDEX( {"super","just","sub","infras"},MATCH(F339,{"超","恰","亚","次"},0))</f>
        <v>just</v>
      </c>
      <c r="I339" s="16">
        <f>MATCH(E339,{"教材体","教材域","教材册","教材章","教材节"},0)-1</f>
        <v>4</v>
      </c>
      <c r="J339" s="16">
        <f>MATCH(F339,{"超","恰","亚","次"},0)-1</f>
        <v>1</v>
      </c>
      <c r="K339" s="16" t="str">
        <f t="shared" si="48"/>
        <v>物理</v>
      </c>
      <c r="L339" s="1" t="s">
        <v>386</v>
      </c>
      <c r="M339" s="17"/>
      <c r="N339" s="17"/>
      <c r="O339" s="18" t="str">
        <f t="shared" si="49"/>
        <v xml:space="preserve">
  - 
    name:  3.分子的热运动
    title:  3.分子的热运动
    description: 
    koLyro: section
    koLyri:  just
    son: </v>
      </c>
      <c r="P339" s="20" t="str">
        <f t="shared" si="50"/>
        <v xml:space="preserve">
          - 
            name:  3.分子的热运动
            title:  3.分子的热运动
            description: 
            koLyro: section
            koLyri:  just
            son: </v>
      </c>
    </row>
    <row r="340" spans="1:16" s="1" customFormat="1" ht="17.25" customHeight="1">
      <c r="A340" s="15">
        <f t="shared" si="43"/>
        <v>4</v>
      </c>
      <c r="B340" s="16" t="str">
        <f t="shared" si="44"/>
        <v>教材节</v>
      </c>
      <c r="C340" s="16" t="str">
        <f t="shared" si="45"/>
        <v>4.分子间的作用力</v>
      </c>
      <c r="D340" s="16" t="str">
        <f>IF(I340=1,INDEX( {"chinese","english","math","physics","chemistry","biology","politics","history","geography"},MATCH(C340,{"语文","英语","数学","物理","化学","生物","政治","历史","地理"},0)),"")</f>
        <v/>
      </c>
      <c r="E340" s="16" t="str">
        <f t="shared" si="46"/>
        <v>教材节</v>
      </c>
      <c r="F340" s="16" t="str">
        <f t="shared" si="47"/>
        <v>恰</v>
      </c>
      <c r="G340" s="16" t="str">
        <f>INDEX( {"body","discipline","volume","chapter","section"},MATCH(E340,{"教材体","教材域","教材册","教材章","教材节"},0))</f>
        <v>section</v>
      </c>
      <c r="H340" s="16" t="str">
        <f>INDEX( {"super","just","sub","infras"},MATCH(F340,{"超","恰","亚","次"},0))</f>
        <v>just</v>
      </c>
      <c r="I340" s="16">
        <f>MATCH(E340,{"教材体","教材域","教材册","教材章","教材节"},0)-1</f>
        <v>4</v>
      </c>
      <c r="J340" s="16">
        <f>MATCH(F340,{"超","恰","亚","次"},0)-1</f>
        <v>1</v>
      </c>
      <c r="K340" s="16" t="str">
        <f t="shared" si="48"/>
        <v>物理</v>
      </c>
      <c r="L340" s="1" t="s">
        <v>387</v>
      </c>
      <c r="M340" s="17"/>
      <c r="N340" s="17"/>
      <c r="O340" s="18" t="str">
        <f t="shared" si="49"/>
        <v xml:space="preserve">
  - 
    name:  4.分子间的作用力
    title:  4.分子间的作用力
    description: 
    koLyro: section
    koLyri:  just
    son: </v>
      </c>
      <c r="P340" s="20" t="str">
        <f t="shared" si="50"/>
        <v xml:space="preserve">
          - 
            name:  4.分子间的作用力
            title:  4.分子间的作用力
            description: 
            koLyro: section
            koLyri:  just
            son: </v>
      </c>
    </row>
    <row r="341" spans="1:16" s="1" customFormat="1" ht="17.25" customHeight="1">
      <c r="A341" s="15">
        <f t="shared" si="43"/>
        <v>4</v>
      </c>
      <c r="B341" s="16" t="str">
        <f t="shared" si="44"/>
        <v>教材节</v>
      </c>
      <c r="C341" s="16" t="str">
        <f t="shared" si="45"/>
        <v>5.分子热运动统计规律</v>
      </c>
      <c r="D341" s="16" t="str">
        <f>IF(I341=1,INDEX( {"chinese","english","math","physics","chemistry","biology","politics","history","geography"},MATCH(C341,{"语文","英语","数学","物理","化学","生物","政治","历史","地理"},0)),"")</f>
        <v/>
      </c>
      <c r="E341" s="16" t="str">
        <f t="shared" si="46"/>
        <v>教材节</v>
      </c>
      <c r="F341" s="16" t="str">
        <f t="shared" si="47"/>
        <v>恰</v>
      </c>
      <c r="G341" s="16" t="str">
        <f>INDEX( {"body","discipline","volume","chapter","section"},MATCH(E341,{"教材体","教材域","教材册","教材章","教材节"},0))</f>
        <v>section</v>
      </c>
      <c r="H341" s="16" t="str">
        <f>INDEX( {"super","just","sub","infras"},MATCH(F341,{"超","恰","亚","次"},0))</f>
        <v>just</v>
      </c>
      <c r="I341" s="16">
        <f>MATCH(E341,{"教材体","教材域","教材册","教材章","教材节"},0)-1</f>
        <v>4</v>
      </c>
      <c r="J341" s="16">
        <f>MATCH(F341,{"超","恰","亚","次"},0)-1</f>
        <v>1</v>
      </c>
      <c r="K341" s="16" t="str">
        <f t="shared" si="48"/>
        <v>物理</v>
      </c>
      <c r="L341" s="1" t="s">
        <v>388</v>
      </c>
      <c r="M341" s="17"/>
      <c r="N341" s="17"/>
      <c r="O341" s="18" t="str">
        <f t="shared" si="49"/>
        <v xml:space="preserve">
  - 
    name:  5.分子热运动统计规律
    title:  5.分子热运动统计规律
    description: 
    koLyro: section
    koLyri:  just
    son: </v>
      </c>
      <c r="P341" s="20" t="str">
        <f t="shared" si="50"/>
        <v xml:space="preserve">
          - 
            name:  5.分子热运动统计规律
            title:  5.分子热运动统计规律
            description: 
            koLyro: section
            koLyri:  just
            son: </v>
      </c>
    </row>
    <row r="342" spans="1:16" s="1" customFormat="1" ht="17.25" customHeight="1">
      <c r="A342" s="15">
        <f t="shared" si="43"/>
        <v>4</v>
      </c>
      <c r="B342" s="16" t="str">
        <f t="shared" si="44"/>
        <v>教材节</v>
      </c>
      <c r="C342" s="16" t="str">
        <f t="shared" si="45"/>
        <v>6.温度和温标</v>
      </c>
      <c r="D342" s="16" t="str">
        <f>IF(I342=1,INDEX( {"chinese","english","math","physics","chemistry","biology","politics","history","geography"},MATCH(C342,{"语文","英语","数学","物理","化学","生物","政治","历史","地理"},0)),"")</f>
        <v/>
      </c>
      <c r="E342" s="16" t="str">
        <f t="shared" si="46"/>
        <v>教材节</v>
      </c>
      <c r="F342" s="16" t="str">
        <f t="shared" si="47"/>
        <v>恰</v>
      </c>
      <c r="G342" s="16" t="str">
        <f>INDEX( {"body","discipline","volume","chapter","section"},MATCH(E342,{"教材体","教材域","教材册","教材章","教材节"},0))</f>
        <v>section</v>
      </c>
      <c r="H342" s="16" t="str">
        <f>INDEX( {"super","just","sub","infras"},MATCH(F342,{"超","恰","亚","次"},0))</f>
        <v>just</v>
      </c>
      <c r="I342" s="16">
        <f>MATCH(E342,{"教材体","教材域","教材册","教材章","教材节"},0)-1</f>
        <v>4</v>
      </c>
      <c r="J342" s="16">
        <f>MATCH(F342,{"超","恰","亚","次"},0)-1</f>
        <v>1</v>
      </c>
      <c r="K342" s="16" t="str">
        <f t="shared" si="48"/>
        <v>物理</v>
      </c>
      <c r="L342" s="1" t="s">
        <v>389</v>
      </c>
      <c r="M342" s="17"/>
      <c r="N342" s="17"/>
      <c r="O342" s="18" t="str">
        <f t="shared" si="49"/>
        <v xml:space="preserve">
  - 
    name:  6.温度和温标
    title:  6.温度和温标
    description: 
    koLyro: section
    koLyri:  just
    son: </v>
      </c>
      <c r="P342" s="20" t="str">
        <f t="shared" si="50"/>
        <v xml:space="preserve">
          - 
            name:  6.温度和温标
            title:  6.温度和温标
            description: 
            koLyro: section
            koLyri:  just
            son: </v>
      </c>
    </row>
    <row r="343" spans="1:16" s="1" customFormat="1" ht="17.25" customHeight="1">
      <c r="A343" s="15">
        <f t="shared" si="43"/>
        <v>4</v>
      </c>
      <c r="B343" s="16" t="str">
        <f t="shared" si="44"/>
        <v>教材节</v>
      </c>
      <c r="C343" s="16" t="str">
        <f t="shared" si="45"/>
        <v>7.内能</v>
      </c>
      <c r="D343" s="16" t="str">
        <f>IF(I343=1,INDEX( {"chinese","english","math","physics","chemistry","biology","politics","history","geography"},MATCH(C343,{"语文","英语","数学","物理","化学","生物","政治","历史","地理"},0)),"")</f>
        <v/>
      </c>
      <c r="E343" s="16" t="str">
        <f t="shared" si="46"/>
        <v>教材节</v>
      </c>
      <c r="F343" s="16" t="str">
        <f t="shared" si="47"/>
        <v>恰</v>
      </c>
      <c r="G343" s="16" t="str">
        <f>INDEX( {"body","discipline","volume","chapter","section"},MATCH(E343,{"教材体","教材域","教材册","教材章","教材节"},0))</f>
        <v>section</v>
      </c>
      <c r="H343" s="16" t="str">
        <f>INDEX( {"super","just","sub","infras"},MATCH(F343,{"超","恰","亚","次"},0))</f>
        <v>just</v>
      </c>
      <c r="I343" s="16">
        <f>MATCH(E343,{"教材体","教材域","教材册","教材章","教材节"},0)-1</f>
        <v>4</v>
      </c>
      <c r="J343" s="16">
        <f>MATCH(F343,{"超","恰","亚","次"},0)-1</f>
        <v>1</v>
      </c>
      <c r="K343" s="16" t="str">
        <f t="shared" si="48"/>
        <v>物理</v>
      </c>
      <c r="L343" s="1" t="s">
        <v>390</v>
      </c>
      <c r="M343" s="17"/>
      <c r="N343" s="17"/>
      <c r="O343" s="18" t="str">
        <f t="shared" si="49"/>
        <v xml:space="preserve">
  - 
    name:  7.内能
    title:  7.内能
    description: 
    koLyro: section
    koLyri:  just
    son: </v>
      </c>
      <c r="P343" s="20" t="str">
        <f t="shared" si="50"/>
        <v xml:space="preserve">
          - 
            name:  7.内能
            title:  7.内能
            description: 
            koLyro: section
            koLyri:  just
            son: </v>
      </c>
    </row>
    <row r="344" spans="1:16" s="1" customFormat="1" ht="17.25" customHeight="1">
      <c r="A344" s="15">
        <f t="shared" si="43"/>
        <v>3</v>
      </c>
      <c r="B344" s="16" t="str">
        <f t="shared" si="44"/>
        <v>教材章</v>
      </c>
      <c r="C344" s="16" t="str">
        <f t="shared" si="45"/>
        <v>第八章 气体</v>
      </c>
      <c r="D344" s="16" t="str">
        <f>IF(I344=1,INDEX( {"chinese","english","math","physics","chemistry","biology","politics","history","geography"},MATCH(C344,{"语文","英语","数学","物理","化学","生物","政治","历史","地理"},0)),"")</f>
        <v/>
      </c>
      <c r="E344" s="16" t="str">
        <f t="shared" si="46"/>
        <v>教材章</v>
      </c>
      <c r="F344" s="16" t="str">
        <f t="shared" si="47"/>
        <v>恰</v>
      </c>
      <c r="G344" s="16" t="str">
        <f>INDEX( {"body","discipline","volume","chapter","section"},MATCH(E344,{"教材体","教材域","教材册","教材章","教材节"},0))</f>
        <v>chapter</v>
      </c>
      <c r="H344" s="16" t="str">
        <f>INDEX( {"super","just","sub","infras"},MATCH(F344,{"超","恰","亚","次"},0))</f>
        <v>just</v>
      </c>
      <c r="I344" s="16">
        <f>MATCH(E344,{"教材体","教材域","教材册","教材章","教材节"},0)-1</f>
        <v>3</v>
      </c>
      <c r="J344" s="16">
        <f>MATCH(F344,{"超","恰","亚","次"},0)-1</f>
        <v>1</v>
      </c>
      <c r="K344" s="16" t="str">
        <f t="shared" si="48"/>
        <v>物理</v>
      </c>
      <c r="L344" s="1" t="s">
        <v>391</v>
      </c>
      <c r="M344" s="17" t="s">
        <v>29</v>
      </c>
      <c r="N344" s="17"/>
      <c r="O344" s="18" t="str">
        <f t="shared" si="49"/>
        <v xml:space="preserve">
  - 
    name:  第八章 气体
    title:  第八章 气体
    description: 
    koLyro: chapter
    koLyri:  just
    son: </v>
      </c>
      <c r="P344" s="20" t="str">
        <f t="shared" si="50"/>
        <v xml:space="preserve">
        - 
          name:  第八章 气体
          title:  第八章 气体
          description: 
          koLyro: chapter
          koLyri:  just
          son: </v>
      </c>
    </row>
    <row r="345" spans="1:16" s="1" customFormat="1" ht="17.25" customHeight="1">
      <c r="A345" s="15">
        <f t="shared" si="43"/>
        <v>4</v>
      </c>
      <c r="B345" s="16" t="str">
        <f t="shared" si="44"/>
        <v>教材节</v>
      </c>
      <c r="C345" s="16" t="str">
        <f t="shared" si="45"/>
        <v>1.气体的等温变化</v>
      </c>
      <c r="D345" s="16" t="str">
        <f>IF(I345=1,INDEX( {"chinese","english","math","physics","chemistry","biology","politics","history","geography"},MATCH(C345,{"语文","英语","数学","物理","化学","生物","政治","历史","地理"},0)),"")</f>
        <v/>
      </c>
      <c r="E345" s="16" t="str">
        <f t="shared" si="46"/>
        <v>教材节</v>
      </c>
      <c r="F345" s="16" t="str">
        <f t="shared" si="47"/>
        <v>恰</v>
      </c>
      <c r="G345" s="16" t="str">
        <f>INDEX( {"body","discipline","volume","chapter","section"},MATCH(E345,{"教材体","教材域","教材册","教材章","教材节"},0))</f>
        <v>section</v>
      </c>
      <c r="H345" s="16" t="str">
        <f>INDEX( {"super","just","sub","infras"},MATCH(F345,{"超","恰","亚","次"},0))</f>
        <v>just</v>
      </c>
      <c r="I345" s="16">
        <f>MATCH(E345,{"教材体","教材域","教材册","教材章","教材节"},0)-1</f>
        <v>4</v>
      </c>
      <c r="J345" s="16">
        <f>MATCH(F345,{"超","恰","亚","次"},0)-1</f>
        <v>1</v>
      </c>
      <c r="K345" s="16" t="str">
        <f t="shared" si="48"/>
        <v>物理</v>
      </c>
      <c r="L345" s="1" t="s">
        <v>392</v>
      </c>
      <c r="M345" s="17"/>
      <c r="N345" s="17"/>
      <c r="O345" s="18" t="str">
        <f t="shared" si="49"/>
        <v xml:space="preserve">
  - 
    name:  1.气体的等温变化
    title:  1.气体的等温变化
    description: 
    koLyro: section
    koLyri:  just
    son: </v>
      </c>
      <c r="P345" s="20" t="str">
        <f t="shared" si="50"/>
        <v xml:space="preserve">
          - 
            name:  1.气体的等温变化
            title:  1.气体的等温变化
            description: 
            koLyro: section
            koLyri:  just
            son: </v>
      </c>
    </row>
    <row r="346" spans="1:16" s="1" customFormat="1" ht="17.25" customHeight="1">
      <c r="A346" s="15">
        <f t="shared" si="43"/>
        <v>4</v>
      </c>
      <c r="B346" s="16" t="str">
        <f t="shared" si="44"/>
        <v>教材节</v>
      </c>
      <c r="C346" s="16" t="str">
        <f t="shared" si="45"/>
        <v>2.气体的等容变化和等圧変化</v>
      </c>
      <c r="D346" s="16" t="str">
        <f>IF(I346=1,INDEX( {"chinese","english","math","physics","chemistry","biology","politics","history","geography"},MATCH(C346,{"语文","英语","数学","物理","化学","生物","政治","历史","地理"},0)),"")</f>
        <v/>
      </c>
      <c r="E346" s="16" t="str">
        <f t="shared" si="46"/>
        <v>教材节</v>
      </c>
      <c r="F346" s="16" t="str">
        <f t="shared" si="47"/>
        <v>恰</v>
      </c>
      <c r="G346" s="16" t="str">
        <f>INDEX( {"body","discipline","volume","chapter","section"},MATCH(E346,{"教材体","教材域","教材册","教材章","教材节"},0))</f>
        <v>section</v>
      </c>
      <c r="H346" s="16" t="str">
        <f>INDEX( {"super","just","sub","infras"},MATCH(F346,{"超","恰","亚","次"},0))</f>
        <v>just</v>
      </c>
      <c r="I346" s="16">
        <f>MATCH(E346,{"教材体","教材域","教材册","教材章","教材节"},0)-1</f>
        <v>4</v>
      </c>
      <c r="J346" s="16">
        <f>MATCH(F346,{"超","恰","亚","次"},0)-1</f>
        <v>1</v>
      </c>
      <c r="K346" s="16" t="str">
        <f t="shared" si="48"/>
        <v>物理</v>
      </c>
      <c r="L346" s="1" t="s">
        <v>393</v>
      </c>
      <c r="M346" s="17"/>
      <c r="N346" s="17"/>
      <c r="O346" s="18" t="str">
        <f t="shared" si="49"/>
        <v xml:space="preserve">
  - 
    name:  2.气体的等容变化和等圧変化
    title:  2.气体的等容变化和等圧変化
    description: 
    koLyro: section
    koLyri:  just
    son: </v>
      </c>
      <c r="P346" s="20" t="str">
        <f t="shared" si="50"/>
        <v xml:space="preserve">
          - 
            name:  2.气体的等容变化和等圧変化
            title:  2.气体的等容变化和等圧変化
            description: 
            koLyro: section
            koLyri:  just
            son: </v>
      </c>
    </row>
    <row r="347" spans="1:16" s="1" customFormat="1" ht="17.25" customHeight="1">
      <c r="A347" s="15">
        <f t="shared" si="43"/>
        <v>4</v>
      </c>
      <c r="B347" s="16" t="str">
        <f t="shared" si="44"/>
        <v>教材节</v>
      </c>
      <c r="C347" s="16" t="str">
        <f t="shared" si="45"/>
        <v>3.理想气体的状态方程</v>
      </c>
      <c r="D347" s="16" t="str">
        <f>IF(I347=1,INDEX( {"chinese","english","math","physics","chemistry","biology","politics","history","geography"},MATCH(C347,{"语文","英语","数学","物理","化学","生物","政治","历史","地理"},0)),"")</f>
        <v/>
      </c>
      <c r="E347" s="16" t="str">
        <f t="shared" si="46"/>
        <v>教材节</v>
      </c>
      <c r="F347" s="16" t="str">
        <f t="shared" si="47"/>
        <v>恰</v>
      </c>
      <c r="G347" s="16" t="str">
        <f>INDEX( {"body","discipline","volume","chapter","section"},MATCH(E347,{"教材体","教材域","教材册","教材章","教材节"},0))</f>
        <v>section</v>
      </c>
      <c r="H347" s="16" t="str">
        <f>INDEX( {"super","just","sub","infras"},MATCH(F347,{"超","恰","亚","次"},0))</f>
        <v>just</v>
      </c>
      <c r="I347" s="16">
        <f>MATCH(E347,{"教材体","教材域","教材册","教材章","教材节"},0)-1</f>
        <v>4</v>
      </c>
      <c r="J347" s="16">
        <f>MATCH(F347,{"超","恰","亚","次"},0)-1</f>
        <v>1</v>
      </c>
      <c r="K347" s="16" t="str">
        <f t="shared" si="48"/>
        <v>物理</v>
      </c>
      <c r="L347" s="1" t="s">
        <v>394</v>
      </c>
      <c r="M347" s="17"/>
      <c r="N347" s="17"/>
      <c r="O347" s="18" t="str">
        <f t="shared" si="49"/>
        <v xml:space="preserve">
  - 
    name:  3.理想气体的状态方程
    title:  3.理想气体的状态方程
    description: 
    koLyro: section
    koLyri:  just
    son: </v>
      </c>
      <c r="P347" s="20" t="str">
        <f t="shared" si="50"/>
        <v xml:space="preserve">
          - 
            name:  3.理想气体的状态方程
            title:  3.理想气体的状态方程
            description: 
            koLyro: section
            koLyri:  just
            son: </v>
      </c>
    </row>
    <row r="348" spans="1:16" s="1" customFormat="1" ht="17.25" customHeight="1">
      <c r="A348" s="15">
        <f t="shared" si="43"/>
        <v>4</v>
      </c>
      <c r="B348" s="16" t="str">
        <f t="shared" si="44"/>
        <v>教材节</v>
      </c>
      <c r="C348" s="16" t="str">
        <f t="shared" si="45"/>
        <v>4.气体热现象的微观意义</v>
      </c>
      <c r="D348" s="16" t="str">
        <f>IF(I348=1,INDEX( {"chinese","english","math","physics","chemistry","biology","politics","history","geography"},MATCH(C348,{"语文","英语","数学","物理","化学","生物","政治","历史","地理"},0)),"")</f>
        <v/>
      </c>
      <c r="E348" s="16" t="str">
        <f t="shared" si="46"/>
        <v>教材节</v>
      </c>
      <c r="F348" s="16" t="str">
        <f t="shared" si="47"/>
        <v>恰</v>
      </c>
      <c r="G348" s="16" t="str">
        <f>INDEX( {"body","discipline","volume","chapter","section"},MATCH(E348,{"教材体","教材域","教材册","教材章","教材节"},0))</f>
        <v>section</v>
      </c>
      <c r="H348" s="16" t="str">
        <f>INDEX( {"super","just","sub","infras"},MATCH(F348,{"超","恰","亚","次"},0))</f>
        <v>just</v>
      </c>
      <c r="I348" s="16">
        <f>MATCH(E348,{"教材体","教材域","教材册","教材章","教材节"},0)-1</f>
        <v>4</v>
      </c>
      <c r="J348" s="16">
        <f>MATCH(F348,{"超","恰","亚","次"},0)-1</f>
        <v>1</v>
      </c>
      <c r="K348" s="16" t="str">
        <f t="shared" si="48"/>
        <v>物理</v>
      </c>
      <c r="L348" s="1" t="s">
        <v>395</v>
      </c>
      <c r="M348" s="17"/>
      <c r="N348" s="17"/>
      <c r="O348" s="18" t="str">
        <f t="shared" si="49"/>
        <v xml:space="preserve">
  - 
    name:  4.气体热现象的微观意义
    title:  4.气体热现象的微观意义
    description: 
    koLyro: section
    koLyri:  just
    son: </v>
      </c>
      <c r="P348" s="20" t="str">
        <f t="shared" si="50"/>
        <v xml:space="preserve">
          - 
            name:  4.气体热现象的微观意义
            title:  4.气体热现象的微观意义
            description: 
            koLyro: section
            koLyri:  just
            son: </v>
      </c>
    </row>
    <row r="349" spans="1:16" s="1" customFormat="1" ht="17.25" customHeight="1">
      <c r="A349" s="15">
        <f t="shared" si="43"/>
        <v>3</v>
      </c>
      <c r="B349" s="16" t="str">
        <f t="shared" si="44"/>
        <v>教材章</v>
      </c>
      <c r="C349" s="16" t="str">
        <f t="shared" si="45"/>
        <v>第九章 物态和物态变化</v>
      </c>
      <c r="D349" s="16" t="str">
        <f>IF(I349=1,INDEX( {"chinese","english","math","physics","chemistry","biology","politics","history","geography"},MATCH(C349,{"语文","英语","数学","物理","化学","生物","政治","历史","地理"},0)),"")</f>
        <v/>
      </c>
      <c r="E349" s="16" t="str">
        <f t="shared" si="46"/>
        <v>教材章</v>
      </c>
      <c r="F349" s="16" t="str">
        <f t="shared" si="47"/>
        <v>恰</v>
      </c>
      <c r="G349" s="16" t="str">
        <f>INDEX( {"body","discipline","volume","chapter","section"},MATCH(E349,{"教材体","教材域","教材册","教材章","教材节"},0))</f>
        <v>chapter</v>
      </c>
      <c r="H349" s="16" t="str">
        <f>INDEX( {"super","just","sub","infras"},MATCH(F349,{"超","恰","亚","次"},0))</f>
        <v>just</v>
      </c>
      <c r="I349" s="16">
        <f>MATCH(E349,{"教材体","教材域","教材册","教材章","教材节"},0)-1</f>
        <v>3</v>
      </c>
      <c r="J349" s="16">
        <f>MATCH(F349,{"超","恰","亚","次"},0)-1</f>
        <v>1</v>
      </c>
      <c r="K349" s="16" t="str">
        <f t="shared" si="48"/>
        <v>物理</v>
      </c>
      <c r="L349" s="1" t="s">
        <v>396</v>
      </c>
      <c r="M349" s="17"/>
      <c r="N349" s="17"/>
      <c r="O349" s="18" t="str">
        <f t="shared" si="49"/>
        <v xml:space="preserve">
  - 
    name:  第九章 物态和物态变化
    title:  第九章 物态和物态变化
    description: 
    koLyro: chapter
    koLyri:  just
    son: </v>
      </c>
      <c r="P349" s="20" t="str">
        <f t="shared" si="50"/>
        <v xml:space="preserve">
        - 
          name:  第九章 物态和物态变化
          title:  第九章 物态和物态变化
          description: 
          koLyro: chapter
          koLyri:  just
          son: </v>
      </c>
    </row>
    <row r="350" spans="1:16" s="1" customFormat="1" ht="17.25" customHeight="1">
      <c r="A350" s="15">
        <f t="shared" si="43"/>
        <v>4</v>
      </c>
      <c r="B350" s="16" t="str">
        <f t="shared" si="44"/>
        <v>教材节</v>
      </c>
      <c r="C350" s="16" t="str">
        <f t="shared" si="45"/>
        <v>1.固体</v>
      </c>
      <c r="D350" s="16" t="str">
        <f>IF(I350=1,INDEX( {"chinese","english","math","physics","chemistry","biology","politics","history","geography"},MATCH(C350,{"语文","英语","数学","物理","化学","生物","政治","历史","地理"},0)),"")</f>
        <v/>
      </c>
      <c r="E350" s="16" t="str">
        <f t="shared" si="46"/>
        <v>教材节</v>
      </c>
      <c r="F350" s="16" t="str">
        <f t="shared" si="47"/>
        <v>恰</v>
      </c>
      <c r="G350" s="16" t="str">
        <f>INDEX( {"body","discipline","volume","chapter","section"},MATCH(E350,{"教材体","教材域","教材册","教材章","教材节"},0))</f>
        <v>section</v>
      </c>
      <c r="H350" s="16" t="str">
        <f>INDEX( {"super","just","sub","infras"},MATCH(F350,{"超","恰","亚","次"},0))</f>
        <v>just</v>
      </c>
      <c r="I350" s="16">
        <f>MATCH(E350,{"教材体","教材域","教材册","教材章","教材节"},0)-1</f>
        <v>4</v>
      </c>
      <c r="J350" s="16">
        <f>MATCH(F350,{"超","恰","亚","次"},0)-1</f>
        <v>1</v>
      </c>
      <c r="K350" s="16" t="str">
        <f t="shared" si="48"/>
        <v>物理</v>
      </c>
      <c r="L350" s="1" t="s">
        <v>397</v>
      </c>
      <c r="M350" s="17"/>
      <c r="N350" s="17"/>
      <c r="O350" s="18" t="str">
        <f t="shared" si="49"/>
        <v xml:space="preserve">
  - 
    name:  1.固体
    title:  1.固体
    description: 
    koLyro: section
    koLyri:  just
    son: </v>
      </c>
      <c r="P350" s="20" t="str">
        <f t="shared" si="50"/>
        <v xml:space="preserve">
          - 
            name:  1.固体
            title:  1.固体
            description: 
            koLyro: section
            koLyri:  just
            son: </v>
      </c>
    </row>
    <row r="351" spans="1:16" s="1" customFormat="1" ht="17.25" customHeight="1">
      <c r="A351" s="15">
        <f t="shared" si="43"/>
        <v>4</v>
      </c>
      <c r="B351" s="16" t="str">
        <f t="shared" si="44"/>
        <v>教材节</v>
      </c>
      <c r="C351" s="16" t="str">
        <f t="shared" si="45"/>
        <v>2.半导体</v>
      </c>
      <c r="D351" s="16" t="str">
        <f>IF(I351=1,INDEX( {"chinese","english","math","physics","chemistry","biology","politics","history","geography"},MATCH(C351,{"语文","英语","数学","物理","化学","生物","政治","历史","地理"},0)),"")</f>
        <v/>
      </c>
      <c r="E351" s="16" t="str">
        <f t="shared" si="46"/>
        <v>教材节</v>
      </c>
      <c r="F351" s="16" t="str">
        <f t="shared" si="47"/>
        <v>恰</v>
      </c>
      <c r="G351" s="16" t="str">
        <f>INDEX( {"body","discipline","volume","chapter","section"},MATCH(E351,{"教材体","教材域","教材册","教材章","教材节"},0))</f>
        <v>section</v>
      </c>
      <c r="H351" s="16" t="str">
        <f>INDEX( {"super","just","sub","infras"},MATCH(F351,{"超","恰","亚","次"},0))</f>
        <v>just</v>
      </c>
      <c r="I351" s="16">
        <f>MATCH(E351,{"教材体","教材域","教材册","教材章","教材节"},0)-1</f>
        <v>4</v>
      </c>
      <c r="J351" s="16">
        <f>MATCH(F351,{"超","恰","亚","次"},0)-1</f>
        <v>1</v>
      </c>
      <c r="K351" s="16" t="str">
        <f t="shared" si="48"/>
        <v>物理</v>
      </c>
      <c r="L351" s="1" t="s">
        <v>398</v>
      </c>
      <c r="M351" s="17" t="s">
        <v>30</v>
      </c>
      <c r="N351" s="17"/>
      <c r="O351" s="18" t="str">
        <f t="shared" si="49"/>
        <v xml:space="preserve">
  - 
    name:  2.半导体
    title:  2.半导体
    description: 
    koLyro: section
    koLyri:  just
    son: </v>
      </c>
      <c r="P351" s="20" t="str">
        <f t="shared" si="50"/>
        <v xml:space="preserve">
          - 
            name:  2.半导体
            title:  2.半导体
            description: 
            koLyro: section
            koLyri:  just
            son: </v>
      </c>
    </row>
    <row r="352" spans="1:16" s="1" customFormat="1" ht="17.25" customHeight="1">
      <c r="A352" s="15">
        <f t="shared" si="43"/>
        <v>4</v>
      </c>
      <c r="B352" s="16" t="str">
        <f t="shared" si="44"/>
        <v>教材节</v>
      </c>
      <c r="C352" s="16" t="str">
        <f t="shared" si="45"/>
        <v>3.液晶</v>
      </c>
      <c r="D352" s="16" t="str">
        <f>IF(I352=1,INDEX( {"chinese","english","math","physics","chemistry","biology","politics","history","geography"},MATCH(C352,{"语文","英语","数学","物理","化学","生物","政治","历史","地理"},0)),"")</f>
        <v/>
      </c>
      <c r="E352" s="16" t="str">
        <f t="shared" si="46"/>
        <v>教材节</v>
      </c>
      <c r="F352" s="16" t="str">
        <f t="shared" si="47"/>
        <v>恰</v>
      </c>
      <c r="G352" s="16" t="str">
        <f>INDEX( {"body","discipline","volume","chapter","section"},MATCH(E352,{"教材体","教材域","教材册","教材章","教材节"},0))</f>
        <v>section</v>
      </c>
      <c r="H352" s="16" t="str">
        <f>INDEX( {"super","just","sub","infras"},MATCH(F352,{"超","恰","亚","次"},0))</f>
        <v>just</v>
      </c>
      <c r="I352" s="16">
        <f>MATCH(E352,{"教材体","教材域","教材册","教材章","教材节"},0)-1</f>
        <v>4</v>
      </c>
      <c r="J352" s="16">
        <f>MATCH(F352,{"超","恰","亚","次"},0)-1</f>
        <v>1</v>
      </c>
      <c r="K352" s="16" t="str">
        <f t="shared" si="48"/>
        <v>物理</v>
      </c>
      <c r="L352" s="1" t="s">
        <v>399</v>
      </c>
      <c r="M352" s="17" t="s">
        <v>31</v>
      </c>
      <c r="N352" s="17"/>
      <c r="O352" s="18" t="str">
        <f t="shared" si="49"/>
        <v xml:space="preserve">
  - 
    name:  3.液晶
    title:  3.液晶
    description: 
    koLyro: section
    koLyri:  just
    son: </v>
      </c>
      <c r="P352" s="20" t="str">
        <f t="shared" si="50"/>
        <v xml:space="preserve">
          - 
            name:  3.液晶
            title:  3.液晶
            description: 
            koLyro: section
            koLyri:  just
            son: </v>
      </c>
    </row>
    <row r="353" spans="1:16" s="1" customFormat="1" ht="17.25" customHeight="1">
      <c r="A353" s="15">
        <f t="shared" si="43"/>
        <v>4</v>
      </c>
      <c r="B353" s="16" t="str">
        <f t="shared" si="44"/>
        <v>教材节</v>
      </c>
      <c r="C353" s="16" t="str">
        <f t="shared" si="45"/>
        <v>4.液体</v>
      </c>
      <c r="D353" s="16" t="str">
        <f>IF(I353=1,INDEX( {"chinese","english","math","physics","chemistry","biology","politics","history","geography"},MATCH(C353,{"语文","英语","数学","物理","化学","生物","政治","历史","地理"},0)),"")</f>
        <v/>
      </c>
      <c r="E353" s="16" t="str">
        <f t="shared" si="46"/>
        <v>教材节</v>
      </c>
      <c r="F353" s="16" t="str">
        <f t="shared" si="47"/>
        <v>恰</v>
      </c>
      <c r="G353" s="16" t="str">
        <f>INDEX( {"body","discipline","volume","chapter","section"},MATCH(E353,{"教材体","教材域","教材册","教材章","教材节"},0))</f>
        <v>section</v>
      </c>
      <c r="H353" s="16" t="str">
        <f>INDEX( {"super","just","sub","infras"},MATCH(F353,{"超","恰","亚","次"},0))</f>
        <v>just</v>
      </c>
      <c r="I353" s="16">
        <f>MATCH(E353,{"教材体","教材域","教材册","教材章","教材节"},0)-1</f>
        <v>4</v>
      </c>
      <c r="J353" s="16">
        <f>MATCH(F353,{"超","恰","亚","次"},0)-1</f>
        <v>1</v>
      </c>
      <c r="K353" s="16" t="str">
        <f t="shared" si="48"/>
        <v>物理</v>
      </c>
      <c r="L353" s="1" t="s">
        <v>400</v>
      </c>
      <c r="M353" s="17"/>
      <c r="N353" s="17"/>
      <c r="O353" s="18" t="str">
        <f t="shared" si="49"/>
        <v xml:space="preserve">
  - 
    name:  4.液体
    title:  4.液体
    description: 
    koLyro: section
    koLyri:  just
    son: </v>
      </c>
      <c r="P353" s="20" t="str">
        <f t="shared" si="50"/>
        <v xml:space="preserve">
          - 
            name:  4.液体
            title:  4.液体
            description: 
            koLyro: section
            koLyri:  just
            son: </v>
      </c>
    </row>
    <row r="354" spans="1:16" s="1" customFormat="1" ht="17.25" customHeight="1">
      <c r="A354" s="15">
        <f t="shared" si="43"/>
        <v>4</v>
      </c>
      <c r="B354" s="16" t="str">
        <f t="shared" si="44"/>
        <v>教材节</v>
      </c>
      <c r="C354" s="16" t="str">
        <f t="shared" si="45"/>
        <v>5.饱和汽与饱和汽压</v>
      </c>
      <c r="D354" s="16" t="str">
        <f>IF(I354=1,INDEX( {"chinese","english","math","physics","chemistry","biology","politics","history","geography"},MATCH(C354,{"语文","英语","数学","物理","化学","生物","政治","历史","地理"},0)),"")</f>
        <v/>
      </c>
      <c r="E354" s="16" t="str">
        <f t="shared" si="46"/>
        <v>教材节</v>
      </c>
      <c r="F354" s="16" t="str">
        <f t="shared" si="47"/>
        <v>恰</v>
      </c>
      <c r="G354" s="16" t="str">
        <f>INDEX( {"body","discipline","volume","chapter","section"},MATCH(E354,{"教材体","教材域","教材册","教材章","教材节"},0))</f>
        <v>section</v>
      </c>
      <c r="H354" s="16" t="str">
        <f>INDEX( {"super","just","sub","infras"},MATCH(F354,{"超","恰","亚","次"},0))</f>
        <v>just</v>
      </c>
      <c r="I354" s="16">
        <f>MATCH(E354,{"教材体","教材域","教材册","教材章","教材节"},0)-1</f>
        <v>4</v>
      </c>
      <c r="J354" s="16">
        <f>MATCH(F354,{"超","恰","亚","次"},0)-1</f>
        <v>1</v>
      </c>
      <c r="K354" s="16" t="str">
        <f t="shared" si="48"/>
        <v>物理</v>
      </c>
      <c r="L354" s="1" t="s">
        <v>401</v>
      </c>
      <c r="M354" s="17"/>
      <c r="N354" s="17"/>
      <c r="O354" s="18" t="str">
        <f t="shared" si="49"/>
        <v xml:space="preserve">
  - 
    name:  5.饱和汽与饱和汽压
    title:  5.饱和汽与饱和汽压
    description: 
    koLyro: section
    koLyri:  just
    son: </v>
      </c>
      <c r="P354" s="20" t="str">
        <f t="shared" si="50"/>
        <v xml:space="preserve">
          - 
            name:  5.饱和汽与饱和汽压
            title:  5.饱和汽与饱和汽压
            description: 
            koLyro: section
            koLyri:  just
            son: </v>
      </c>
    </row>
    <row r="355" spans="1:16" s="1" customFormat="1" ht="17.25" customHeight="1">
      <c r="A355" s="15">
        <f t="shared" si="43"/>
        <v>4</v>
      </c>
      <c r="B355" s="16" t="str">
        <f t="shared" si="44"/>
        <v>教材节</v>
      </c>
      <c r="C355" s="16" t="str">
        <f t="shared" si="45"/>
        <v>6.物态变化中的能量交换</v>
      </c>
      <c r="D355" s="16" t="str">
        <f>IF(I355=1,INDEX( {"chinese","english","math","physics","chemistry","biology","politics","history","geography"},MATCH(C355,{"语文","英语","数学","物理","化学","生物","政治","历史","地理"},0)),"")</f>
        <v/>
      </c>
      <c r="E355" s="16" t="str">
        <f t="shared" si="46"/>
        <v>教材节</v>
      </c>
      <c r="F355" s="16" t="str">
        <f t="shared" si="47"/>
        <v>恰</v>
      </c>
      <c r="G355" s="16" t="str">
        <f>INDEX( {"body","discipline","volume","chapter","section"},MATCH(E355,{"教材体","教材域","教材册","教材章","教材节"},0))</f>
        <v>section</v>
      </c>
      <c r="H355" s="16" t="str">
        <f>INDEX( {"super","just","sub","infras"},MATCH(F355,{"超","恰","亚","次"},0))</f>
        <v>just</v>
      </c>
      <c r="I355" s="16">
        <f>MATCH(E355,{"教材体","教材域","教材册","教材章","教材节"},0)-1</f>
        <v>4</v>
      </c>
      <c r="J355" s="16">
        <f>MATCH(F355,{"超","恰","亚","次"},0)-1</f>
        <v>1</v>
      </c>
      <c r="K355" s="16" t="str">
        <f t="shared" si="48"/>
        <v>物理</v>
      </c>
      <c r="L355" s="1" t="s">
        <v>402</v>
      </c>
      <c r="M355" s="17"/>
      <c r="N355" s="17"/>
      <c r="O355" s="18" t="str">
        <f t="shared" si="49"/>
        <v xml:space="preserve">
  - 
    name:  6.物态变化中的能量交换
    title:  6.物态变化中的能量交换
    description: 
    koLyro: section
    koLyri:  just
    son: </v>
      </c>
      <c r="P355" s="20" t="str">
        <f t="shared" si="50"/>
        <v xml:space="preserve">
          - 
            name:  6.物态变化中的能量交换
            title:  6.物态变化中的能量交换
            description: 
            koLyro: section
            koLyri:  just
            son: </v>
      </c>
    </row>
    <row r="356" spans="1:16" s="1" customFormat="1" ht="17.25" customHeight="1">
      <c r="A356" s="15">
        <f t="shared" si="43"/>
        <v>3</v>
      </c>
      <c r="B356" s="16" t="str">
        <f t="shared" si="44"/>
        <v>教材章</v>
      </c>
      <c r="C356" s="16" t="str">
        <f t="shared" si="45"/>
        <v>第十章 热力学定律</v>
      </c>
      <c r="D356" s="16" t="str">
        <f>IF(I356=1,INDEX( {"chinese","english","math","physics","chemistry","biology","politics","history","geography"},MATCH(C356,{"语文","英语","数学","物理","化学","生物","政治","历史","地理"},0)),"")</f>
        <v/>
      </c>
      <c r="E356" s="16" t="str">
        <f t="shared" si="46"/>
        <v>教材章</v>
      </c>
      <c r="F356" s="16" t="str">
        <f t="shared" si="47"/>
        <v>恰</v>
      </c>
      <c r="G356" s="16" t="str">
        <f>INDEX( {"body","discipline","volume","chapter","section"},MATCH(E356,{"教材体","教材域","教材册","教材章","教材节"},0))</f>
        <v>chapter</v>
      </c>
      <c r="H356" s="16" t="str">
        <f>INDEX( {"super","just","sub","infras"},MATCH(F356,{"超","恰","亚","次"},0))</f>
        <v>just</v>
      </c>
      <c r="I356" s="16">
        <f>MATCH(E356,{"教材体","教材域","教材册","教材章","教材节"},0)-1</f>
        <v>3</v>
      </c>
      <c r="J356" s="16">
        <f>MATCH(F356,{"超","恰","亚","次"},0)-1</f>
        <v>1</v>
      </c>
      <c r="K356" s="16" t="str">
        <f t="shared" si="48"/>
        <v>物理</v>
      </c>
      <c r="L356" s="1" t="s">
        <v>403</v>
      </c>
      <c r="M356" s="17"/>
      <c r="N356" s="17"/>
      <c r="O356" s="18" t="str">
        <f t="shared" si="49"/>
        <v xml:space="preserve">
  - 
    name:  第十章 热力学定律
    title:  第十章 热力学定律
    description: 
    koLyro: chapter
    koLyri:  just
    son: </v>
      </c>
      <c r="P356" s="20" t="str">
        <f t="shared" si="50"/>
        <v xml:space="preserve">
        - 
          name:  第十章 热力学定律
          title:  第十章 热力学定律
          description: 
          koLyro: chapter
          koLyri:  just
          son: </v>
      </c>
    </row>
    <row r="357" spans="1:16" s="1" customFormat="1" ht="17.25" customHeight="1">
      <c r="A357" s="15">
        <f t="shared" si="43"/>
        <v>4</v>
      </c>
      <c r="B357" s="16" t="str">
        <f t="shared" si="44"/>
        <v>教材节</v>
      </c>
      <c r="C357" s="16" t="str">
        <f t="shared" si="45"/>
        <v>1.功和内能</v>
      </c>
      <c r="D357" s="16" t="str">
        <f>IF(I357=1,INDEX( {"chinese","english","math","physics","chemistry","biology","politics","history","geography"},MATCH(C357,{"语文","英语","数学","物理","化学","生物","政治","历史","地理"},0)),"")</f>
        <v/>
      </c>
      <c r="E357" s="16" t="str">
        <f t="shared" si="46"/>
        <v>教材节</v>
      </c>
      <c r="F357" s="16" t="str">
        <f t="shared" si="47"/>
        <v>恰</v>
      </c>
      <c r="G357" s="16" t="str">
        <f>INDEX( {"body","discipline","volume","chapter","section"},MATCH(E357,{"教材体","教材域","教材册","教材章","教材节"},0))</f>
        <v>section</v>
      </c>
      <c r="H357" s="16" t="str">
        <f>INDEX( {"super","just","sub","infras"},MATCH(F357,{"超","恰","亚","次"},0))</f>
        <v>just</v>
      </c>
      <c r="I357" s="16">
        <f>MATCH(E357,{"教材体","教材域","教材册","教材章","教材节"},0)-1</f>
        <v>4</v>
      </c>
      <c r="J357" s="16">
        <f>MATCH(F357,{"超","恰","亚","次"},0)-1</f>
        <v>1</v>
      </c>
      <c r="K357" s="16" t="str">
        <f t="shared" si="48"/>
        <v>物理</v>
      </c>
      <c r="L357" s="1" t="s">
        <v>404</v>
      </c>
      <c r="M357" s="17"/>
      <c r="N357" s="17"/>
      <c r="O357" s="18" t="str">
        <f t="shared" si="49"/>
        <v xml:space="preserve">
  - 
    name:  1.功和内能
    title:  1.功和内能
    description: 
    koLyro: section
    koLyri:  just
    son: </v>
      </c>
      <c r="P357" s="20" t="str">
        <f t="shared" si="50"/>
        <v xml:space="preserve">
          - 
            name:  1.功和内能
            title:  1.功和内能
            description: 
            koLyro: section
            koLyri:  just
            son: </v>
      </c>
    </row>
    <row r="358" spans="1:16" s="1" customFormat="1" ht="17.25" customHeight="1">
      <c r="A358" s="15">
        <f t="shared" si="43"/>
        <v>4</v>
      </c>
      <c r="B358" s="16" t="str">
        <f t="shared" si="44"/>
        <v>教材节</v>
      </c>
      <c r="C358" s="16" t="str">
        <f t="shared" si="45"/>
        <v>2.热和内能</v>
      </c>
      <c r="D358" s="16" t="str">
        <f>IF(I358=1,INDEX( {"chinese","english","math","physics","chemistry","biology","politics","history","geography"},MATCH(C358,{"语文","英语","数学","物理","化学","生物","政治","历史","地理"},0)),"")</f>
        <v/>
      </c>
      <c r="E358" s="16" t="str">
        <f t="shared" si="46"/>
        <v>教材节</v>
      </c>
      <c r="F358" s="16" t="str">
        <f t="shared" si="47"/>
        <v>恰</v>
      </c>
      <c r="G358" s="16" t="str">
        <f>INDEX( {"body","discipline","volume","chapter","section"},MATCH(E358,{"教材体","教材域","教材册","教材章","教材节"},0))</f>
        <v>section</v>
      </c>
      <c r="H358" s="16" t="str">
        <f>INDEX( {"super","just","sub","infras"},MATCH(F358,{"超","恰","亚","次"},0))</f>
        <v>just</v>
      </c>
      <c r="I358" s="16">
        <f>MATCH(E358,{"教材体","教材域","教材册","教材章","教材节"},0)-1</f>
        <v>4</v>
      </c>
      <c r="J358" s="16">
        <f>MATCH(F358,{"超","恰","亚","次"},0)-1</f>
        <v>1</v>
      </c>
      <c r="K358" s="16" t="str">
        <f t="shared" si="48"/>
        <v>物理</v>
      </c>
      <c r="L358" s="1" t="s">
        <v>405</v>
      </c>
      <c r="M358" s="17" t="s">
        <v>32</v>
      </c>
      <c r="N358" s="17"/>
      <c r="O358" s="18" t="str">
        <f t="shared" si="49"/>
        <v xml:space="preserve">
  - 
    name:  2.热和内能
    title:  2.热和内能
    description: 
    koLyro: section
    koLyri:  just
    son: </v>
      </c>
      <c r="P358" s="20" t="str">
        <f t="shared" si="50"/>
        <v xml:space="preserve">
          - 
            name:  2.热和内能
            title:  2.热和内能
            description: 
            koLyro: section
            koLyri:  just
            son: </v>
      </c>
    </row>
    <row r="359" spans="1:16" s="1" customFormat="1" ht="17.25" customHeight="1">
      <c r="A359" s="15">
        <f t="shared" si="43"/>
        <v>4</v>
      </c>
      <c r="B359" s="16" t="str">
        <f t="shared" si="44"/>
        <v>教材节</v>
      </c>
      <c r="C359" s="16" t="str">
        <f t="shared" si="45"/>
        <v>3.热力学第一定律 能量守恒定律</v>
      </c>
      <c r="D359" s="16" t="str">
        <f>IF(I359=1,INDEX( {"chinese","english","math","physics","chemistry","biology","politics","history","geography"},MATCH(C359,{"语文","英语","数学","物理","化学","生物","政治","历史","地理"},0)),"")</f>
        <v/>
      </c>
      <c r="E359" s="16" t="str">
        <f t="shared" si="46"/>
        <v>教材节</v>
      </c>
      <c r="F359" s="16" t="str">
        <f t="shared" si="47"/>
        <v>恰</v>
      </c>
      <c r="G359" s="16" t="str">
        <f>INDEX( {"body","discipline","volume","chapter","section"},MATCH(E359,{"教材体","教材域","教材册","教材章","教材节"},0))</f>
        <v>section</v>
      </c>
      <c r="H359" s="16" t="str">
        <f>INDEX( {"super","just","sub","infras"},MATCH(F359,{"超","恰","亚","次"},0))</f>
        <v>just</v>
      </c>
      <c r="I359" s="16">
        <f>MATCH(E359,{"教材体","教材域","教材册","教材章","教材节"},0)-1</f>
        <v>4</v>
      </c>
      <c r="J359" s="16">
        <f>MATCH(F359,{"超","恰","亚","次"},0)-1</f>
        <v>1</v>
      </c>
      <c r="K359" s="16" t="str">
        <f t="shared" si="48"/>
        <v>物理</v>
      </c>
      <c r="L359" s="1" t="s">
        <v>406</v>
      </c>
      <c r="M359" s="17"/>
      <c r="N359" s="17"/>
      <c r="O359" s="18" t="str">
        <f t="shared" si="49"/>
        <v xml:space="preserve">
  - 
    name:  3.热力学第一定律 能量守恒定律
    title:  3.热力学第一定律 能量守恒定律
    description: 
    koLyro: section
    koLyri:  just
    son: </v>
      </c>
      <c r="P359" s="20" t="str">
        <f t="shared" si="50"/>
        <v xml:space="preserve">
          - 
            name:  3.热力学第一定律 能量守恒定律
            title:  3.热力学第一定律 能量守恒定律
            description: 
            koLyro: section
            koLyri:  just
            son: </v>
      </c>
    </row>
    <row r="360" spans="1:16" s="1" customFormat="1" ht="17.25" customHeight="1">
      <c r="A360" s="15">
        <f t="shared" si="43"/>
        <v>4</v>
      </c>
      <c r="B360" s="16" t="str">
        <f t="shared" si="44"/>
        <v>教材节</v>
      </c>
      <c r="C360" s="16" t="str">
        <f t="shared" si="45"/>
        <v>4.宏观过程的方向性</v>
      </c>
      <c r="D360" s="16" t="str">
        <f>IF(I360=1,INDEX( {"chinese","english","math","physics","chemistry","biology","politics","history","geography"},MATCH(C360,{"语文","英语","数学","物理","化学","生物","政治","历史","地理"},0)),"")</f>
        <v/>
      </c>
      <c r="E360" s="16" t="str">
        <f t="shared" si="46"/>
        <v>教材节</v>
      </c>
      <c r="F360" s="16" t="str">
        <f t="shared" si="47"/>
        <v>恰</v>
      </c>
      <c r="G360" s="16" t="str">
        <f>INDEX( {"body","discipline","volume","chapter","section"},MATCH(E360,{"教材体","教材域","教材册","教材章","教材节"},0))</f>
        <v>section</v>
      </c>
      <c r="H360" s="16" t="str">
        <f>INDEX( {"super","just","sub","infras"},MATCH(F360,{"超","恰","亚","次"},0))</f>
        <v>just</v>
      </c>
      <c r="I360" s="16">
        <f>MATCH(E360,{"教材体","教材域","教材册","教材章","教材节"},0)-1</f>
        <v>4</v>
      </c>
      <c r="J360" s="16">
        <f>MATCH(F360,{"超","恰","亚","次"},0)-1</f>
        <v>1</v>
      </c>
      <c r="K360" s="16" t="str">
        <f t="shared" si="48"/>
        <v>物理</v>
      </c>
      <c r="L360" s="1" t="s">
        <v>407</v>
      </c>
      <c r="M360" s="17"/>
      <c r="N360" s="17"/>
      <c r="O360" s="18" t="str">
        <f t="shared" si="49"/>
        <v xml:space="preserve">
  - 
    name:  4.宏观过程的方向性
    title:  4.宏观过程的方向性
    description: 
    koLyro: section
    koLyri:  just
    son: </v>
      </c>
      <c r="P360" s="20" t="str">
        <f t="shared" si="50"/>
        <v xml:space="preserve">
          - 
            name:  4.宏观过程的方向性
            title:  4.宏观过程的方向性
            description: 
            koLyro: section
            koLyri:  just
            son: </v>
      </c>
    </row>
    <row r="361" spans="1:16" s="1" customFormat="1" ht="17.25" customHeight="1">
      <c r="A361" s="15">
        <f t="shared" si="43"/>
        <v>4</v>
      </c>
      <c r="B361" s="16" t="str">
        <f t="shared" si="44"/>
        <v>教材节</v>
      </c>
      <c r="C361" s="16" t="str">
        <f t="shared" si="45"/>
        <v>5.热力学第二定律</v>
      </c>
      <c r="D361" s="16" t="str">
        <f>IF(I361=1,INDEX( {"chinese","english","math","physics","chemistry","biology","politics","history","geography"},MATCH(C361,{"语文","英语","数学","物理","化学","生物","政治","历史","地理"},0)),"")</f>
        <v/>
      </c>
      <c r="E361" s="16" t="str">
        <f t="shared" si="46"/>
        <v>教材节</v>
      </c>
      <c r="F361" s="16" t="str">
        <f t="shared" si="47"/>
        <v>恰</v>
      </c>
      <c r="G361" s="16" t="str">
        <f>INDEX( {"body","discipline","volume","chapter","section"},MATCH(E361,{"教材体","教材域","教材册","教材章","教材节"},0))</f>
        <v>section</v>
      </c>
      <c r="H361" s="16" t="str">
        <f>INDEX( {"super","just","sub","infras"},MATCH(F361,{"超","恰","亚","次"},0))</f>
        <v>just</v>
      </c>
      <c r="I361" s="16">
        <f>MATCH(E361,{"教材体","教材域","教材册","教材章","教材节"},0)-1</f>
        <v>4</v>
      </c>
      <c r="J361" s="16">
        <f>MATCH(F361,{"超","恰","亚","次"},0)-1</f>
        <v>1</v>
      </c>
      <c r="K361" s="16" t="str">
        <f t="shared" si="48"/>
        <v>物理</v>
      </c>
      <c r="L361" s="1" t="s">
        <v>408</v>
      </c>
      <c r="M361" s="17"/>
      <c r="N361" s="17"/>
      <c r="O361" s="18" t="str">
        <f t="shared" si="49"/>
        <v xml:space="preserve">
  - 
    name:  5.热力学第二定律
    title:  5.热力学第二定律
    description: 
    koLyro: section
    koLyri:  just
    son: </v>
      </c>
      <c r="P361" s="20" t="str">
        <f t="shared" si="50"/>
        <v xml:space="preserve">
          - 
            name:  5.热力学第二定律
            title:  5.热力学第二定律
            description: 
            koLyro: section
            koLyri:  just
            son: </v>
      </c>
    </row>
    <row r="362" spans="1:16" s="1" customFormat="1" ht="17.25" customHeight="1">
      <c r="A362" s="15">
        <f t="shared" si="43"/>
        <v>4</v>
      </c>
      <c r="B362" s="16" t="str">
        <f t="shared" si="44"/>
        <v>教材节</v>
      </c>
      <c r="C362" s="16" t="str">
        <f t="shared" si="45"/>
        <v>6.热力学第二定律的微观解释</v>
      </c>
      <c r="D362" s="16" t="str">
        <f>IF(I362=1,INDEX( {"chinese","english","math","physics","chemistry","biology","politics","history","geography"},MATCH(C362,{"语文","英语","数学","物理","化学","生物","政治","历史","地理"},0)),"")</f>
        <v/>
      </c>
      <c r="E362" s="16" t="str">
        <f t="shared" si="46"/>
        <v>教材节</v>
      </c>
      <c r="F362" s="16" t="str">
        <f t="shared" si="47"/>
        <v>恰</v>
      </c>
      <c r="G362" s="16" t="str">
        <f>INDEX( {"body","discipline","volume","chapter","section"},MATCH(E362,{"教材体","教材域","教材册","教材章","教材节"},0))</f>
        <v>section</v>
      </c>
      <c r="H362" s="16" t="str">
        <f>INDEX( {"super","just","sub","infras"},MATCH(F362,{"超","恰","亚","次"},0))</f>
        <v>just</v>
      </c>
      <c r="I362" s="16">
        <f>MATCH(E362,{"教材体","教材域","教材册","教材章","教材节"},0)-1</f>
        <v>4</v>
      </c>
      <c r="J362" s="16">
        <f>MATCH(F362,{"超","恰","亚","次"},0)-1</f>
        <v>1</v>
      </c>
      <c r="K362" s="16" t="str">
        <f t="shared" si="48"/>
        <v>物理</v>
      </c>
      <c r="L362" s="1" t="s">
        <v>409</v>
      </c>
      <c r="M362" s="17"/>
      <c r="N362" s="17"/>
      <c r="O362" s="18" t="str">
        <f t="shared" si="49"/>
        <v xml:space="preserve">
  - 
    name:  6.热力学第二定律的微观解释
    title:  6.热力学第二定律的微观解释
    description: 
    koLyro: section
    koLyri:  just
    son: </v>
      </c>
      <c r="P362" s="20" t="str">
        <f t="shared" si="50"/>
        <v xml:space="preserve">
          - 
            name:  6.热力学第二定律的微观解释
            title:  6.热力学第二定律的微观解释
            description: 
            koLyro: section
            koLyri:  just
            son: </v>
      </c>
    </row>
    <row r="363" spans="1:16" s="1" customFormat="1" ht="17.25" customHeight="1">
      <c r="A363" s="15">
        <f t="shared" si="43"/>
        <v>4</v>
      </c>
      <c r="B363" s="16" t="str">
        <f t="shared" si="44"/>
        <v>教材节</v>
      </c>
      <c r="C363" s="16" t="str">
        <f t="shared" si="45"/>
        <v>7.能源和可持续发展</v>
      </c>
      <c r="D363" s="16" t="str">
        <f>IF(I363=1,INDEX( {"chinese","english","math","physics","chemistry","biology","politics","history","geography"},MATCH(C363,{"语文","英语","数学","物理","化学","生物","政治","历史","地理"},0)),"")</f>
        <v/>
      </c>
      <c r="E363" s="16" t="str">
        <f t="shared" si="46"/>
        <v>教材节</v>
      </c>
      <c r="F363" s="16" t="str">
        <f t="shared" si="47"/>
        <v>恰</v>
      </c>
      <c r="G363" s="16" t="str">
        <f>INDEX( {"body","discipline","volume","chapter","section"},MATCH(E363,{"教材体","教材域","教材册","教材章","教材节"},0))</f>
        <v>section</v>
      </c>
      <c r="H363" s="16" t="str">
        <f>INDEX( {"super","just","sub","infras"},MATCH(F363,{"超","恰","亚","次"},0))</f>
        <v>just</v>
      </c>
      <c r="I363" s="16">
        <f>MATCH(E363,{"教材体","教材域","教材册","教材章","教材节"},0)-1</f>
        <v>4</v>
      </c>
      <c r="J363" s="16">
        <f>MATCH(F363,{"超","恰","亚","次"},0)-1</f>
        <v>1</v>
      </c>
      <c r="K363" s="16" t="str">
        <f t="shared" si="48"/>
        <v>物理</v>
      </c>
      <c r="L363" s="1" t="s">
        <v>410</v>
      </c>
      <c r="M363" s="17"/>
      <c r="N363" s="17"/>
      <c r="O363" s="18" t="str">
        <f t="shared" si="49"/>
        <v xml:space="preserve">
  - 
    name:  7.能源和可持续发展
    title:  7.能源和可持续发展
    description: 
    koLyro: section
    koLyri:  just
    son: </v>
      </c>
      <c r="P363" s="20" t="str">
        <f t="shared" si="50"/>
        <v xml:space="preserve">
          - 
            name:  7.能源和可持续发展
            title:  7.能源和可持续发展
            description: 
            koLyro: section
            koLyri:  just
            son: </v>
      </c>
    </row>
    <row r="364" spans="1:16" s="1" customFormat="1" ht="17.25" customHeight="1">
      <c r="A364" s="15">
        <f t="shared" si="43"/>
        <v>2</v>
      </c>
      <c r="B364" s="16" t="str">
        <f t="shared" si="44"/>
        <v>教材册</v>
      </c>
      <c r="C364" s="16" t="str">
        <f t="shared" si="45"/>
        <v>选修3-4</v>
      </c>
      <c r="D364" s="16" t="str">
        <f>IF(I364=1,INDEX( {"chinese","english","math","physics","chemistry","biology","politics","history","geography"},MATCH(C364,{"语文","英语","数学","物理","化学","生物","政治","历史","地理"},0)),"")</f>
        <v/>
      </c>
      <c r="E364" s="16" t="str">
        <f t="shared" si="46"/>
        <v>教材册</v>
      </c>
      <c r="F364" s="16" t="str">
        <f t="shared" si="47"/>
        <v>恰</v>
      </c>
      <c r="G364" s="16" t="str">
        <f>INDEX( {"body","discipline","volume","chapter","section"},MATCH(E364,{"教材体","教材域","教材册","教材章","教材节"},0))</f>
        <v>volume</v>
      </c>
      <c r="H364" s="16" t="str">
        <f>INDEX( {"super","just","sub","infras"},MATCH(F364,{"超","恰","亚","次"},0))</f>
        <v>just</v>
      </c>
      <c r="I364" s="16">
        <f>MATCH(E364,{"教材体","教材域","教材册","教材章","教材节"},0)-1</f>
        <v>2</v>
      </c>
      <c r="J364" s="16">
        <f>MATCH(F364,{"超","恰","亚","次"},0)-1</f>
        <v>1</v>
      </c>
      <c r="K364" s="16" t="str">
        <f t="shared" si="48"/>
        <v>物理</v>
      </c>
      <c r="L364" s="1" t="s">
        <v>411</v>
      </c>
      <c r="M364" s="17"/>
      <c r="N364" s="17"/>
      <c r="O364" s="18" t="str">
        <f t="shared" si="49"/>
        <v xml:space="preserve">
  - 
    name:  选修3-4
    title:  选修3-4
    description: 
    koLyro: volume
    koLyri:  just
    son: </v>
      </c>
      <c r="P364" s="20" t="str">
        <f t="shared" si="50"/>
        <v xml:space="preserve">
      - 
        name:  选修3-4
        title:  选修3-4
        description: 
        koLyro: volume
        koLyri:  just
        son: </v>
      </c>
    </row>
    <row r="365" spans="1:16" s="1" customFormat="1" ht="17.25" customHeight="1">
      <c r="A365" s="15">
        <f t="shared" si="43"/>
        <v>3</v>
      </c>
      <c r="B365" s="16" t="str">
        <f t="shared" si="44"/>
        <v>教材章</v>
      </c>
      <c r="C365" s="16" t="str">
        <f t="shared" si="45"/>
        <v>第十一章 机械振动</v>
      </c>
      <c r="D365" s="16" t="str">
        <f>IF(I365=1,INDEX( {"chinese","english","math","physics","chemistry","biology","politics","history","geography"},MATCH(C365,{"语文","英语","数学","物理","化学","生物","政治","历史","地理"},0)),"")</f>
        <v/>
      </c>
      <c r="E365" s="16" t="str">
        <f t="shared" si="46"/>
        <v>教材章</v>
      </c>
      <c r="F365" s="16" t="str">
        <f t="shared" si="47"/>
        <v>恰</v>
      </c>
      <c r="G365" s="16" t="str">
        <f>INDEX( {"body","discipline","volume","chapter","section"},MATCH(E365,{"教材体","教材域","教材册","教材章","教材节"},0))</f>
        <v>chapter</v>
      </c>
      <c r="H365" s="16" t="str">
        <f>INDEX( {"super","just","sub","infras"},MATCH(F365,{"超","恰","亚","次"},0))</f>
        <v>just</v>
      </c>
      <c r="I365" s="16">
        <f>MATCH(E365,{"教材体","教材域","教材册","教材章","教材节"},0)-1</f>
        <v>3</v>
      </c>
      <c r="J365" s="16">
        <f>MATCH(F365,{"超","恰","亚","次"},0)-1</f>
        <v>1</v>
      </c>
      <c r="K365" s="16" t="str">
        <f t="shared" si="48"/>
        <v>物理</v>
      </c>
      <c r="L365" s="1" t="s">
        <v>412</v>
      </c>
      <c r="M365" s="17"/>
      <c r="N365" s="17"/>
      <c r="O365" s="18" t="str">
        <f t="shared" si="49"/>
        <v xml:space="preserve">
  - 
    name:  第十一章 机械振动
    title:  第十一章 机械振动
    description: 
    koLyro: chapter
    koLyri:  just
    son: </v>
      </c>
      <c r="P365" s="20" t="str">
        <f t="shared" si="50"/>
        <v xml:space="preserve">
        - 
          name:  第十一章 机械振动
          title:  第十一章 机械振动
          description: 
          koLyro: chapter
          koLyri:  just
          son: </v>
      </c>
    </row>
    <row r="366" spans="1:16" s="1" customFormat="1" ht="17.25" customHeight="1">
      <c r="A366" s="15">
        <f t="shared" si="43"/>
        <v>4</v>
      </c>
      <c r="B366" s="16" t="str">
        <f t="shared" si="44"/>
        <v>教材节</v>
      </c>
      <c r="C366" s="16" t="str">
        <f t="shared" si="45"/>
        <v>1.简谐运动</v>
      </c>
      <c r="D366" s="16" t="str">
        <f>IF(I366=1,INDEX( {"chinese","english","math","physics","chemistry","biology","politics","history","geography"},MATCH(C366,{"语文","英语","数学","物理","化学","生物","政治","历史","地理"},0)),"")</f>
        <v/>
      </c>
      <c r="E366" s="16" t="str">
        <f t="shared" si="46"/>
        <v>教材节</v>
      </c>
      <c r="F366" s="16" t="str">
        <f t="shared" si="47"/>
        <v>恰</v>
      </c>
      <c r="G366" s="16" t="str">
        <f>INDEX( {"body","discipline","volume","chapter","section"},MATCH(E366,{"教材体","教材域","教材册","教材章","教材节"},0))</f>
        <v>section</v>
      </c>
      <c r="H366" s="16" t="str">
        <f>INDEX( {"super","just","sub","infras"},MATCH(F366,{"超","恰","亚","次"},0))</f>
        <v>just</v>
      </c>
      <c r="I366" s="16">
        <f>MATCH(E366,{"教材体","教材域","教材册","教材章","教材节"},0)-1</f>
        <v>4</v>
      </c>
      <c r="J366" s="16">
        <f>MATCH(F366,{"超","恰","亚","次"},0)-1</f>
        <v>1</v>
      </c>
      <c r="K366" s="16" t="str">
        <f t="shared" si="48"/>
        <v>物理</v>
      </c>
      <c r="L366" s="1" t="s">
        <v>413</v>
      </c>
      <c r="M366" s="17"/>
      <c r="N366" s="17"/>
      <c r="O366" s="18" t="str">
        <f t="shared" si="49"/>
        <v xml:space="preserve">
  - 
    name:  1.简谐运动
    title:  1.简谐运动
    description: 
    koLyro: section
    koLyri:  just
    son: </v>
      </c>
      <c r="P366" s="20" t="str">
        <f t="shared" si="50"/>
        <v xml:space="preserve">
          - 
            name:  1.简谐运动
            title:  1.简谐运动
            description: 
            koLyro: section
            koLyri:  just
            son: </v>
      </c>
    </row>
    <row r="367" spans="1:16" s="1" customFormat="1" ht="17.25" customHeight="1">
      <c r="A367" s="15">
        <f t="shared" si="43"/>
        <v>4</v>
      </c>
      <c r="B367" s="16" t="str">
        <f t="shared" si="44"/>
        <v>教材节</v>
      </c>
      <c r="C367" s="16" t="str">
        <f t="shared" si="45"/>
        <v>2.简谐运动的描述</v>
      </c>
      <c r="D367" s="16" t="str">
        <f>IF(I367=1,INDEX( {"chinese","english","math","physics","chemistry","biology","politics","history","geography"},MATCH(C367,{"语文","英语","数学","物理","化学","生物","政治","历史","地理"},0)),"")</f>
        <v/>
      </c>
      <c r="E367" s="16" t="str">
        <f t="shared" si="46"/>
        <v>教材节</v>
      </c>
      <c r="F367" s="16" t="str">
        <f t="shared" si="47"/>
        <v>恰</v>
      </c>
      <c r="G367" s="16" t="str">
        <f>INDEX( {"body","discipline","volume","chapter","section"},MATCH(E367,{"教材体","教材域","教材册","教材章","教材节"},0))</f>
        <v>section</v>
      </c>
      <c r="H367" s="16" t="str">
        <f>INDEX( {"super","just","sub","infras"},MATCH(F367,{"超","恰","亚","次"},0))</f>
        <v>just</v>
      </c>
      <c r="I367" s="16">
        <f>MATCH(E367,{"教材体","教材域","教材册","教材章","教材节"},0)-1</f>
        <v>4</v>
      </c>
      <c r="J367" s="16">
        <f>MATCH(F367,{"超","恰","亚","次"},0)-1</f>
        <v>1</v>
      </c>
      <c r="K367" s="16" t="str">
        <f t="shared" si="48"/>
        <v>物理</v>
      </c>
      <c r="L367" s="1" t="s">
        <v>414</v>
      </c>
      <c r="M367" s="17"/>
      <c r="N367" s="17"/>
      <c r="O367" s="18" t="str">
        <f t="shared" si="49"/>
        <v xml:space="preserve">
  - 
    name:  2.简谐运动的描述
    title:  2.简谐运动的描述
    description: 
    koLyro: section
    koLyri:  just
    son: </v>
      </c>
      <c r="P367" s="20" t="str">
        <f t="shared" si="50"/>
        <v xml:space="preserve">
          - 
            name:  2.简谐运动的描述
            title:  2.简谐运动的描述
            description: 
            koLyro: section
            koLyri:  just
            son: </v>
      </c>
    </row>
    <row r="368" spans="1:16" s="1" customFormat="1" ht="17.25" customHeight="1">
      <c r="A368" s="15">
        <f t="shared" si="43"/>
        <v>4</v>
      </c>
      <c r="B368" s="16" t="str">
        <f t="shared" si="44"/>
        <v>教材节</v>
      </c>
      <c r="C368" s="16" t="str">
        <f t="shared" si="45"/>
        <v>3.简谐运动的回复力和能量</v>
      </c>
      <c r="D368" s="16" t="str">
        <f>IF(I368=1,INDEX( {"chinese","english","math","physics","chemistry","biology","politics","history","geography"},MATCH(C368,{"语文","英语","数学","物理","化学","生物","政治","历史","地理"},0)),"")</f>
        <v/>
      </c>
      <c r="E368" s="16" t="str">
        <f t="shared" si="46"/>
        <v>教材节</v>
      </c>
      <c r="F368" s="16" t="str">
        <f t="shared" si="47"/>
        <v>恰</v>
      </c>
      <c r="G368" s="16" t="str">
        <f>INDEX( {"body","discipline","volume","chapter","section"},MATCH(E368,{"教材体","教材域","教材册","教材章","教材节"},0))</f>
        <v>section</v>
      </c>
      <c r="H368" s="16" t="str">
        <f>INDEX( {"super","just","sub","infras"},MATCH(F368,{"超","恰","亚","次"},0))</f>
        <v>just</v>
      </c>
      <c r="I368" s="16">
        <f>MATCH(E368,{"教材体","教材域","教材册","教材章","教材节"},0)-1</f>
        <v>4</v>
      </c>
      <c r="J368" s="16">
        <f>MATCH(F368,{"超","恰","亚","次"},0)-1</f>
        <v>1</v>
      </c>
      <c r="K368" s="16" t="str">
        <f t="shared" si="48"/>
        <v>物理</v>
      </c>
      <c r="L368" s="1" t="s">
        <v>415</v>
      </c>
      <c r="M368" s="17"/>
      <c r="N368" s="17"/>
      <c r="O368" s="18" t="str">
        <f t="shared" si="49"/>
        <v xml:space="preserve">
  - 
    name:  3.简谐运动的回复力和能量
    title:  3.简谐运动的回复力和能量
    description: 
    koLyro: section
    koLyri:  just
    son: </v>
      </c>
      <c r="P368" s="20" t="str">
        <f t="shared" si="50"/>
        <v xml:space="preserve">
          - 
            name:  3.简谐运动的回复力和能量
            title:  3.简谐运动的回复力和能量
            description: 
            koLyro: section
            koLyri:  just
            son: </v>
      </c>
    </row>
    <row r="369" spans="1:16" s="1" customFormat="1" ht="17.25" customHeight="1">
      <c r="A369" s="15">
        <f t="shared" si="43"/>
        <v>4</v>
      </c>
      <c r="B369" s="16" t="str">
        <f t="shared" si="44"/>
        <v>教材节</v>
      </c>
      <c r="C369" s="16" t="str">
        <f t="shared" si="45"/>
        <v>4.单摆</v>
      </c>
      <c r="D369" s="16" t="str">
        <f>IF(I369=1,INDEX( {"chinese","english","math","physics","chemistry","biology","politics","history","geography"},MATCH(C369,{"语文","英语","数学","物理","化学","生物","政治","历史","地理"},0)),"")</f>
        <v/>
      </c>
      <c r="E369" s="16" t="str">
        <f t="shared" si="46"/>
        <v>教材节</v>
      </c>
      <c r="F369" s="16" t="str">
        <f t="shared" si="47"/>
        <v>恰</v>
      </c>
      <c r="G369" s="16" t="str">
        <f>INDEX( {"body","discipline","volume","chapter","section"},MATCH(E369,{"教材体","教材域","教材册","教材章","教材节"},0))</f>
        <v>section</v>
      </c>
      <c r="H369" s="16" t="str">
        <f>INDEX( {"super","just","sub","infras"},MATCH(F369,{"超","恰","亚","次"},0))</f>
        <v>just</v>
      </c>
      <c r="I369" s="16">
        <f>MATCH(E369,{"教材体","教材域","教材册","教材章","教材节"},0)-1</f>
        <v>4</v>
      </c>
      <c r="J369" s="16">
        <f>MATCH(F369,{"超","恰","亚","次"},0)-1</f>
        <v>1</v>
      </c>
      <c r="K369" s="16" t="str">
        <f t="shared" si="48"/>
        <v>物理</v>
      </c>
      <c r="L369" s="1" t="s">
        <v>416</v>
      </c>
      <c r="M369" s="17" t="s">
        <v>33</v>
      </c>
      <c r="N369" s="17"/>
      <c r="O369" s="18" t="str">
        <f t="shared" si="49"/>
        <v xml:space="preserve">
  - 
    name:  4.单摆
    title:  4.单摆
    description: 
    koLyro: section
    koLyri:  just
    son: </v>
      </c>
      <c r="P369" s="20" t="str">
        <f t="shared" si="50"/>
        <v xml:space="preserve">
          - 
            name:  4.单摆
            title:  4.单摆
            description: 
            koLyro: section
            koLyri:  just
            son: </v>
      </c>
    </row>
    <row r="370" spans="1:16" s="1" customFormat="1" ht="17.25" customHeight="1">
      <c r="A370" s="15">
        <f t="shared" si="43"/>
        <v>4</v>
      </c>
      <c r="B370" s="16" t="str">
        <f t="shared" si="44"/>
        <v>教材节</v>
      </c>
      <c r="C370" s="16" t="str">
        <f t="shared" si="45"/>
        <v>5.学生实验：用单摆侧重力加速度</v>
      </c>
      <c r="D370" s="16" t="str">
        <f>IF(I370=1,INDEX( {"chinese","english","math","physics","chemistry","biology","politics","history","geography"},MATCH(C370,{"语文","英语","数学","物理","化学","生物","政治","历史","地理"},0)),"")</f>
        <v/>
      </c>
      <c r="E370" s="16" t="str">
        <f t="shared" si="46"/>
        <v>教材节</v>
      </c>
      <c r="F370" s="16" t="str">
        <f t="shared" si="47"/>
        <v>恰</v>
      </c>
      <c r="G370" s="16" t="str">
        <f>INDEX( {"body","discipline","volume","chapter","section"},MATCH(E370,{"教材体","教材域","教材册","教材章","教材节"},0))</f>
        <v>section</v>
      </c>
      <c r="H370" s="16" t="str">
        <f>INDEX( {"super","just","sub","infras"},MATCH(F370,{"超","恰","亚","次"},0))</f>
        <v>just</v>
      </c>
      <c r="I370" s="16">
        <f>MATCH(E370,{"教材体","教材域","教材册","教材章","教材节"},0)-1</f>
        <v>4</v>
      </c>
      <c r="J370" s="16">
        <f>MATCH(F370,{"超","恰","亚","次"},0)-1</f>
        <v>1</v>
      </c>
      <c r="K370" s="16" t="str">
        <f t="shared" si="48"/>
        <v>物理</v>
      </c>
      <c r="L370" s="1" t="s">
        <v>417</v>
      </c>
      <c r="M370" s="17"/>
      <c r="N370" s="17"/>
      <c r="O370" s="18" t="str">
        <f t="shared" si="49"/>
        <v xml:space="preserve">
  - 
    name:  5.学生实验：用单摆侧重力加速度
    title:  5.学生实验：用单摆侧重力加速度
    description: 
    koLyro: section
    koLyri:  just
    son: </v>
      </c>
      <c r="P370" s="20" t="str">
        <f t="shared" si="50"/>
        <v xml:space="preserve">
          - 
            name:  5.学生实验：用单摆侧重力加速度
            title:  5.学生实验：用单摆侧重力加速度
            description: 
            koLyro: section
            koLyri:  just
            son: </v>
      </c>
    </row>
    <row r="371" spans="1:16" s="1" customFormat="1" ht="17.25" customHeight="1">
      <c r="A371" s="15">
        <f t="shared" si="43"/>
        <v>4</v>
      </c>
      <c r="B371" s="16" t="str">
        <f t="shared" si="44"/>
        <v>教材节</v>
      </c>
      <c r="C371" s="16" t="str">
        <f t="shared" si="45"/>
        <v>6.外力作用下的振动</v>
      </c>
      <c r="D371" s="16" t="str">
        <f>IF(I371=1,INDEX( {"chinese","english","math","physics","chemistry","biology","politics","history","geography"},MATCH(C371,{"语文","英语","数学","物理","化学","生物","政治","历史","地理"},0)),"")</f>
        <v/>
      </c>
      <c r="E371" s="16" t="str">
        <f t="shared" si="46"/>
        <v>教材节</v>
      </c>
      <c r="F371" s="16" t="str">
        <f t="shared" si="47"/>
        <v>恰</v>
      </c>
      <c r="G371" s="16" t="str">
        <f>INDEX( {"body","discipline","volume","chapter","section"},MATCH(E371,{"教材体","教材域","教材册","教材章","教材节"},0))</f>
        <v>section</v>
      </c>
      <c r="H371" s="16" t="str">
        <f>INDEX( {"super","just","sub","infras"},MATCH(F371,{"超","恰","亚","次"},0))</f>
        <v>just</v>
      </c>
      <c r="I371" s="16">
        <f>MATCH(E371,{"教材体","教材域","教材册","教材章","教材节"},0)-1</f>
        <v>4</v>
      </c>
      <c r="J371" s="16">
        <f>MATCH(F371,{"超","恰","亚","次"},0)-1</f>
        <v>1</v>
      </c>
      <c r="K371" s="16" t="str">
        <f t="shared" si="48"/>
        <v>物理</v>
      </c>
      <c r="L371" s="1" t="s">
        <v>418</v>
      </c>
      <c r="M371" s="17"/>
      <c r="N371" s="17"/>
      <c r="O371" s="18" t="str">
        <f t="shared" si="49"/>
        <v xml:space="preserve">
  - 
    name:  6.外力作用下的振动
    title:  6.外力作用下的振动
    description: 
    koLyro: section
    koLyri:  just
    son: </v>
      </c>
      <c r="P371" s="20" t="str">
        <f t="shared" si="50"/>
        <v xml:space="preserve">
          - 
            name:  6.外力作用下的振动
            title:  6.外力作用下的振动
            description: 
            koLyro: section
            koLyri:  just
            son: </v>
      </c>
    </row>
    <row r="372" spans="1:16" s="1" customFormat="1" ht="17.25" customHeight="1">
      <c r="A372" s="15">
        <f t="shared" si="43"/>
        <v>3</v>
      </c>
      <c r="B372" s="16" t="str">
        <f t="shared" si="44"/>
        <v>教材章</v>
      </c>
      <c r="C372" s="16" t="str">
        <f t="shared" si="45"/>
        <v>第十二章 机械波</v>
      </c>
      <c r="D372" s="16" t="str">
        <f>IF(I372=1,INDEX( {"chinese","english","math","physics","chemistry","biology","politics","history","geography"},MATCH(C372,{"语文","英语","数学","物理","化学","生物","政治","历史","地理"},0)),"")</f>
        <v/>
      </c>
      <c r="E372" s="16" t="str">
        <f t="shared" si="46"/>
        <v>教材章</v>
      </c>
      <c r="F372" s="16" t="str">
        <f t="shared" si="47"/>
        <v>恰</v>
      </c>
      <c r="G372" s="16" t="str">
        <f>INDEX( {"body","discipline","volume","chapter","section"},MATCH(E372,{"教材体","教材域","教材册","教材章","教材节"},0))</f>
        <v>chapter</v>
      </c>
      <c r="H372" s="16" t="str">
        <f>INDEX( {"super","just","sub","infras"},MATCH(F372,{"超","恰","亚","次"},0))</f>
        <v>just</v>
      </c>
      <c r="I372" s="16">
        <f>MATCH(E372,{"教材体","教材域","教材册","教材章","教材节"},0)-1</f>
        <v>3</v>
      </c>
      <c r="J372" s="16">
        <f>MATCH(F372,{"超","恰","亚","次"},0)-1</f>
        <v>1</v>
      </c>
      <c r="K372" s="16" t="str">
        <f t="shared" si="48"/>
        <v>物理</v>
      </c>
      <c r="L372" s="1" t="s">
        <v>419</v>
      </c>
      <c r="M372" s="17"/>
      <c r="N372" s="17"/>
      <c r="O372" s="18" t="str">
        <f t="shared" si="49"/>
        <v xml:space="preserve">
  - 
    name:  第十二章 机械波
    title:  第十二章 机械波
    description: 
    koLyro: chapter
    koLyri:  just
    son: </v>
      </c>
      <c r="P372" s="20" t="str">
        <f t="shared" si="50"/>
        <v xml:space="preserve">
        - 
          name:  第十二章 机械波
          title:  第十二章 机械波
          description: 
          koLyro: chapter
          koLyri:  just
          son: </v>
      </c>
    </row>
    <row r="373" spans="1:16" s="1" customFormat="1" ht="17.25" customHeight="1">
      <c r="A373" s="15">
        <f t="shared" si="43"/>
        <v>4</v>
      </c>
      <c r="B373" s="16" t="str">
        <f t="shared" si="44"/>
        <v>教材节</v>
      </c>
      <c r="C373" s="16" t="str">
        <f t="shared" si="45"/>
        <v>1.波的形成和传播</v>
      </c>
      <c r="D373" s="16" t="str">
        <f>IF(I373=1,INDEX( {"chinese","english","math","physics","chemistry","biology","politics","history","geography"},MATCH(C373,{"语文","英语","数学","物理","化学","生物","政治","历史","地理"},0)),"")</f>
        <v/>
      </c>
      <c r="E373" s="16" t="str">
        <f t="shared" si="46"/>
        <v>教材节</v>
      </c>
      <c r="F373" s="16" t="str">
        <f t="shared" si="47"/>
        <v>恰</v>
      </c>
      <c r="G373" s="16" t="str">
        <f>INDEX( {"body","discipline","volume","chapter","section"},MATCH(E373,{"教材体","教材域","教材册","教材章","教材节"},0))</f>
        <v>section</v>
      </c>
      <c r="H373" s="16" t="str">
        <f>INDEX( {"super","just","sub","infras"},MATCH(F373,{"超","恰","亚","次"},0))</f>
        <v>just</v>
      </c>
      <c r="I373" s="16">
        <f>MATCH(E373,{"教材体","教材域","教材册","教材章","教材节"},0)-1</f>
        <v>4</v>
      </c>
      <c r="J373" s="16">
        <f>MATCH(F373,{"超","恰","亚","次"},0)-1</f>
        <v>1</v>
      </c>
      <c r="K373" s="16" t="str">
        <f t="shared" si="48"/>
        <v>物理</v>
      </c>
      <c r="L373" s="1" t="s">
        <v>420</v>
      </c>
      <c r="M373" s="17"/>
      <c r="N373" s="17"/>
      <c r="O373" s="18" t="str">
        <f t="shared" si="49"/>
        <v xml:space="preserve">
  - 
    name:  1.波的形成和传播
    title:  1.波的形成和传播
    description: 
    koLyro: section
    koLyri:  just
    son: </v>
      </c>
      <c r="P373" s="20" t="str">
        <f t="shared" si="50"/>
        <v xml:space="preserve">
          - 
            name:  1.波的形成和传播
            title:  1.波的形成和传播
            description: 
            koLyro: section
            koLyri:  just
            son: </v>
      </c>
    </row>
    <row r="374" spans="1:16" s="1" customFormat="1" ht="17.25" customHeight="1">
      <c r="A374" s="15">
        <f t="shared" si="43"/>
        <v>4</v>
      </c>
      <c r="B374" s="16" t="str">
        <f t="shared" si="44"/>
        <v>教材节</v>
      </c>
      <c r="C374" s="16" t="str">
        <f t="shared" si="45"/>
        <v>2.波的图象</v>
      </c>
      <c r="D374" s="16" t="str">
        <f>IF(I374=1,INDEX( {"chinese","english","math","physics","chemistry","biology","politics","history","geography"},MATCH(C374,{"语文","英语","数学","物理","化学","生物","政治","历史","地理"},0)),"")</f>
        <v/>
      </c>
      <c r="E374" s="16" t="str">
        <f t="shared" si="46"/>
        <v>教材节</v>
      </c>
      <c r="F374" s="16" t="str">
        <f t="shared" si="47"/>
        <v>恰</v>
      </c>
      <c r="G374" s="16" t="str">
        <f>INDEX( {"body","discipline","volume","chapter","section"},MATCH(E374,{"教材体","教材域","教材册","教材章","教材节"},0))</f>
        <v>section</v>
      </c>
      <c r="H374" s="16" t="str">
        <f>INDEX( {"super","just","sub","infras"},MATCH(F374,{"超","恰","亚","次"},0))</f>
        <v>just</v>
      </c>
      <c r="I374" s="16">
        <f>MATCH(E374,{"教材体","教材域","教材册","教材章","教材节"},0)-1</f>
        <v>4</v>
      </c>
      <c r="J374" s="16">
        <f>MATCH(F374,{"超","恰","亚","次"},0)-1</f>
        <v>1</v>
      </c>
      <c r="K374" s="16" t="str">
        <f t="shared" si="48"/>
        <v>物理</v>
      </c>
      <c r="L374" s="1" t="s">
        <v>421</v>
      </c>
      <c r="M374" s="17"/>
      <c r="N374" s="17"/>
      <c r="O374" s="18" t="str">
        <f t="shared" si="49"/>
        <v xml:space="preserve">
  - 
    name:  2.波的图象
    title:  2.波的图象
    description: 
    koLyro: section
    koLyri:  just
    son: </v>
      </c>
      <c r="P374" s="20" t="str">
        <f t="shared" si="50"/>
        <v xml:space="preserve">
          - 
            name:  2.波的图象
            title:  2.波的图象
            description: 
            koLyro: section
            koLyri:  just
            son: </v>
      </c>
    </row>
    <row r="375" spans="1:16" s="1" customFormat="1" ht="17.25" customHeight="1">
      <c r="A375" s="15">
        <f t="shared" si="43"/>
        <v>4</v>
      </c>
      <c r="B375" s="16" t="str">
        <f t="shared" si="44"/>
        <v>教材节</v>
      </c>
      <c r="C375" s="16" t="str">
        <f t="shared" si="45"/>
        <v>3.波长、频率和波速</v>
      </c>
      <c r="D375" s="16" t="str">
        <f>IF(I375=1,INDEX( {"chinese","english","math","physics","chemistry","biology","politics","history","geography"},MATCH(C375,{"语文","英语","数学","物理","化学","生物","政治","历史","地理"},0)),"")</f>
        <v/>
      </c>
      <c r="E375" s="16" t="str">
        <f t="shared" si="46"/>
        <v>教材节</v>
      </c>
      <c r="F375" s="16" t="str">
        <f t="shared" si="47"/>
        <v>恰</v>
      </c>
      <c r="G375" s="16" t="str">
        <f>INDEX( {"body","discipline","volume","chapter","section"},MATCH(E375,{"教材体","教材域","教材册","教材章","教材节"},0))</f>
        <v>section</v>
      </c>
      <c r="H375" s="16" t="str">
        <f>INDEX( {"super","just","sub","infras"},MATCH(F375,{"超","恰","亚","次"},0))</f>
        <v>just</v>
      </c>
      <c r="I375" s="16">
        <f>MATCH(E375,{"教材体","教材域","教材册","教材章","教材节"},0)-1</f>
        <v>4</v>
      </c>
      <c r="J375" s="16">
        <f>MATCH(F375,{"超","恰","亚","次"},0)-1</f>
        <v>1</v>
      </c>
      <c r="K375" s="16" t="str">
        <f t="shared" si="48"/>
        <v>物理</v>
      </c>
      <c r="L375" s="1" t="s">
        <v>422</v>
      </c>
      <c r="M375" s="17"/>
      <c r="N375" s="17"/>
      <c r="O375" s="18" t="str">
        <f t="shared" si="49"/>
        <v xml:space="preserve">
  - 
    name:  3.波长、频率和波速
    title:  3.波长、频率和波速
    description: 
    koLyro: section
    koLyri:  just
    son: </v>
      </c>
      <c r="P375" s="20" t="str">
        <f t="shared" si="50"/>
        <v xml:space="preserve">
          - 
            name:  3.波长、频率和波速
            title:  3.波长、频率和波速
            description: 
            koLyro: section
            koLyri:  just
            son: </v>
      </c>
    </row>
    <row r="376" spans="1:16" s="1" customFormat="1" ht="17.25" customHeight="1">
      <c r="A376" s="15">
        <f t="shared" si="43"/>
        <v>4</v>
      </c>
      <c r="B376" s="16" t="str">
        <f t="shared" si="44"/>
        <v>教材节</v>
      </c>
      <c r="C376" s="16" t="str">
        <f t="shared" si="45"/>
        <v>4.波的反射和折射</v>
      </c>
      <c r="D376" s="16" t="str">
        <f>IF(I376=1,INDEX( {"chinese","english","math","physics","chemistry","biology","politics","history","geography"},MATCH(C376,{"语文","英语","数学","物理","化学","生物","政治","历史","地理"},0)),"")</f>
        <v/>
      </c>
      <c r="E376" s="16" t="str">
        <f t="shared" si="46"/>
        <v>教材节</v>
      </c>
      <c r="F376" s="16" t="str">
        <f t="shared" si="47"/>
        <v>恰</v>
      </c>
      <c r="G376" s="16" t="str">
        <f>INDEX( {"body","discipline","volume","chapter","section"},MATCH(E376,{"教材体","教材域","教材册","教材章","教材节"},0))</f>
        <v>section</v>
      </c>
      <c r="H376" s="16" t="str">
        <f>INDEX( {"super","just","sub","infras"},MATCH(F376,{"超","恰","亚","次"},0))</f>
        <v>just</v>
      </c>
      <c r="I376" s="16">
        <f>MATCH(E376,{"教材体","教材域","教材册","教材章","教材节"},0)-1</f>
        <v>4</v>
      </c>
      <c r="J376" s="16">
        <f>MATCH(F376,{"超","恰","亚","次"},0)-1</f>
        <v>1</v>
      </c>
      <c r="K376" s="16" t="str">
        <f t="shared" si="48"/>
        <v>物理</v>
      </c>
      <c r="L376" s="1" t="s">
        <v>423</v>
      </c>
      <c r="M376" s="17"/>
      <c r="N376" s="17"/>
      <c r="O376" s="18" t="str">
        <f t="shared" si="49"/>
        <v xml:space="preserve">
  - 
    name:  4.波的反射和折射
    title:  4.波的反射和折射
    description: 
    koLyro: section
    koLyri:  just
    son: </v>
      </c>
      <c r="P376" s="20" t="str">
        <f t="shared" si="50"/>
        <v xml:space="preserve">
          - 
            name:  4.波的反射和折射
            title:  4.波的反射和折射
            description: 
            koLyro: section
            koLyri:  just
            son: </v>
      </c>
    </row>
    <row r="377" spans="1:16" s="1" customFormat="1" ht="17.25" customHeight="1">
      <c r="A377" s="15">
        <f t="shared" si="43"/>
        <v>4</v>
      </c>
      <c r="B377" s="16" t="str">
        <f t="shared" si="44"/>
        <v>教材节</v>
      </c>
      <c r="C377" s="16" t="str">
        <f t="shared" si="45"/>
        <v>5.波的衍射</v>
      </c>
      <c r="D377" s="16" t="str">
        <f>IF(I377=1,INDEX( {"chinese","english","math","physics","chemistry","biology","politics","history","geography"},MATCH(C377,{"语文","英语","数学","物理","化学","生物","政治","历史","地理"},0)),"")</f>
        <v/>
      </c>
      <c r="E377" s="16" t="str">
        <f t="shared" si="46"/>
        <v>教材节</v>
      </c>
      <c r="F377" s="16" t="str">
        <f t="shared" si="47"/>
        <v>恰</v>
      </c>
      <c r="G377" s="16" t="str">
        <f>INDEX( {"body","discipline","volume","chapter","section"},MATCH(E377,{"教材体","教材域","教材册","教材章","教材节"},0))</f>
        <v>section</v>
      </c>
      <c r="H377" s="16" t="str">
        <f>INDEX( {"super","just","sub","infras"},MATCH(F377,{"超","恰","亚","次"},0))</f>
        <v>just</v>
      </c>
      <c r="I377" s="16">
        <f>MATCH(E377,{"教材体","教材域","教材册","教材章","教材节"},0)-1</f>
        <v>4</v>
      </c>
      <c r="J377" s="16">
        <f>MATCH(F377,{"超","恰","亚","次"},0)-1</f>
        <v>1</v>
      </c>
      <c r="K377" s="16" t="str">
        <f t="shared" si="48"/>
        <v>物理</v>
      </c>
      <c r="L377" s="1" t="s">
        <v>424</v>
      </c>
      <c r="M377" s="17"/>
      <c r="N377" s="17"/>
      <c r="O377" s="18" t="str">
        <f t="shared" si="49"/>
        <v xml:space="preserve">
  - 
    name:  5.波的衍射
    title:  5.波的衍射
    description: 
    koLyro: section
    koLyri:  just
    son: </v>
      </c>
      <c r="P377" s="20" t="str">
        <f t="shared" si="50"/>
        <v xml:space="preserve">
          - 
            name:  5.波的衍射
            title:  5.波的衍射
            description: 
            koLyro: section
            koLyri:  just
            son: </v>
      </c>
    </row>
    <row r="378" spans="1:16" s="1" customFormat="1" ht="17.25" customHeight="1">
      <c r="A378" s="15">
        <f t="shared" si="43"/>
        <v>4</v>
      </c>
      <c r="B378" s="16" t="str">
        <f t="shared" si="44"/>
        <v>教材节</v>
      </c>
      <c r="C378" s="16" t="str">
        <f t="shared" si="45"/>
        <v>6.波的干涉</v>
      </c>
      <c r="D378" s="16" t="str">
        <f>IF(I378=1,INDEX( {"chinese","english","math","physics","chemistry","biology","politics","history","geography"},MATCH(C378,{"语文","英语","数学","物理","化学","生物","政治","历史","地理"},0)),"")</f>
        <v/>
      </c>
      <c r="E378" s="16" t="str">
        <f t="shared" si="46"/>
        <v>教材节</v>
      </c>
      <c r="F378" s="16" t="str">
        <f t="shared" si="47"/>
        <v>恰</v>
      </c>
      <c r="G378" s="16" t="str">
        <f>INDEX( {"body","discipline","volume","chapter","section"},MATCH(E378,{"教材体","教材域","教材册","教材章","教材节"},0))</f>
        <v>section</v>
      </c>
      <c r="H378" s="16" t="str">
        <f>INDEX( {"super","just","sub","infras"},MATCH(F378,{"超","恰","亚","次"},0))</f>
        <v>just</v>
      </c>
      <c r="I378" s="16">
        <f>MATCH(E378,{"教材体","教材域","教材册","教材章","教材节"},0)-1</f>
        <v>4</v>
      </c>
      <c r="J378" s="16">
        <f>MATCH(F378,{"超","恰","亚","次"},0)-1</f>
        <v>1</v>
      </c>
      <c r="K378" s="16" t="str">
        <f t="shared" si="48"/>
        <v>物理</v>
      </c>
      <c r="L378" s="1" t="s">
        <v>425</v>
      </c>
      <c r="M378" s="17"/>
      <c r="N378" s="17"/>
      <c r="O378" s="18" t="str">
        <f t="shared" si="49"/>
        <v xml:space="preserve">
  - 
    name:  6.波的干涉
    title:  6.波的干涉
    description: 
    koLyro: section
    koLyri:  just
    son: </v>
      </c>
      <c r="P378" s="20" t="str">
        <f t="shared" si="50"/>
        <v xml:space="preserve">
          - 
            name:  6.波的干涉
            title:  6.波的干涉
            description: 
            koLyro: section
            koLyri:  just
            son: </v>
      </c>
    </row>
    <row r="379" spans="1:16" s="1" customFormat="1" ht="17.25" customHeight="1">
      <c r="A379" s="15">
        <f t="shared" si="43"/>
        <v>4</v>
      </c>
      <c r="B379" s="16" t="str">
        <f t="shared" si="44"/>
        <v>教材节</v>
      </c>
      <c r="C379" s="16" t="str">
        <f t="shared" si="45"/>
        <v>7.多普勒效应</v>
      </c>
      <c r="D379" s="16" t="str">
        <f>IF(I379=1,INDEX( {"chinese","english","math","physics","chemistry","biology","politics","history","geography"},MATCH(C379,{"语文","英语","数学","物理","化学","生物","政治","历史","地理"},0)),"")</f>
        <v/>
      </c>
      <c r="E379" s="16" t="str">
        <f t="shared" si="46"/>
        <v>教材节</v>
      </c>
      <c r="F379" s="16" t="str">
        <f t="shared" si="47"/>
        <v>恰</v>
      </c>
      <c r="G379" s="16" t="str">
        <f>INDEX( {"body","discipline","volume","chapter","section"},MATCH(E379,{"教材体","教材域","教材册","教材章","教材节"},0))</f>
        <v>section</v>
      </c>
      <c r="H379" s="16" t="str">
        <f>INDEX( {"super","just","sub","infras"},MATCH(F379,{"超","恰","亚","次"},0))</f>
        <v>just</v>
      </c>
      <c r="I379" s="16">
        <f>MATCH(E379,{"教材体","教材域","教材册","教材章","教材节"},0)-1</f>
        <v>4</v>
      </c>
      <c r="J379" s="16">
        <f>MATCH(F379,{"超","恰","亚","次"},0)-1</f>
        <v>1</v>
      </c>
      <c r="K379" s="16" t="str">
        <f t="shared" si="48"/>
        <v>物理</v>
      </c>
      <c r="L379" s="1" t="s">
        <v>426</v>
      </c>
      <c r="M379" s="17"/>
      <c r="N379" s="17"/>
      <c r="O379" s="18" t="str">
        <f t="shared" si="49"/>
        <v xml:space="preserve">
  - 
    name:  7.多普勒效应
    title:  7.多普勒效应
    description: 
    koLyro: section
    koLyri:  just
    son: </v>
      </c>
      <c r="P379" s="20" t="str">
        <f t="shared" si="50"/>
        <v xml:space="preserve">
          - 
            name:  7.多普勒效应
            title:  7.多普勒效应
            description: 
            koLyro: section
            koLyri:  just
            son: </v>
      </c>
    </row>
    <row r="380" spans="1:16" s="1" customFormat="1" ht="17.25" customHeight="1">
      <c r="A380" s="15">
        <f t="shared" si="43"/>
        <v>3</v>
      </c>
      <c r="B380" s="16" t="str">
        <f t="shared" si="44"/>
        <v>教材章</v>
      </c>
      <c r="C380" s="16" t="str">
        <f t="shared" si="45"/>
        <v>第十三章 光</v>
      </c>
      <c r="D380" s="16" t="str">
        <f>IF(I380=1,INDEX( {"chinese","english","math","physics","chemistry","biology","politics","history","geography"},MATCH(C380,{"语文","英语","数学","物理","化学","生物","政治","历史","地理"},0)),"")</f>
        <v/>
      </c>
      <c r="E380" s="16" t="str">
        <f t="shared" si="46"/>
        <v>教材章</v>
      </c>
      <c r="F380" s="16" t="str">
        <f t="shared" si="47"/>
        <v>恰</v>
      </c>
      <c r="G380" s="16" t="str">
        <f>INDEX( {"body","discipline","volume","chapter","section"},MATCH(E380,{"教材体","教材域","教材册","教材章","教材节"},0))</f>
        <v>chapter</v>
      </c>
      <c r="H380" s="16" t="str">
        <f>INDEX( {"super","just","sub","infras"},MATCH(F380,{"超","恰","亚","次"},0))</f>
        <v>just</v>
      </c>
      <c r="I380" s="16">
        <f>MATCH(E380,{"教材体","教材域","教材册","教材章","教材节"},0)-1</f>
        <v>3</v>
      </c>
      <c r="J380" s="16">
        <f>MATCH(F380,{"超","恰","亚","次"},0)-1</f>
        <v>1</v>
      </c>
      <c r="K380" s="16" t="str">
        <f t="shared" si="48"/>
        <v>物理</v>
      </c>
      <c r="L380" s="1" t="s">
        <v>427</v>
      </c>
      <c r="M380" s="17"/>
      <c r="N380" s="17"/>
      <c r="O380" s="18" t="str">
        <f t="shared" si="49"/>
        <v xml:space="preserve">
  - 
    name:  第十三章 光
    title:  第十三章 光
    description: 
    koLyro: chapter
    koLyri:  just
    son: </v>
      </c>
      <c r="P380" s="20" t="str">
        <f t="shared" si="50"/>
        <v xml:space="preserve">
        - 
          name:  第十三章 光
          title:  第十三章 光
          description: 
          koLyro: chapter
          koLyri:  just
          son: </v>
      </c>
    </row>
    <row r="381" spans="1:16" s="1" customFormat="1" ht="17.25" customHeight="1">
      <c r="A381" s="15">
        <f t="shared" si="43"/>
        <v>4</v>
      </c>
      <c r="B381" s="16" t="str">
        <f t="shared" si="44"/>
        <v>教材节</v>
      </c>
      <c r="C381" s="16" t="str">
        <f t="shared" si="45"/>
        <v>1.光的折射</v>
      </c>
      <c r="D381" s="16" t="str">
        <f>IF(I381=1,INDEX( {"chinese","english","math","physics","chemistry","biology","politics","history","geography"},MATCH(C381,{"语文","英语","数学","物理","化学","生物","政治","历史","地理"},0)),"")</f>
        <v/>
      </c>
      <c r="E381" s="16" t="str">
        <f t="shared" si="46"/>
        <v>教材节</v>
      </c>
      <c r="F381" s="16" t="str">
        <f t="shared" si="47"/>
        <v>恰</v>
      </c>
      <c r="G381" s="16" t="str">
        <f>INDEX( {"body","discipline","volume","chapter","section"},MATCH(E381,{"教材体","教材域","教材册","教材章","教材节"},0))</f>
        <v>section</v>
      </c>
      <c r="H381" s="16" t="str">
        <f>INDEX( {"super","just","sub","infras"},MATCH(F381,{"超","恰","亚","次"},0))</f>
        <v>just</v>
      </c>
      <c r="I381" s="16">
        <f>MATCH(E381,{"教材体","教材域","教材册","教材章","教材节"},0)-1</f>
        <v>4</v>
      </c>
      <c r="J381" s="16">
        <f>MATCH(F381,{"超","恰","亚","次"},0)-1</f>
        <v>1</v>
      </c>
      <c r="K381" s="16" t="str">
        <f t="shared" si="48"/>
        <v>物理</v>
      </c>
      <c r="L381" s="1" t="s">
        <v>428</v>
      </c>
      <c r="M381" s="17"/>
      <c r="N381" s="17"/>
      <c r="O381" s="18" t="str">
        <f t="shared" si="49"/>
        <v xml:space="preserve">
  - 
    name:  1.光的折射
    title:  1.光的折射
    description: 
    koLyro: section
    koLyri:  just
    son: </v>
      </c>
      <c r="P381" s="20" t="str">
        <f t="shared" si="50"/>
        <v xml:space="preserve">
          - 
            name:  1.光的折射
            title:  1.光的折射
            description: 
            koLyro: section
            koLyri:  just
            son: </v>
      </c>
    </row>
    <row r="382" spans="1:16" s="1" customFormat="1" ht="17.25" customHeight="1">
      <c r="A382" s="15">
        <f t="shared" si="43"/>
        <v>4</v>
      </c>
      <c r="B382" s="16" t="str">
        <f t="shared" si="44"/>
        <v>教材节</v>
      </c>
      <c r="C382" s="16" t="str">
        <f t="shared" si="45"/>
        <v>2.学生实验：测定玻璃的折射率</v>
      </c>
      <c r="D382" s="16" t="str">
        <f>IF(I382=1,INDEX( {"chinese","english","math","physics","chemistry","biology","politics","history","geography"},MATCH(C382,{"语文","英语","数学","物理","化学","生物","政治","历史","地理"},0)),"")</f>
        <v/>
      </c>
      <c r="E382" s="16" t="str">
        <f t="shared" si="46"/>
        <v>教材节</v>
      </c>
      <c r="F382" s="16" t="str">
        <f t="shared" si="47"/>
        <v>恰</v>
      </c>
      <c r="G382" s="16" t="str">
        <f>INDEX( {"body","discipline","volume","chapter","section"},MATCH(E382,{"教材体","教材域","教材册","教材章","教材节"},0))</f>
        <v>section</v>
      </c>
      <c r="H382" s="16" t="str">
        <f>INDEX( {"super","just","sub","infras"},MATCH(F382,{"超","恰","亚","次"},0))</f>
        <v>just</v>
      </c>
      <c r="I382" s="16">
        <f>MATCH(E382,{"教材体","教材域","教材册","教材章","教材节"},0)-1</f>
        <v>4</v>
      </c>
      <c r="J382" s="16">
        <f>MATCH(F382,{"超","恰","亚","次"},0)-1</f>
        <v>1</v>
      </c>
      <c r="K382" s="16" t="str">
        <f t="shared" si="48"/>
        <v>物理</v>
      </c>
      <c r="L382" s="1" t="s">
        <v>429</v>
      </c>
      <c r="M382" s="17"/>
      <c r="N382" s="17"/>
      <c r="O382" s="18" t="str">
        <f t="shared" si="49"/>
        <v xml:space="preserve">
  - 
    name:  2.学生实验：测定玻璃的折射率
    title:  2.学生实验：测定玻璃的折射率
    description: 
    koLyro: section
    koLyri:  just
    son: </v>
      </c>
      <c r="P382" s="20" t="str">
        <f t="shared" si="50"/>
        <v xml:space="preserve">
          - 
            name:  2.学生实验：测定玻璃的折射率
            title:  2.学生实验：测定玻璃的折射率
            description: 
            koLyro: section
            koLyri:  just
            son: </v>
      </c>
    </row>
    <row r="383" spans="1:16" s="1" customFormat="1" ht="17.25" customHeight="1">
      <c r="A383" s="15">
        <f t="shared" si="43"/>
        <v>4</v>
      </c>
      <c r="B383" s="16" t="str">
        <f t="shared" si="44"/>
        <v>教材节</v>
      </c>
      <c r="C383" s="16" t="str">
        <f t="shared" si="45"/>
        <v>3.光的干涉</v>
      </c>
      <c r="D383" s="16" t="str">
        <f>IF(I383=1,INDEX( {"chinese","english","math","physics","chemistry","biology","politics","history","geography"},MATCH(C383,{"语文","英语","数学","物理","化学","生物","政治","历史","地理"},0)),"")</f>
        <v/>
      </c>
      <c r="E383" s="16" t="str">
        <f t="shared" si="46"/>
        <v>教材节</v>
      </c>
      <c r="F383" s="16" t="str">
        <f t="shared" si="47"/>
        <v>恰</v>
      </c>
      <c r="G383" s="16" t="str">
        <f>INDEX( {"body","discipline","volume","chapter","section"},MATCH(E383,{"教材体","教材域","教材册","教材章","教材节"},0))</f>
        <v>section</v>
      </c>
      <c r="H383" s="16" t="str">
        <f>INDEX( {"super","just","sub","infras"},MATCH(F383,{"超","恰","亚","次"},0))</f>
        <v>just</v>
      </c>
      <c r="I383" s="16">
        <f>MATCH(E383,{"教材体","教材域","教材册","教材章","教材节"},0)-1</f>
        <v>4</v>
      </c>
      <c r="J383" s="16">
        <f>MATCH(F383,{"超","恰","亚","次"},0)-1</f>
        <v>1</v>
      </c>
      <c r="K383" s="16" t="str">
        <f t="shared" si="48"/>
        <v>物理</v>
      </c>
      <c r="L383" s="1" t="s">
        <v>430</v>
      </c>
      <c r="M383" s="17"/>
      <c r="N383" s="17"/>
      <c r="O383" s="18" t="str">
        <f t="shared" si="49"/>
        <v xml:space="preserve">
  - 
    name:  3.光的干涉
    title:  3.光的干涉
    description: 
    koLyro: section
    koLyri:  just
    son: </v>
      </c>
      <c r="P383" s="20" t="str">
        <f t="shared" si="50"/>
        <v xml:space="preserve">
          - 
            name:  3.光的干涉
            title:  3.光的干涉
            description: 
            koLyro: section
            koLyri:  just
            son: </v>
      </c>
    </row>
    <row r="384" spans="1:16" s="1" customFormat="1" ht="17.25" customHeight="1">
      <c r="A384" s="15">
        <f t="shared" si="43"/>
        <v>4</v>
      </c>
      <c r="B384" s="16" t="str">
        <f t="shared" si="44"/>
        <v>教材节</v>
      </c>
      <c r="C384" s="16" t="str">
        <f t="shared" si="45"/>
        <v>4.实验：用双缝干涉测量光的波长</v>
      </c>
      <c r="D384" s="16" t="str">
        <f>IF(I384=1,INDEX( {"chinese","english","math","physics","chemistry","biology","politics","history","geography"},MATCH(C384,{"语文","英语","数学","物理","化学","生物","政治","历史","地理"},0)),"")</f>
        <v/>
      </c>
      <c r="E384" s="16" t="str">
        <f t="shared" si="46"/>
        <v>教材节</v>
      </c>
      <c r="F384" s="16" t="str">
        <f t="shared" si="47"/>
        <v>恰</v>
      </c>
      <c r="G384" s="16" t="str">
        <f>INDEX( {"body","discipline","volume","chapter","section"},MATCH(E384,{"教材体","教材域","教材册","教材章","教材节"},0))</f>
        <v>section</v>
      </c>
      <c r="H384" s="16" t="str">
        <f>INDEX( {"super","just","sub","infras"},MATCH(F384,{"超","恰","亚","次"},0))</f>
        <v>just</v>
      </c>
      <c r="I384" s="16">
        <f>MATCH(E384,{"教材体","教材域","教材册","教材章","教材节"},0)-1</f>
        <v>4</v>
      </c>
      <c r="J384" s="16">
        <f>MATCH(F384,{"超","恰","亚","次"},0)-1</f>
        <v>1</v>
      </c>
      <c r="K384" s="16" t="str">
        <f t="shared" si="48"/>
        <v>物理</v>
      </c>
      <c r="L384" s="1" t="s">
        <v>431</v>
      </c>
      <c r="M384" s="17"/>
      <c r="N384" s="17"/>
      <c r="O384" s="18" t="str">
        <f t="shared" si="49"/>
        <v xml:space="preserve">
  - 
    name:  4.实验：用双缝干涉测量光的波长
    title:  4.实验：用双缝干涉测量光的波长
    description: 
    koLyro: section
    koLyri:  just
    son: </v>
      </c>
      <c r="P384" s="20" t="str">
        <f t="shared" si="50"/>
        <v xml:space="preserve">
          - 
            name:  4.实验：用双缝干涉测量光的波长
            title:  4.实验：用双缝干涉测量光的波长
            description: 
            koLyro: section
            koLyri:  just
            son: </v>
      </c>
    </row>
    <row r="385" spans="1:16" s="1" customFormat="1" ht="17.25" customHeight="1">
      <c r="A385" s="15">
        <f t="shared" si="43"/>
        <v>4</v>
      </c>
      <c r="B385" s="16" t="str">
        <f t="shared" si="44"/>
        <v>教材节</v>
      </c>
      <c r="C385" s="16" t="str">
        <f t="shared" si="45"/>
        <v>5.光的颜色 色散</v>
      </c>
      <c r="D385" s="16" t="str">
        <f>IF(I385=1,INDEX( {"chinese","english","math","physics","chemistry","biology","politics","history","geography"},MATCH(C385,{"语文","英语","数学","物理","化学","生物","政治","历史","地理"},0)),"")</f>
        <v/>
      </c>
      <c r="E385" s="16" t="str">
        <f t="shared" si="46"/>
        <v>教材节</v>
      </c>
      <c r="F385" s="16" t="str">
        <f t="shared" si="47"/>
        <v>恰</v>
      </c>
      <c r="G385" s="16" t="str">
        <f>INDEX( {"body","discipline","volume","chapter","section"},MATCH(E385,{"教材体","教材域","教材册","教材章","教材节"},0))</f>
        <v>section</v>
      </c>
      <c r="H385" s="16" t="str">
        <f>INDEX( {"super","just","sub","infras"},MATCH(F385,{"超","恰","亚","次"},0))</f>
        <v>just</v>
      </c>
      <c r="I385" s="16">
        <f>MATCH(E385,{"教材体","教材域","教材册","教材章","教材节"},0)-1</f>
        <v>4</v>
      </c>
      <c r="J385" s="16">
        <f>MATCH(F385,{"超","恰","亚","次"},0)-1</f>
        <v>1</v>
      </c>
      <c r="K385" s="16" t="str">
        <f t="shared" si="48"/>
        <v>物理</v>
      </c>
      <c r="L385" s="1" t="s">
        <v>432</v>
      </c>
      <c r="M385" s="17"/>
      <c r="N385" s="17"/>
      <c r="O385" s="18" t="str">
        <f t="shared" si="49"/>
        <v xml:space="preserve">
  - 
    name:  5.光的颜色 色散
    title:  5.光的颜色 色散
    description: 
    koLyro: section
    koLyri:  just
    son: </v>
      </c>
      <c r="P385" s="20" t="str">
        <f t="shared" si="50"/>
        <v xml:space="preserve">
          - 
            name:  5.光的颜色 色散
            title:  5.光的颜色 色散
            description: 
            koLyro: section
            koLyri:  just
            son: </v>
      </c>
    </row>
    <row r="386" spans="1:16" s="1" customFormat="1" ht="17.25" customHeight="1">
      <c r="A386" s="15">
        <f t="shared" si="43"/>
        <v>4</v>
      </c>
      <c r="B386" s="16" t="str">
        <f t="shared" si="44"/>
        <v>教材节</v>
      </c>
      <c r="C386" s="16" t="str">
        <f t="shared" si="45"/>
        <v>6.光的衍射</v>
      </c>
      <c r="D386" s="16" t="str">
        <f>IF(I386=1,INDEX( {"chinese","english","math","physics","chemistry","biology","politics","history","geography"},MATCH(C386,{"语文","英语","数学","物理","化学","生物","政治","历史","地理"},0)),"")</f>
        <v/>
      </c>
      <c r="E386" s="16" t="str">
        <f t="shared" si="46"/>
        <v>教材节</v>
      </c>
      <c r="F386" s="16" t="str">
        <f t="shared" si="47"/>
        <v>恰</v>
      </c>
      <c r="G386" s="16" t="str">
        <f>INDEX( {"body","discipline","volume","chapter","section"},MATCH(E386,{"教材体","教材域","教材册","教材章","教材节"},0))</f>
        <v>section</v>
      </c>
      <c r="H386" s="16" t="str">
        <f>INDEX( {"super","just","sub","infras"},MATCH(F386,{"超","恰","亚","次"},0))</f>
        <v>just</v>
      </c>
      <c r="I386" s="16">
        <f>MATCH(E386,{"教材体","教材域","教材册","教材章","教材节"},0)-1</f>
        <v>4</v>
      </c>
      <c r="J386" s="16">
        <f>MATCH(F386,{"超","恰","亚","次"},0)-1</f>
        <v>1</v>
      </c>
      <c r="K386" s="16" t="str">
        <f t="shared" si="48"/>
        <v>物理</v>
      </c>
      <c r="L386" s="1" t="s">
        <v>433</v>
      </c>
      <c r="M386" s="17"/>
      <c r="N386" s="17"/>
      <c r="O386" s="18" t="str">
        <f t="shared" si="49"/>
        <v xml:space="preserve">
  - 
    name:  6.光的衍射
    title:  6.光的衍射
    description: 
    koLyro: section
    koLyri:  just
    son: </v>
      </c>
      <c r="P386" s="20" t="str">
        <f t="shared" si="50"/>
        <v xml:space="preserve">
          - 
            name:  6.光的衍射
            title:  6.光的衍射
            description: 
            koLyro: section
            koLyri:  just
            son: </v>
      </c>
    </row>
    <row r="387" spans="1:16" s="1" customFormat="1" ht="17.25" customHeight="1">
      <c r="A387" s="15">
        <f t="shared" si="43"/>
        <v>4</v>
      </c>
      <c r="B387" s="16" t="str">
        <f t="shared" si="44"/>
        <v>教材节</v>
      </c>
      <c r="C387" s="16" t="str">
        <f t="shared" si="45"/>
        <v>7.光的偏振</v>
      </c>
      <c r="D387" s="16" t="str">
        <f>IF(I387=1,INDEX( {"chinese","english","math","physics","chemistry","biology","politics","history","geography"},MATCH(C387,{"语文","英语","数学","物理","化学","生物","政治","历史","地理"},0)),"")</f>
        <v/>
      </c>
      <c r="E387" s="16" t="str">
        <f t="shared" si="46"/>
        <v>教材节</v>
      </c>
      <c r="F387" s="16" t="str">
        <f t="shared" si="47"/>
        <v>恰</v>
      </c>
      <c r="G387" s="16" t="str">
        <f>INDEX( {"body","discipline","volume","chapter","section"},MATCH(E387,{"教材体","教材域","教材册","教材章","教材节"},0))</f>
        <v>section</v>
      </c>
      <c r="H387" s="16" t="str">
        <f>INDEX( {"super","just","sub","infras"},MATCH(F387,{"超","恰","亚","次"},0))</f>
        <v>just</v>
      </c>
      <c r="I387" s="16">
        <f>MATCH(E387,{"教材体","教材域","教材册","教材章","教材节"},0)-1</f>
        <v>4</v>
      </c>
      <c r="J387" s="16">
        <f>MATCH(F387,{"超","恰","亚","次"},0)-1</f>
        <v>1</v>
      </c>
      <c r="K387" s="16" t="str">
        <f t="shared" si="48"/>
        <v>物理</v>
      </c>
      <c r="L387" s="1" t="s">
        <v>434</v>
      </c>
      <c r="M387" s="17"/>
      <c r="N387" s="17"/>
      <c r="O387" s="18" t="str">
        <f t="shared" si="49"/>
        <v xml:space="preserve">
  - 
    name:  7.光的偏振
    title:  7.光的偏振
    description: 
    koLyro: section
    koLyri:  just
    son: </v>
      </c>
      <c r="P387" s="20" t="str">
        <f t="shared" si="50"/>
        <v xml:space="preserve">
          - 
            name:  7.光的偏振
            title:  7.光的偏振
            description: 
            koLyro: section
            koLyri:  just
            son: </v>
      </c>
    </row>
    <row r="388" spans="1:16" s="1" customFormat="1" ht="17.25" customHeight="1">
      <c r="A388" s="15">
        <f t="shared" ref="A388:A451" si="51">IFERROR(FIND("├",L388),0)</f>
        <v>4</v>
      </c>
      <c r="B388" s="16" t="str">
        <f t="shared" ref="B388:B451" si="52">MID(L388,FIND("«",L388)+1,FIND("»",L388)-FIND("«",L388)-1)</f>
        <v>教材节</v>
      </c>
      <c r="C388" s="16" t="str">
        <f t="shared" ref="C388:C451" si="53">RIGHT(L388,LEN(L388)-FIND("»",L388))</f>
        <v>8.全反射</v>
      </c>
      <c r="D388" s="16" t="str">
        <f>IF(I388=1,INDEX( {"chinese","english","math","physics","chemistry","biology","politics","history","geography"},MATCH(C388,{"语文","英语","数学","物理","化学","生物","政治","历史","地理"},0)),"")</f>
        <v/>
      </c>
      <c r="E388" s="16" t="str">
        <f t="shared" ref="E388:E451" si="54">SUBSTITUTE(SUBSTITUTE(SUBSTITUTE(SUBSTITUTE(B388,"超",""),"恰",""),"亚",""),"次","")</f>
        <v>教材节</v>
      </c>
      <c r="F388" s="16" t="str">
        <f t="shared" ref="F388:F451" si="55">IF(IFERROR(FIND("超",B388),-1)&gt;0,"超",  IF(IFERROR(FIND("亚",B388),-1)&gt;0,"亚",   IF(IFERROR(FIND("次",B388),-1)&gt;0,"次",    "恰"  )))</f>
        <v>恰</v>
      </c>
      <c r="G388" s="16" t="str">
        <f>INDEX( {"body","discipline","volume","chapter","section"},MATCH(E388,{"教材体","教材域","教材册","教材章","教材节"},0))</f>
        <v>section</v>
      </c>
      <c r="H388" s="16" t="str">
        <f>INDEX( {"super","just","sub","infras"},MATCH(F388,{"超","恰","亚","次"},0))</f>
        <v>just</v>
      </c>
      <c r="I388" s="16">
        <f>MATCH(E388,{"教材体","教材域","教材册","教材章","教材节"},0)-1</f>
        <v>4</v>
      </c>
      <c r="J388" s="16">
        <f>MATCH(F388,{"超","恰","亚","次"},0)-1</f>
        <v>1</v>
      </c>
      <c r="K388" s="16" t="str">
        <f t="shared" ref="K388:K451" si="56">IF(I388=0,"",IF(I388=1,C388,K387))</f>
        <v>物理</v>
      </c>
      <c r="L388" s="1" t="s">
        <v>435</v>
      </c>
      <c r="M388" s="17"/>
      <c r="N388" s="17"/>
      <c r="O388" s="18" t="str">
        <f t="shared" si="49"/>
        <v xml:space="preserve">
  - 
    name:  8.全反射
    title:  8.全反射
    description: 
    koLyro: section
    koLyri:  just
    son: </v>
      </c>
      <c r="P388" s="20" t="str">
        <f t="shared" si="50"/>
        <v xml:space="preserve">
          - 
            name:  8.全反射
            title:  8.全反射
            description: 
            koLyro: section
            koLyri:  just
            son: </v>
      </c>
    </row>
    <row r="389" spans="1:16" s="1" customFormat="1" ht="17.25" customHeight="1">
      <c r="A389" s="15">
        <f t="shared" si="51"/>
        <v>4</v>
      </c>
      <c r="B389" s="16" t="str">
        <f t="shared" si="52"/>
        <v>教材节</v>
      </c>
      <c r="C389" s="16" t="str">
        <f t="shared" si="53"/>
        <v>9.激光</v>
      </c>
      <c r="D389" s="16" t="str">
        <f>IF(I389=1,INDEX( {"chinese","english","math","physics","chemistry","biology","politics","history","geography"},MATCH(C389,{"语文","英语","数学","物理","化学","生物","政治","历史","地理"},0)),"")</f>
        <v/>
      </c>
      <c r="E389" s="16" t="str">
        <f t="shared" si="54"/>
        <v>教材节</v>
      </c>
      <c r="F389" s="16" t="str">
        <f t="shared" si="55"/>
        <v>恰</v>
      </c>
      <c r="G389" s="16" t="str">
        <f>INDEX( {"body","discipline","volume","chapter","section"},MATCH(E389,{"教材体","教材域","教材册","教材章","教材节"},0))</f>
        <v>section</v>
      </c>
      <c r="H389" s="16" t="str">
        <f>INDEX( {"super","just","sub","infras"},MATCH(F389,{"超","恰","亚","次"},0))</f>
        <v>just</v>
      </c>
      <c r="I389" s="16">
        <f>MATCH(E389,{"教材体","教材域","教材册","教材章","教材节"},0)-1</f>
        <v>4</v>
      </c>
      <c r="J389" s="16">
        <f>MATCH(F389,{"超","恰","亚","次"},0)-1</f>
        <v>1</v>
      </c>
      <c r="K389" s="16" t="str">
        <f t="shared" si="56"/>
        <v>物理</v>
      </c>
      <c r="L389" s="1" t="s">
        <v>436</v>
      </c>
      <c r="M389" s="17"/>
      <c r="N389" s="17"/>
      <c r="O389" s="18" t="str">
        <f t="shared" ref="O389:O452" si="57">SUBSTITUTE(SUBSTITUTE(SUBSTITUTE(SUBSTITUTE($O$1,"NAME",IF(D389="",C389,D389)),"TITLE",C389),"KO_LYRO",G389),"KO_LYRI",H389)</f>
        <v xml:space="preserve">
  - 
    name:  9.激光
    title:  9.激光
    description: 
    koLyro: section
    koLyri:  just
    son: </v>
      </c>
      <c r="P389" s="20" t="str">
        <f t="shared" ref="P389:P452" si="58">SUBSTITUTE(O389,CHAR(10),CHAR(10)&amp;REPT("  ",A389))</f>
        <v xml:space="preserve">
          - 
            name:  9.激光
            title:  9.激光
            description: 
            koLyro: section
            koLyri:  just
            son: </v>
      </c>
    </row>
    <row r="390" spans="1:16" s="1" customFormat="1" ht="17.25" customHeight="1">
      <c r="A390" s="15">
        <f t="shared" si="51"/>
        <v>3</v>
      </c>
      <c r="B390" s="16" t="str">
        <f t="shared" si="52"/>
        <v>教材章</v>
      </c>
      <c r="C390" s="16" t="str">
        <f t="shared" si="53"/>
        <v>第十四章 电磁波</v>
      </c>
      <c r="D390" s="16" t="str">
        <f>IF(I390=1,INDEX( {"chinese","english","math","physics","chemistry","biology","politics","history","geography"},MATCH(C390,{"语文","英语","数学","物理","化学","生物","政治","历史","地理"},0)),"")</f>
        <v/>
      </c>
      <c r="E390" s="16" t="str">
        <f t="shared" si="54"/>
        <v>教材章</v>
      </c>
      <c r="F390" s="16" t="str">
        <f t="shared" si="55"/>
        <v>恰</v>
      </c>
      <c r="G390" s="16" t="str">
        <f>INDEX( {"body","discipline","volume","chapter","section"},MATCH(E390,{"教材体","教材域","教材册","教材章","教材节"},0))</f>
        <v>chapter</v>
      </c>
      <c r="H390" s="16" t="str">
        <f>INDEX( {"super","just","sub","infras"},MATCH(F390,{"超","恰","亚","次"},0))</f>
        <v>just</v>
      </c>
      <c r="I390" s="16">
        <f>MATCH(E390,{"教材体","教材域","教材册","教材章","教材节"},0)-1</f>
        <v>3</v>
      </c>
      <c r="J390" s="16">
        <f>MATCH(F390,{"超","恰","亚","次"},0)-1</f>
        <v>1</v>
      </c>
      <c r="K390" s="16" t="str">
        <f t="shared" si="56"/>
        <v>物理</v>
      </c>
      <c r="L390" s="1" t="s">
        <v>437</v>
      </c>
      <c r="M390" s="17"/>
      <c r="N390" s="17"/>
      <c r="O390" s="18" t="str">
        <f t="shared" si="57"/>
        <v xml:space="preserve">
  - 
    name:  第十四章 电磁波
    title:  第十四章 电磁波
    description: 
    koLyro: chapter
    koLyri:  just
    son: </v>
      </c>
      <c r="P390" s="20" t="str">
        <f t="shared" si="58"/>
        <v xml:space="preserve">
        - 
          name:  第十四章 电磁波
          title:  第十四章 电磁波
          description: 
          koLyro: chapter
          koLyri:  just
          son: </v>
      </c>
    </row>
    <row r="391" spans="1:16" s="1" customFormat="1" ht="17.25" customHeight="1">
      <c r="A391" s="15">
        <f t="shared" si="51"/>
        <v>4</v>
      </c>
      <c r="B391" s="16" t="str">
        <f t="shared" si="52"/>
        <v>教材节</v>
      </c>
      <c r="C391" s="16" t="str">
        <f t="shared" si="53"/>
        <v>1.电磁波的发现</v>
      </c>
      <c r="D391" s="16" t="str">
        <f>IF(I391=1,INDEX( {"chinese","english","math","physics","chemistry","biology","politics","history","geography"},MATCH(C391,{"语文","英语","数学","物理","化学","生物","政治","历史","地理"},0)),"")</f>
        <v/>
      </c>
      <c r="E391" s="16" t="str">
        <f t="shared" si="54"/>
        <v>教材节</v>
      </c>
      <c r="F391" s="16" t="str">
        <f t="shared" si="55"/>
        <v>恰</v>
      </c>
      <c r="G391" s="16" t="str">
        <f>INDEX( {"body","discipline","volume","chapter","section"},MATCH(E391,{"教材体","教材域","教材册","教材章","教材节"},0))</f>
        <v>section</v>
      </c>
      <c r="H391" s="16" t="str">
        <f>INDEX( {"super","just","sub","infras"},MATCH(F391,{"超","恰","亚","次"},0))</f>
        <v>just</v>
      </c>
      <c r="I391" s="16">
        <f>MATCH(E391,{"教材体","教材域","教材册","教材章","教材节"},0)-1</f>
        <v>4</v>
      </c>
      <c r="J391" s="16">
        <f>MATCH(F391,{"超","恰","亚","次"},0)-1</f>
        <v>1</v>
      </c>
      <c r="K391" s="16" t="str">
        <f t="shared" si="56"/>
        <v>物理</v>
      </c>
      <c r="L391" s="1" t="s">
        <v>438</v>
      </c>
      <c r="M391" s="17"/>
      <c r="N391" s="17"/>
      <c r="O391" s="18" t="str">
        <f t="shared" si="57"/>
        <v xml:space="preserve">
  - 
    name:  1.电磁波的发现
    title:  1.电磁波的发现
    description: 
    koLyro: section
    koLyri:  just
    son: </v>
      </c>
      <c r="P391" s="20" t="str">
        <f t="shared" si="58"/>
        <v xml:space="preserve">
          - 
            name:  1.电磁波的发现
            title:  1.电磁波的发现
            description: 
            koLyro: section
            koLyri:  just
            son: </v>
      </c>
    </row>
    <row r="392" spans="1:16" s="1" customFormat="1" ht="17.25" customHeight="1">
      <c r="A392" s="15">
        <f t="shared" si="51"/>
        <v>4</v>
      </c>
      <c r="B392" s="16" t="str">
        <f t="shared" si="52"/>
        <v>教材节</v>
      </c>
      <c r="C392" s="16" t="str">
        <f t="shared" si="53"/>
        <v>2.电磁振荡</v>
      </c>
      <c r="D392" s="16" t="str">
        <f>IF(I392=1,INDEX( {"chinese","english","math","physics","chemistry","biology","politics","history","geography"},MATCH(C392,{"语文","英语","数学","物理","化学","生物","政治","历史","地理"},0)),"")</f>
        <v/>
      </c>
      <c r="E392" s="16" t="str">
        <f t="shared" si="54"/>
        <v>教材节</v>
      </c>
      <c r="F392" s="16" t="str">
        <f t="shared" si="55"/>
        <v>恰</v>
      </c>
      <c r="G392" s="16" t="str">
        <f>INDEX( {"body","discipline","volume","chapter","section"},MATCH(E392,{"教材体","教材域","教材册","教材章","教材节"},0))</f>
        <v>section</v>
      </c>
      <c r="H392" s="16" t="str">
        <f>INDEX( {"super","just","sub","infras"},MATCH(F392,{"超","恰","亚","次"},0))</f>
        <v>just</v>
      </c>
      <c r="I392" s="16">
        <f>MATCH(E392,{"教材体","教材域","教材册","教材章","教材节"},0)-1</f>
        <v>4</v>
      </c>
      <c r="J392" s="16">
        <f>MATCH(F392,{"超","恰","亚","次"},0)-1</f>
        <v>1</v>
      </c>
      <c r="K392" s="16" t="str">
        <f t="shared" si="56"/>
        <v>物理</v>
      </c>
      <c r="L392" s="1" t="s">
        <v>439</v>
      </c>
      <c r="M392" s="17"/>
      <c r="N392" s="17"/>
      <c r="O392" s="18" t="str">
        <f t="shared" si="57"/>
        <v xml:space="preserve">
  - 
    name:  2.电磁振荡
    title:  2.电磁振荡
    description: 
    koLyro: section
    koLyri:  just
    son: </v>
      </c>
      <c r="P392" s="20" t="str">
        <f t="shared" si="58"/>
        <v xml:space="preserve">
          - 
            name:  2.电磁振荡
            title:  2.电磁振荡
            description: 
            koLyro: section
            koLyri:  just
            son: </v>
      </c>
    </row>
    <row r="393" spans="1:16" s="1" customFormat="1" ht="17.25" customHeight="1">
      <c r="A393" s="15">
        <f t="shared" si="51"/>
        <v>4</v>
      </c>
      <c r="B393" s="16" t="str">
        <f t="shared" si="52"/>
        <v>教材节</v>
      </c>
      <c r="C393" s="16" t="str">
        <f t="shared" si="53"/>
        <v>3.电磁波的发射和接收</v>
      </c>
      <c r="D393" s="16" t="str">
        <f>IF(I393=1,INDEX( {"chinese","english","math","physics","chemistry","biology","politics","history","geography"},MATCH(C393,{"语文","英语","数学","物理","化学","生物","政治","历史","地理"},0)),"")</f>
        <v/>
      </c>
      <c r="E393" s="16" t="str">
        <f t="shared" si="54"/>
        <v>教材节</v>
      </c>
      <c r="F393" s="16" t="str">
        <f t="shared" si="55"/>
        <v>恰</v>
      </c>
      <c r="G393" s="16" t="str">
        <f>INDEX( {"body","discipline","volume","chapter","section"},MATCH(E393,{"教材体","教材域","教材册","教材章","教材节"},0))</f>
        <v>section</v>
      </c>
      <c r="H393" s="16" t="str">
        <f>INDEX( {"super","just","sub","infras"},MATCH(F393,{"超","恰","亚","次"},0))</f>
        <v>just</v>
      </c>
      <c r="I393" s="16">
        <f>MATCH(E393,{"教材体","教材域","教材册","教材章","教材节"},0)-1</f>
        <v>4</v>
      </c>
      <c r="J393" s="16">
        <f>MATCH(F393,{"超","恰","亚","次"},0)-1</f>
        <v>1</v>
      </c>
      <c r="K393" s="16" t="str">
        <f t="shared" si="56"/>
        <v>物理</v>
      </c>
      <c r="L393" s="1" t="s">
        <v>440</v>
      </c>
      <c r="M393" s="17"/>
      <c r="N393" s="17"/>
      <c r="O393" s="18" t="str">
        <f t="shared" si="57"/>
        <v xml:space="preserve">
  - 
    name:  3.电磁波的发射和接收
    title:  3.电磁波的发射和接收
    description: 
    koLyro: section
    koLyri:  just
    son: </v>
      </c>
      <c r="P393" s="20" t="str">
        <f t="shared" si="58"/>
        <v xml:space="preserve">
          - 
            name:  3.电磁波的发射和接收
            title:  3.电磁波的发射和接收
            description: 
            koLyro: section
            koLyri:  just
            son: </v>
      </c>
    </row>
    <row r="394" spans="1:16" s="1" customFormat="1" ht="17.25" customHeight="1">
      <c r="A394" s="15">
        <f t="shared" si="51"/>
        <v>4</v>
      </c>
      <c r="B394" s="16" t="str">
        <f t="shared" si="52"/>
        <v>教材节</v>
      </c>
      <c r="C394" s="16" t="str">
        <f t="shared" si="53"/>
        <v>4.电磁波与信息化社会</v>
      </c>
      <c r="D394" s="16" t="str">
        <f>IF(I394=1,INDEX( {"chinese","english","math","physics","chemistry","biology","politics","history","geography"},MATCH(C394,{"语文","英语","数学","物理","化学","生物","政治","历史","地理"},0)),"")</f>
        <v/>
      </c>
      <c r="E394" s="16" t="str">
        <f t="shared" si="54"/>
        <v>教材节</v>
      </c>
      <c r="F394" s="16" t="str">
        <f t="shared" si="55"/>
        <v>恰</v>
      </c>
      <c r="G394" s="16" t="str">
        <f>INDEX( {"body","discipline","volume","chapter","section"},MATCH(E394,{"教材体","教材域","教材册","教材章","教材节"},0))</f>
        <v>section</v>
      </c>
      <c r="H394" s="16" t="str">
        <f>INDEX( {"super","just","sub","infras"},MATCH(F394,{"超","恰","亚","次"},0))</f>
        <v>just</v>
      </c>
      <c r="I394" s="16">
        <f>MATCH(E394,{"教材体","教材域","教材册","教材章","教材节"},0)-1</f>
        <v>4</v>
      </c>
      <c r="J394" s="16">
        <f>MATCH(F394,{"超","恰","亚","次"},0)-1</f>
        <v>1</v>
      </c>
      <c r="K394" s="16" t="str">
        <f t="shared" si="56"/>
        <v>物理</v>
      </c>
      <c r="L394" s="1" t="s">
        <v>441</v>
      </c>
      <c r="M394" s="17"/>
      <c r="N394" s="17"/>
      <c r="O394" s="18" t="str">
        <f t="shared" si="57"/>
        <v xml:space="preserve">
  - 
    name:  4.电磁波与信息化社会
    title:  4.电磁波与信息化社会
    description: 
    koLyro: section
    koLyri:  just
    son: </v>
      </c>
      <c r="P394" s="20" t="str">
        <f t="shared" si="58"/>
        <v xml:space="preserve">
          - 
            name:  4.电磁波与信息化社会
            title:  4.电磁波与信息化社会
            description: 
            koLyro: section
            koLyri:  just
            son: </v>
      </c>
    </row>
    <row r="395" spans="1:16" s="1" customFormat="1" ht="17.25" customHeight="1">
      <c r="A395" s="15">
        <f t="shared" si="51"/>
        <v>4</v>
      </c>
      <c r="B395" s="16" t="str">
        <f t="shared" si="52"/>
        <v>教材节</v>
      </c>
      <c r="C395" s="16" t="str">
        <f t="shared" si="53"/>
        <v>5.电磁波谱</v>
      </c>
      <c r="D395" s="16" t="str">
        <f>IF(I395=1,INDEX( {"chinese","english","math","physics","chemistry","biology","politics","history","geography"},MATCH(C395,{"语文","英语","数学","物理","化学","生物","政治","历史","地理"},0)),"")</f>
        <v/>
      </c>
      <c r="E395" s="16" t="str">
        <f t="shared" si="54"/>
        <v>教材节</v>
      </c>
      <c r="F395" s="16" t="str">
        <f t="shared" si="55"/>
        <v>恰</v>
      </c>
      <c r="G395" s="16" t="str">
        <f>INDEX( {"body","discipline","volume","chapter","section"},MATCH(E395,{"教材体","教材域","教材册","教材章","教材节"},0))</f>
        <v>section</v>
      </c>
      <c r="H395" s="16" t="str">
        <f>INDEX( {"super","just","sub","infras"},MATCH(F395,{"超","恰","亚","次"},0))</f>
        <v>just</v>
      </c>
      <c r="I395" s="16">
        <f>MATCH(E395,{"教材体","教材域","教材册","教材章","教材节"},0)-1</f>
        <v>4</v>
      </c>
      <c r="J395" s="16">
        <f>MATCH(F395,{"超","恰","亚","次"},0)-1</f>
        <v>1</v>
      </c>
      <c r="K395" s="16" t="str">
        <f t="shared" si="56"/>
        <v>物理</v>
      </c>
      <c r="L395" s="1" t="s">
        <v>442</v>
      </c>
      <c r="M395" s="17"/>
      <c r="N395" s="17"/>
      <c r="O395" s="18" t="str">
        <f t="shared" si="57"/>
        <v xml:space="preserve">
  - 
    name:  5.电磁波谱
    title:  5.电磁波谱
    description: 
    koLyro: section
    koLyri:  just
    son: </v>
      </c>
      <c r="P395" s="20" t="str">
        <f t="shared" si="58"/>
        <v xml:space="preserve">
          - 
            name:  5.电磁波谱
            title:  5.电磁波谱
            description: 
            koLyro: section
            koLyri:  just
            son: </v>
      </c>
    </row>
    <row r="396" spans="1:16" s="1" customFormat="1" ht="17.25" customHeight="1">
      <c r="A396" s="15">
        <f t="shared" si="51"/>
        <v>3</v>
      </c>
      <c r="B396" s="16" t="str">
        <f t="shared" si="52"/>
        <v>教材章</v>
      </c>
      <c r="C396" s="16" t="str">
        <f t="shared" si="53"/>
        <v>第十五章 相对论简介</v>
      </c>
      <c r="D396" s="16" t="str">
        <f>IF(I396=1,INDEX( {"chinese","english","math","physics","chemistry","biology","politics","history","geography"},MATCH(C396,{"语文","英语","数学","物理","化学","生物","政治","历史","地理"},0)),"")</f>
        <v/>
      </c>
      <c r="E396" s="16" t="str">
        <f t="shared" si="54"/>
        <v>教材章</v>
      </c>
      <c r="F396" s="16" t="str">
        <f t="shared" si="55"/>
        <v>恰</v>
      </c>
      <c r="G396" s="16" t="str">
        <f>INDEX( {"body","discipline","volume","chapter","section"},MATCH(E396,{"教材体","教材域","教材册","教材章","教材节"},0))</f>
        <v>chapter</v>
      </c>
      <c r="H396" s="16" t="str">
        <f>INDEX( {"super","just","sub","infras"},MATCH(F396,{"超","恰","亚","次"},0))</f>
        <v>just</v>
      </c>
      <c r="I396" s="16">
        <f>MATCH(E396,{"教材体","教材域","教材册","教材章","教材节"},0)-1</f>
        <v>3</v>
      </c>
      <c r="J396" s="16">
        <f>MATCH(F396,{"超","恰","亚","次"},0)-1</f>
        <v>1</v>
      </c>
      <c r="K396" s="16" t="str">
        <f t="shared" si="56"/>
        <v>物理</v>
      </c>
      <c r="L396" s="1" t="s">
        <v>443</v>
      </c>
      <c r="M396" s="17"/>
      <c r="N396" s="17"/>
      <c r="O396" s="18" t="str">
        <f t="shared" si="57"/>
        <v xml:space="preserve">
  - 
    name:  第十五章 相对论简介
    title:  第十五章 相对论简介
    description: 
    koLyro: chapter
    koLyri:  just
    son: </v>
      </c>
      <c r="P396" s="20" t="str">
        <f t="shared" si="58"/>
        <v xml:space="preserve">
        - 
          name:  第十五章 相对论简介
          title:  第十五章 相对论简介
          description: 
          koLyro: chapter
          koLyri:  just
          son: </v>
      </c>
    </row>
    <row r="397" spans="1:16" s="1" customFormat="1" ht="17.25" customHeight="1">
      <c r="A397" s="15">
        <f t="shared" si="51"/>
        <v>4</v>
      </c>
      <c r="B397" s="16" t="str">
        <f t="shared" si="52"/>
        <v>教材节</v>
      </c>
      <c r="C397" s="16" t="str">
        <f t="shared" si="53"/>
        <v>1.相对论的诞生</v>
      </c>
      <c r="D397" s="16" t="str">
        <f>IF(I397=1,INDEX( {"chinese","english","math","physics","chemistry","biology","politics","history","geography"},MATCH(C397,{"语文","英语","数学","物理","化学","生物","政治","历史","地理"},0)),"")</f>
        <v/>
      </c>
      <c r="E397" s="16" t="str">
        <f t="shared" si="54"/>
        <v>教材节</v>
      </c>
      <c r="F397" s="16" t="str">
        <f t="shared" si="55"/>
        <v>恰</v>
      </c>
      <c r="G397" s="16" t="str">
        <f>INDEX( {"body","discipline","volume","chapter","section"},MATCH(E397,{"教材体","教材域","教材册","教材章","教材节"},0))</f>
        <v>section</v>
      </c>
      <c r="H397" s="16" t="str">
        <f>INDEX( {"super","just","sub","infras"},MATCH(F397,{"超","恰","亚","次"},0))</f>
        <v>just</v>
      </c>
      <c r="I397" s="16">
        <f>MATCH(E397,{"教材体","教材域","教材册","教材章","教材节"},0)-1</f>
        <v>4</v>
      </c>
      <c r="J397" s="16">
        <f>MATCH(F397,{"超","恰","亚","次"},0)-1</f>
        <v>1</v>
      </c>
      <c r="K397" s="16" t="str">
        <f t="shared" si="56"/>
        <v>物理</v>
      </c>
      <c r="L397" s="1" t="s">
        <v>444</v>
      </c>
      <c r="M397" s="17"/>
      <c r="N397" s="17"/>
      <c r="O397" s="18" t="str">
        <f t="shared" si="57"/>
        <v xml:space="preserve">
  - 
    name:  1.相对论的诞生
    title:  1.相对论的诞生
    description: 
    koLyro: section
    koLyri:  just
    son: </v>
      </c>
      <c r="P397" s="20" t="str">
        <f t="shared" si="58"/>
        <v xml:space="preserve">
          - 
            name:  1.相对论的诞生
            title:  1.相对论的诞生
            description: 
            koLyro: section
            koLyri:  just
            son: </v>
      </c>
    </row>
    <row r="398" spans="1:16" s="1" customFormat="1" ht="17.25" customHeight="1">
      <c r="A398" s="15">
        <f t="shared" si="51"/>
        <v>4</v>
      </c>
      <c r="B398" s="16" t="str">
        <f t="shared" si="52"/>
        <v>教材节</v>
      </c>
      <c r="C398" s="16" t="str">
        <f t="shared" si="53"/>
        <v>2.时间和空间的相对性</v>
      </c>
      <c r="D398" s="16" t="str">
        <f>IF(I398=1,INDEX( {"chinese","english","math","physics","chemistry","biology","politics","history","geography"},MATCH(C398,{"语文","英语","数学","物理","化学","生物","政治","历史","地理"},0)),"")</f>
        <v/>
      </c>
      <c r="E398" s="16" t="str">
        <f t="shared" si="54"/>
        <v>教材节</v>
      </c>
      <c r="F398" s="16" t="str">
        <f t="shared" si="55"/>
        <v>恰</v>
      </c>
      <c r="G398" s="16" t="str">
        <f>INDEX( {"body","discipline","volume","chapter","section"},MATCH(E398,{"教材体","教材域","教材册","教材章","教材节"},0))</f>
        <v>section</v>
      </c>
      <c r="H398" s="16" t="str">
        <f>INDEX( {"super","just","sub","infras"},MATCH(F398,{"超","恰","亚","次"},0))</f>
        <v>just</v>
      </c>
      <c r="I398" s="16">
        <f>MATCH(E398,{"教材体","教材域","教材册","教材章","教材节"},0)-1</f>
        <v>4</v>
      </c>
      <c r="J398" s="16">
        <f>MATCH(F398,{"超","恰","亚","次"},0)-1</f>
        <v>1</v>
      </c>
      <c r="K398" s="16" t="str">
        <f t="shared" si="56"/>
        <v>物理</v>
      </c>
      <c r="L398" s="1" t="s">
        <v>445</v>
      </c>
      <c r="M398" s="17"/>
      <c r="N398" s="17"/>
      <c r="O398" s="18" t="str">
        <f t="shared" si="57"/>
        <v xml:space="preserve">
  - 
    name:  2.时间和空间的相对性
    title:  2.时间和空间的相对性
    description: 
    koLyro: section
    koLyri:  just
    son: </v>
      </c>
      <c r="P398" s="20" t="str">
        <f t="shared" si="58"/>
        <v xml:space="preserve">
          - 
            name:  2.时间和空间的相对性
            title:  2.时间和空间的相对性
            description: 
            koLyro: section
            koLyri:  just
            son: </v>
      </c>
    </row>
    <row r="399" spans="1:16" s="1" customFormat="1" ht="17.25" customHeight="1">
      <c r="A399" s="15">
        <f t="shared" si="51"/>
        <v>4</v>
      </c>
      <c r="B399" s="16" t="str">
        <f t="shared" si="52"/>
        <v>教材节</v>
      </c>
      <c r="C399" s="16" t="str">
        <f t="shared" si="53"/>
        <v>3.狭义相对论的其他结论</v>
      </c>
      <c r="D399" s="16" t="str">
        <f>IF(I399=1,INDEX( {"chinese","english","math","physics","chemistry","biology","politics","history","geography"},MATCH(C399,{"语文","英语","数学","物理","化学","生物","政治","历史","地理"},0)),"")</f>
        <v/>
      </c>
      <c r="E399" s="16" t="str">
        <f t="shared" si="54"/>
        <v>教材节</v>
      </c>
      <c r="F399" s="16" t="str">
        <f t="shared" si="55"/>
        <v>恰</v>
      </c>
      <c r="G399" s="16" t="str">
        <f>INDEX( {"body","discipline","volume","chapter","section"},MATCH(E399,{"教材体","教材域","教材册","教材章","教材节"},0))</f>
        <v>section</v>
      </c>
      <c r="H399" s="16" t="str">
        <f>INDEX( {"super","just","sub","infras"},MATCH(F399,{"超","恰","亚","次"},0))</f>
        <v>just</v>
      </c>
      <c r="I399" s="16">
        <f>MATCH(E399,{"教材体","教材域","教材册","教材章","教材节"},0)-1</f>
        <v>4</v>
      </c>
      <c r="J399" s="16">
        <f>MATCH(F399,{"超","恰","亚","次"},0)-1</f>
        <v>1</v>
      </c>
      <c r="K399" s="16" t="str">
        <f t="shared" si="56"/>
        <v>物理</v>
      </c>
      <c r="L399" s="1" t="s">
        <v>446</v>
      </c>
      <c r="M399" s="17"/>
      <c r="N399" s="17"/>
      <c r="O399" s="18" t="str">
        <f t="shared" si="57"/>
        <v xml:space="preserve">
  - 
    name:  3.狭义相对论的其他结论
    title:  3.狭义相对论的其他结论
    description: 
    koLyro: section
    koLyri:  just
    son: </v>
      </c>
      <c r="P399" s="20" t="str">
        <f t="shared" si="58"/>
        <v xml:space="preserve">
          - 
            name:  3.狭义相对论的其他结论
            title:  3.狭义相对论的其他结论
            description: 
            koLyro: section
            koLyri:  just
            son: </v>
      </c>
    </row>
    <row r="400" spans="1:16" s="1" customFormat="1" ht="17.25" customHeight="1">
      <c r="A400" s="15">
        <f t="shared" si="51"/>
        <v>4</v>
      </c>
      <c r="B400" s="16" t="str">
        <f t="shared" si="52"/>
        <v>教材节</v>
      </c>
      <c r="C400" s="16" t="str">
        <f t="shared" si="53"/>
        <v>4.广义相对论简介</v>
      </c>
      <c r="D400" s="16" t="str">
        <f>IF(I400=1,INDEX( {"chinese","english","math","physics","chemistry","biology","politics","history","geography"},MATCH(C400,{"语文","英语","数学","物理","化学","生物","政治","历史","地理"},0)),"")</f>
        <v/>
      </c>
      <c r="E400" s="16" t="str">
        <f t="shared" si="54"/>
        <v>教材节</v>
      </c>
      <c r="F400" s="16" t="str">
        <f t="shared" si="55"/>
        <v>恰</v>
      </c>
      <c r="G400" s="16" t="str">
        <f>INDEX( {"body","discipline","volume","chapter","section"},MATCH(E400,{"教材体","教材域","教材册","教材章","教材节"},0))</f>
        <v>section</v>
      </c>
      <c r="H400" s="16" t="str">
        <f>INDEX( {"super","just","sub","infras"},MATCH(F400,{"超","恰","亚","次"},0))</f>
        <v>just</v>
      </c>
      <c r="I400" s="16">
        <f>MATCH(E400,{"教材体","教材域","教材册","教材章","教材节"},0)-1</f>
        <v>4</v>
      </c>
      <c r="J400" s="16">
        <f>MATCH(F400,{"超","恰","亚","次"},0)-1</f>
        <v>1</v>
      </c>
      <c r="K400" s="16" t="str">
        <f t="shared" si="56"/>
        <v>物理</v>
      </c>
      <c r="L400" s="1" t="s">
        <v>447</v>
      </c>
      <c r="M400" s="17"/>
      <c r="N400" s="17"/>
      <c r="O400" s="18" t="str">
        <f t="shared" si="57"/>
        <v xml:space="preserve">
  - 
    name:  4.广义相对论简介
    title:  4.广义相对论简介
    description: 
    koLyro: section
    koLyri:  just
    son: </v>
      </c>
      <c r="P400" s="20" t="str">
        <f t="shared" si="58"/>
        <v xml:space="preserve">
          - 
            name:  4.广义相对论简介
            title:  4.广义相对论简介
            description: 
            koLyro: section
            koLyri:  just
            son: </v>
      </c>
    </row>
    <row r="401" spans="1:16" s="1" customFormat="1" ht="17.25" customHeight="1">
      <c r="A401" s="15">
        <f t="shared" si="51"/>
        <v>2</v>
      </c>
      <c r="B401" s="16" t="str">
        <f t="shared" si="52"/>
        <v>教材册</v>
      </c>
      <c r="C401" s="16" t="str">
        <f t="shared" si="53"/>
        <v>选修3-5</v>
      </c>
      <c r="D401" s="16" t="str">
        <f>IF(I401=1,INDEX( {"chinese","english","math","physics","chemistry","biology","politics","history","geography"},MATCH(C401,{"语文","英语","数学","物理","化学","生物","政治","历史","地理"},0)),"")</f>
        <v/>
      </c>
      <c r="E401" s="16" t="str">
        <f t="shared" si="54"/>
        <v>教材册</v>
      </c>
      <c r="F401" s="16" t="str">
        <f t="shared" si="55"/>
        <v>恰</v>
      </c>
      <c r="G401" s="16" t="str">
        <f>INDEX( {"body","discipline","volume","chapter","section"},MATCH(E401,{"教材体","教材域","教材册","教材章","教材节"},0))</f>
        <v>volume</v>
      </c>
      <c r="H401" s="16" t="str">
        <f>INDEX( {"super","just","sub","infras"},MATCH(F401,{"超","恰","亚","次"},0))</f>
        <v>just</v>
      </c>
      <c r="I401" s="16">
        <f>MATCH(E401,{"教材体","教材域","教材册","教材章","教材节"},0)-1</f>
        <v>2</v>
      </c>
      <c r="J401" s="16">
        <f>MATCH(F401,{"超","恰","亚","次"},0)-1</f>
        <v>1</v>
      </c>
      <c r="K401" s="16" t="str">
        <f t="shared" si="56"/>
        <v>物理</v>
      </c>
      <c r="L401" s="1" t="s">
        <v>448</v>
      </c>
      <c r="M401" s="17"/>
      <c r="N401" s="17"/>
      <c r="O401" s="18" t="str">
        <f t="shared" si="57"/>
        <v xml:space="preserve">
  - 
    name:  选修3-5
    title:  选修3-5
    description: 
    koLyro: volume
    koLyri:  just
    son: </v>
      </c>
      <c r="P401" s="20" t="str">
        <f t="shared" si="58"/>
        <v xml:space="preserve">
      - 
        name:  选修3-5
        title:  选修3-5
        description: 
        koLyro: volume
        koLyri:  just
        son: </v>
      </c>
    </row>
    <row r="402" spans="1:16" s="1" customFormat="1" ht="17.25" customHeight="1">
      <c r="A402" s="15">
        <f t="shared" si="51"/>
        <v>3</v>
      </c>
      <c r="B402" s="16" t="str">
        <f t="shared" si="52"/>
        <v>教材章</v>
      </c>
      <c r="C402" s="16" t="str">
        <f t="shared" si="53"/>
        <v>第十六章 动量守恒定律</v>
      </c>
      <c r="D402" s="16" t="str">
        <f>IF(I402=1,INDEX( {"chinese","english","math","physics","chemistry","biology","politics","history","geography"},MATCH(C402,{"语文","英语","数学","物理","化学","生物","政治","历史","地理"},0)),"")</f>
        <v/>
      </c>
      <c r="E402" s="16" t="str">
        <f t="shared" si="54"/>
        <v>教材章</v>
      </c>
      <c r="F402" s="16" t="str">
        <f t="shared" si="55"/>
        <v>恰</v>
      </c>
      <c r="G402" s="16" t="str">
        <f>INDEX( {"body","discipline","volume","chapter","section"},MATCH(E402,{"教材体","教材域","教材册","教材章","教材节"},0))</f>
        <v>chapter</v>
      </c>
      <c r="H402" s="16" t="str">
        <f>INDEX( {"super","just","sub","infras"},MATCH(F402,{"超","恰","亚","次"},0))</f>
        <v>just</v>
      </c>
      <c r="I402" s="16">
        <f>MATCH(E402,{"教材体","教材域","教材册","教材章","教材节"},0)-1</f>
        <v>3</v>
      </c>
      <c r="J402" s="16">
        <f>MATCH(F402,{"超","恰","亚","次"},0)-1</f>
        <v>1</v>
      </c>
      <c r="K402" s="16" t="str">
        <f t="shared" si="56"/>
        <v>物理</v>
      </c>
      <c r="L402" s="1" t="s">
        <v>449</v>
      </c>
      <c r="M402" s="17"/>
      <c r="N402" s="17"/>
      <c r="O402" s="18" t="str">
        <f t="shared" si="57"/>
        <v xml:space="preserve">
  - 
    name:  第十六章 动量守恒定律
    title:  第十六章 动量守恒定律
    description: 
    koLyro: chapter
    koLyri:  just
    son: </v>
      </c>
      <c r="P402" s="20" t="str">
        <f t="shared" si="58"/>
        <v xml:space="preserve">
        - 
          name:  第十六章 动量守恒定律
          title:  第十六章 动量守恒定律
          description: 
          koLyro: chapter
          koLyri:  just
          son: </v>
      </c>
    </row>
    <row r="403" spans="1:16" s="1" customFormat="1" ht="17.25" customHeight="1">
      <c r="A403" s="15">
        <f t="shared" si="51"/>
        <v>4</v>
      </c>
      <c r="B403" s="16" t="str">
        <f t="shared" si="52"/>
        <v>教材节</v>
      </c>
      <c r="C403" s="16" t="str">
        <f t="shared" si="53"/>
        <v>1.实验：探究碰撞中的不变量</v>
      </c>
      <c r="D403" s="16" t="str">
        <f>IF(I403=1,INDEX( {"chinese","english","math","physics","chemistry","biology","politics","history","geography"},MATCH(C403,{"语文","英语","数学","物理","化学","生物","政治","历史","地理"},0)),"")</f>
        <v/>
      </c>
      <c r="E403" s="16" t="str">
        <f t="shared" si="54"/>
        <v>教材节</v>
      </c>
      <c r="F403" s="16" t="str">
        <f t="shared" si="55"/>
        <v>恰</v>
      </c>
      <c r="G403" s="16" t="str">
        <f>INDEX( {"body","discipline","volume","chapter","section"},MATCH(E403,{"教材体","教材域","教材册","教材章","教材节"},0))</f>
        <v>section</v>
      </c>
      <c r="H403" s="16" t="str">
        <f>INDEX( {"super","just","sub","infras"},MATCH(F403,{"超","恰","亚","次"},0))</f>
        <v>just</v>
      </c>
      <c r="I403" s="16">
        <f>MATCH(E403,{"教材体","教材域","教材册","教材章","教材节"},0)-1</f>
        <v>4</v>
      </c>
      <c r="J403" s="16">
        <f>MATCH(F403,{"超","恰","亚","次"},0)-1</f>
        <v>1</v>
      </c>
      <c r="K403" s="16" t="str">
        <f t="shared" si="56"/>
        <v>物理</v>
      </c>
      <c r="L403" s="1" t="s">
        <v>450</v>
      </c>
      <c r="M403" s="17"/>
      <c r="N403" s="17"/>
      <c r="O403" s="18" t="str">
        <f t="shared" si="57"/>
        <v xml:space="preserve">
  - 
    name:  1.实验：探究碰撞中的不变量
    title:  1.实验：探究碰撞中的不变量
    description: 
    koLyro: section
    koLyri:  just
    son: </v>
      </c>
      <c r="P403" s="20" t="str">
        <f t="shared" si="58"/>
        <v xml:space="preserve">
          - 
            name:  1.实验：探究碰撞中的不变量
            title:  1.实验：探究碰撞中的不变量
            description: 
            koLyro: section
            koLyri:  just
            son: </v>
      </c>
    </row>
    <row r="404" spans="1:16" s="1" customFormat="1" ht="17.25" customHeight="1">
      <c r="A404" s="15">
        <f t="shared" si="51"/>
        <v>4</v>
      </c>
      <c r="B404" s="16" t="str">
        <f t="shared" si="52"/>
        <v>教材节</v>
      </c>
      <c r="C404" s="16" t="str">
        <f t="shared" si="53"/>
        <v>2.动量和动量定理</v>
      </c>
      <c r="D404" s="16" t="str">
        <f>IF(I404=1,INDEX( {"chinese","english","math","physics","chemistry","biology","politics","history","geography"},MATCH(C404,{"语文","英语","数学","物理","化学","生物","政治","历史","地理"},0)),"")</f>
        <v/>
      </c>
      <c r="E404" s="16" t="str">
        <f t="shared" si="54"/>
        <v>教材节</v>
      </c>
      <c r="F404" s="16" t="str">
        <f t="shared" si="55"/>
        <v>恰</v>
      </c>
      <c r="G404" s="16" t="str">
        <f>INDEX( {"body","discipline","volume","chapter","section"},MATCH(E404,{"教材体","教材域","教材册","教材章","教材节"},0))</f>
        <v>section</v>
      </c>
      <c r="H404" s="16" t="str">
        <f>INDEX( {"super","just","sub","infras"},MATCH(F404,{"超","恰","亚","次"},0))</f>
        <v>just</v>
      </c>
      <c r="I404" s="16">
        <f>MATCH(E404,{"教材体","教材域","教材册","教材章","教材节"},0)-1</f>
        <v>4</v>
      </c>
      <c r="J404" s="16">
        <f>MATCH(F404,{"超","恰","亚","次"},0)-1</f>
        <v>1</v>
      </c>
      <c r="K404" s="16" t="str">
        <f t="shared" si="56"/>
        <v>物理</v>
      </c>
      <c r="L404" s="1" t="s">
        <v>451</v>
      </c>
      <c r="M404" s="17"/>
      <c r="N404" s="17"/>
      <c r="O404" s="18" t="str">
        <f t="shared" si="57"/>
        <v xml:space="preserve">
  - 
    name:  2.动量和动量定理
    title:  2.动量和动量定理
    description: 
    koLyro: section
    koLyri:  just
    son: </v>
      </c>
      <c r="P404" s="20" t="str">
        <f t="shared" si="58"/>
        <v xml:space="preserve">
          - 
            name:  2.动量和动量定理
            title:  2.动量和动量定理
            description: 
            koLyro: section
            koLyri:  just
            son: </v>
      </c>
    </row>
    <row r="405" spans="1:16" s="1" customFormat="1" ht="17.25" customHeight="1">
      <c r="A405" s="15">
        <f t="shared" si="51"/>
        <v>4</v>
      </c>
      <c r="B405" s="16" t="str">
        <f t="shared" si="52"/>
        <v>教材节</v>
      </c>
      <c r="C405" s="16" t="str">
        <f t="shared" si="53"/>
        <v>3.动量守恒定律</v>
      </c>
      <c r="D405" s="16" t="str">
        <f>IF(I405=1,INDEX( {"chinese","english","math","physics","chemistry","biology","politics","history","geography"},MATCH(C405,{"语文","英语","数学","物理","化学","生物","政治","历史","地理"},0)),"")</f>
        <v/>
      </c>
      <c r="E405" s="16" t="str">
        <f t="shared" si="54"/>
        <v>教材节</v>
      </c>
      <c r="F405" s="16" t="str">
        <f t="shared" si="55"/>
        <v>恰</v>
      </c>
      <c r="G405" s="16" t="str">
        <f>INDEX( {"body","discipline","volume","chapter","section"},MATCH(E405,{"教材体","教材域","教材册","教材章","教材节"},0))</f>
        <v>section</v>
      </c>
      <c r="H405" s="16" t="str">
        <f>INDEX( {"super","just","sub","infras"},MATCH(F405,{"超","恰","亚","次"},0))</f>
        <v>just</v>
      </c>
      <c r="I405" s="16">
        <f>MATCH(E405,{"教材体","教材域","教材册","教材章","教材节"},0)-1</f>
        <v>4</v>
      </c>
      <c r="J405" s="16">
        <f>MATCH(F405,{"超","恰","亚","次"},0)-1</f>
        <v>1</v>
      </c>
      <c r="K405" s="16" t="str">
        <f t="shared" si="56"/>
        <v>物理</v>
      </c>
      <c r="L405" s="1" t="s">
        <v>452</v>
      </c>
      <c r="M405" s="17"/>
      <c r="N405" s="17"/>
      <c r="O405" s="18" t="str">
        <f t="shared" si="57"/>
        <v xml:space="preserve">
  - 
    name:  3.动量守恒定律
    title:  3.动量守恒定律
    description: 
    koLyro: section
    koLyri:  just
    son: </v>
      </c>
      <c r="P405" s="20" t="str">
        <f t="shared" si="58"/>
        <v xml:space="preserve">
          - 
            name:  3.动量守恒定律
            title:  3.动量守恒定律
            description: 
            koLyro: section
            koLyri:  just
            son: </v>
      </c>
    </row>
    <row r="406" spans="1:16" s="1" customFormat="1" ht="17.25" customHeight="1">
      <c r="A406" s="15">
        <f t="shared" si="51"/>
        <v>4</v>
      </c>
      <c r="B406" s="16" t="str">
        <f t="shared" si="52"/>
        <v>教材节</v>
      </c>
      <c r="C406" s="16" t="str">
        <f t="shared" si="53"/>
        <v>4.碰撞</v>
      </c>
      <c r="D406" s="16" t="str">
        <f>IF(I406=1,INDEX( {"chinese","english","math","physics","chemistry","biology","politics","history","geography"},MATCH(C406,{"语文","英语","数学","物理","化学","生物","政治","历史","地理"},0)),"")</f>
        <v/>
      </c>
      <c r="E406" s="16" t="str">
        <f t="shared" si="54"/>
        <v>教材节</v>
      </c>
      <c r="F406" s="16" t="str">
        <f t="shared" si="55"/>
        <v>恰</v>
      </c>
      <c r="G406" s="16" t="str">
        <f>INDEX( {"body","discipline","volume","chapter","section"},MATCH(E406,{"教材体","教材域","教材册","教材章","教材节"},0))</f>
        <v>section</v>
      </c>
      <c r="H406" s="16" t="str">
        <f>INDEX( {"super","just","sub","infras"},MATCH(F406,{"超","恰","亚","次"},0))</f>
        <v>just</v>
      </c>
      <c r="I406" s="16">
        <f>MATCH(E406,{"教材体","教材域","教材册","教材章","教材节"},0)-1</f>
        <v>4</v>
      </c>
      <c r="J406" s="16">
        <f>MATCH(F406,{"超","恰","亚","次"},0)-1</f>
        <v>1</v>
      </c>
      <c r="K406" s="16" t="str">
        <f t="shared" si="56"/>
        <v>物理</v>
      </c>
      <c r="L406" s="1" t="s">
        <v>453</v>
      </c>
      <c r="M406" s="17"/>
      <c r="N406" s="17"/>
      <c r="O406" s="18" t="str">
        <f t="shared" si="57"/>
        <v xml:space="preserve">
  - 
    name:  4.碰撞
    title:  4.碰撞
    description: 
    koLyro: section
    koLyri:  just
    son: </v>
      </c>
      <c r="P406" s="20" t="str">
        <f t="shared" si="58"/>
        <v xml:space="preserve">
          - 
            name:  4.碰撞
            title:  4.碰撞
            description: 
            koLyro: section
            koLyri:  just
            son: </v>
      </c>
    </row>
    <row r="407" spans="1:16" s="1" customFormat="1" ht="17.25" customHeight="1">
      <c r="A407" s="15">
        <f t="shared" si="51"/>
        <v>4</v>
      </c>
      <c r="B407" s="16" t="str">
        <f t="shared" si="52"/>
        <v>教材节</v>
      </c>
      <c r="C407" s="16" t="str">
        <f t="shared" si="53"/>
        <v>5.反冲运动 火箭</v>
      </c>
      <c r="D407" s="16" t="str">
        <f>IF(I407=1,INDEX( {"chinese","english","math","physics","chemistry","biology","politics","history","geography"},MATCH(C407,{"语文","英语","数学","物理","化学","生物","政治","历史","地理"},0)),"")</f>
        <v/>
      </c>
      <c r="E407" s="16" t="str">
        <f t="shared" si="54"/>
        <v>教材节</v>
      </c>
      <c r="F407" s="16" t="str">
        <f t="shared" si="55"/>
        <v>恰</v>
      </c>
      <c r="G407" s="16" t="str">
        <f>INDEX( {"body","discipline","volume","chapter","section"},MATCH(E407,{"教材体","教材域","教材册","教材章","教材节"},0))</f>
        <v>section</v>
      </c>
      <c r="H407" s="16" t="str">
        <f>INDEX( {"super","just","sub","infras"},MATCH(F407,{"超","恰","亚","次"},0))</f>
        <v>just</v>
      </c>
      <c r="I407" s="16">
        <f>MATCH(E407,{"教材体","教材域","教材册","教材章","教材节"},0)-1</f>
        <v>4</v>
      </c>
      <c r="J407" s="16">
        <f>MATCH(F407,{"超","恰","亚","次"},0)-1</f>
        <v>1</v>
      </c>
      <c r="K407" s="16" t="str">
        <f t="shared" si="56"/>
        <v>物理</v>
      </c>
      <c r="L407" s="1" t="s">
        <v>454</v>
      </c>
      <c r="M407" s="17"/>
      <c r="N407" s="17"/>
      <c r="O407" s="18" t="str">
        <f t="shared" si="57"/>
        <v xml:space="preserve">
  - 
    name:  5.反冲运动 火箭
    title:  5.反冲运动 火箭
    description: 
    koLyro: section
    koLyri:  just
    son: </v>
      </c>
      <c r="P407" s="20" t="str">
        <f t="shared" si="58"/>
        <v xml:space="preserve">
          - 
            name:  5.反冲运动 火箭
            title:  5.反冲运动 火箭
            description: 
            koLyro: section
            koLyri:  just
            son: </v>
      </c>
    </row>
    <row r="408" spans="1:16" s="1" customFormat="1" ht="17.25" customHeight="1">
      <c r="A408" s="15">
        <f t="shared" si="51"/>
        <v>3</v>
      </c>
      <c r="B408" s="16" t="str">
        <f t="shared" si="52"/>
        <v>教材章</v>
      </c>
      <c r="C408" s="16" t="str">
        <f t="shared" si="53"/>
        <v>第十七章 波粒二象性</v>
      </c>
      <c r="D408" s="16" t="str">
        <f>IF(I408=1,INDEX( {"chinese","english","math","physics","chemistry","biology","politics","history","geography"},MATCH(C408,{"语文","英语","数学","物理","化学","生物","政治","历史","地理"},0)),"")</f>
        <v/>
      </c>
      <c r="E408" s="16" t="str">
        <f t="shared" si="54"/>
        <v>教材章</v>
      </c>
      <c r="F408" s="16" t="str">
        <f t="shared" si="55"/>
        <v>恰</v>
      </c>
      <c r="G408" s="16" t="str">
        <f>INDEX( {"body","discipline","volume","chapter","section"},MATCH(E408,{"教材体","教材域","教材册","教材章","教材节"},0))</f>
        <v>chapter</v>
      </c>
      <c r="H408" s="16" t="str">
        <f>INDEX( {"super","just","sub","infras"},MATCH(F408,{"超","恰","亚","次"},0))</f>
        <v>just</v>
      </c>
      <c r="I408" s="16">
        <f>MATCH(E408,{"教材体","教材域","教材册","教材章","教材节"},0)-1</f>
        <v>3</v>
      </c>
      <c r="J408" s="16">
        <f>MATCH(F408,{"超","恰","亚","次"},0)-1</f>
        <v>1</v>
      </c>
      <c r="K408" s="16" t="str">
        <f t="shared" si="56"/>
        <v>物理</v>
      </c>
      <c r="L408" s="1" t="s">
        <v>455</v>
      </c>
      <c r="M408" s="17"/>
      <c r="N408" s="17"/>
      <c r="O408" s="18" t="str">
        <f t="shared" si="57"/>
        <v xml:space="preserve">
  - 
    name:  第十七章 波粒二象性
    title:  第十七章 波粒二象性
    description: 
    koLyro: chapter
    koLyri:  just
    son: </v>
      </c>
      <c r="P408" s="20" t="str">
        <f t="shared" si="58"/>
        <v xml:space="preserve">
        - 
          name:  第十七章 波粒二象性
          title:  第十七章 波粒二象性
          description: 
          koLyro: chapter
          koLyri:  just
          son: </v>
      </c>
    </row>
    <row r="409" spans="1:16" s="1" customFormat="1" ht="17.25" customHeight="1">
      <c r="A409" s="15">
        <f t="shared" si="51"/>
        <v>4</v>
      </c>
      <c r="B409" s="16" t="str">
        <f t="shared" si="52"/>
        <v>教材节</v>
      </c>
      <c r="C409" s="16" t="str">
        <f t="shared" si="53"/>
        <v>1.能量量子化</v>
      </c>
      <c r="D409" s="16" t="str">
        <f>IF(I409=1,INDEX( {"chinese","english","math","physics","chemistry","biology","politics","history","geography"},MATCH(C409,{"语文","英语","数学","物理","化学","生物","政治","历史","地理"},0)),"")</f>
        <v/>
      </c>
      <c r="E409" s="16" t="str">
        <f t="shared" si="54"/>
        <v>教材节</v>
      </c>
      <c r="F409" s="16" t="str">
        <f t="shared" si="55"/>
        <v>恰</v>
      </c>
      <c r="G409" s="16" t="str">
        <f>INDEX( {"body","discipline","volume","chapter","section"},MATCH(E409,{"教材体","教材域","教材册","教材章","教材节"},0))</f>
        <v>section</v>
      </c>
      <c r="H409" s="16" t="str">
        <f>INDEX( {"super","just","sub","infras"},MATCH(F409,{"超","恰","亚","次"},0))</f>
        <v>just</v>
      </c>
      <c r="I409" s="16">
        <f>MATCH(E409,{"教材体","教材域","教材册","教材章","教材节"},0)-1</f>
        <v>4</v>
      </c>
      <c r="J409" s="16">
        <f>MATCH(F409,{"超","恰","亚","次"},0)-1</f>
        <v>1</v>
      </c>
      <c r="K409" s="16" t="str">
        <f t="shared" si="56"/>
        <v>物理</v>
      </c>
      <c r="L409" s="1" t="s">
        <v>456</v>
      </c>
      <c r="M409" s="17"/>
      <c r="N409" s="17"/>
      <c r="O409" s="18" t="str">
        <f t="shared" si="57"/>
        <v xml:space="preserve">
  - 
    name:  1.能量量子化
    title:  1.能量量子化
    description: 
    koLyro: section
    koLyri:  just
    son: </v>
      </c>
      <c r="P409" s="20" t="str">
        <f t="shared" si="58"/>
        <v xml:space="preserve">
          - 
            name:  1.能量量子化
            title:  1.能量量子化
            description: 
            koLyro: section
            koLyri:  just
            son: </v>
      </c>
    </row>
    <row r="410" spans="1:16" s="1" customFormat="1" ht="17.25" customHeight="1">
      <c r="A410" s="15">
        <f t="shared" si="51"/>
        <v>4</v>
      </c>
      <c r="B410" s="16" t="str">
        <f t="shared" si="52"/>
        <v>教材节</v>
      </c>
      <c r="C410" s="16" t="str">
        <f t="shared" si="53"/>
        <v>2.光的粒子性</v>
      </c>
      <c r="D410" s="16" t="str">
        <f>IF(I410=1,INDEX( {"chinese","english","math","physics","chemistry","biology","politics","history","geography"},MATCH(C410,{"语文","英语","数学","物理","化学","生物","政治","历史","地理"},0)),"")</f>
        <v/>
      </c>
      <c r="E410" s="16" t="str">
        <f t="shared" si="54"/>
        <v>教材节</v>
      </c>
      <c r="F410" s="16" t="str">
        <f t="shared" si="55"/>
        <v>恰</v>
      </c>
      <c r="G410" s="16" t="str">
        <f>INDEX( {"body","discipline","volume","chapter","section"},MATCH(E410,{"教材体","教材域","教材册","教材章","教材节"},0))</f>
        <v>section</v>
      </c>
      <c r="H410" s="16" t="str">
        <f>INDEX( {"super","just","sub","infras"},MATCH(F410,{"超","恰","亚","次"},0))</f>
        <v>just</v>
      </c>
      <c r="I410" s="16">
        <f>MATCH(E410,{"教材体","教材域","教材册","教材章","教材节"},0)-1</f>
        <v>4</v>
      </c>
      <c r="J410" s="16">
        <f>MATCH(F410,{"超","恰","亚","次"},0)-1</f>
        <v>1</v>
      </c>
      <c r="K410" s="16" t="str">
        <f t="shared" si="56"/>
        <v>物理</v>
      </c>
      <c r="L410" s="1" t="s">
        <v>457</v>
      </c>
      <c r="M410" s="17"/>
      <c r="N410" s="17"/>
      <c r="O410" s="18" t="str">
        <f t="shared" si="57"/>
        <v xml:space="preserve">
  - 
    name:  2.光的粒子性
    title:  2.光的粒子性
    description: 
    koLyro: section
    koLyri:  just
    son: </v>
      </c>
      <c r="P410" s="20" t="str">
        <f t="shared" si="58"/>
        <v xml:space="preserve">
          - 
            name:  2.光的粒子性
            title:  2.光的粒子性
            description: 
            koLyro: section
            koLyri:  just
            son: </v>
      </c>
    </row>
    <row r="411" spans="1:16" s="1" customFormat="1" ht="17.25" customHeight="1">
      <c r="A411" s="15">
        <f t="shared" si="51"/>
        <v>4</v>
      </c>
      <c r="B411" s="16" t="str">
        <f t="shared" si="52"/>
        <v>教材节</v>
      </c>
      <c r="C411" s="16" t="str">
        <f t="shared" si="53"/>
        <v>3.光的波动性</v>
      </c>
      <c r="D411" s="16" t="str">
        <f>IF(I411=1,INDEX( {"chinese","english","math","physics","chemistry","biology","politics","history","geography"},MATCH(C411,{"语文","英语","数学","物理","化学","生物","政治","历史","地理"},0)),"")</f>
        <v/>
      </c>
      <c r="E411" s="16" t="str">
        <f t="shared" si="54"/>
        <v>教材节</v>
      </c>
      <c r="F411" s="16" t="str">
        <f t="shared" si="55"/>
        <v>恰</v>
      </c>
      <c r="G411" s="16" t="str">
        <f>INDEX( {"body","discipline","volume","chapter","section"},MATCH(E411,{"教材体","教材域","教材册","教材章","教材节"},0))</f>
        <v>section</v>
      </c>
      <c r="H411" s="16" t="str">
        <f>INDEX( {"super","just","sub","infras"},MATCH(F411,{"超","恰","亚","次"},0))</f>
        <v>just</v>
      </c>
      <c r="I411" s="16">
        <f>MATCH(E411,{"教材体","教材域","教材册","教材章","教材节"},0)-1</f>
        <v>4</v>
      </c>
      <c r="J411" s="16">
        <f>MATCH(F411,{"超","恰","亚","次"},0)-1</f>
        <v>1</v>
      </c>
      <c r="K411" s="16" t="str">
        <f t="shared" si="56"/>
        <v>物理</v>
      </c>
      <c r="L411" s="1" t="s">
        <v>458</v>
      </c>
      <c r="M411" s="17" t="s">
        <v>34</v>
      </c>
      <c r="N411" s="17"/>
      <c r="O411" s="18" t="str">
        <f t="shared" si="57"/>
        <v xml:space="preserve">
  - 
    name:  3.光的波动性
    title:  3.光的波动性
    description: 
    koLyro: section
    koLyri:  just
    son: </v>
      </c>
      <c r="P411" s="20" t="str">
        <f t="shared" si="58"/>
        <v xml:space="preserve">
          - 
            name:  3.光的波动性
            title:  3.光的波动性
            description: 
            koLyro: section
            koLyri:  just
            son: </v>
      </c>
    </row>
    <row r="412" spans="1:16" s="1" customFormat="1" ht="17.25" customHeight="1">
      <c r="A412" s="15">
        <f t="shared" si="51"/>
        <v>4</v>
      </c>
      <c r="B412" s="16" t="str">
        <f t="shared" si="52"/>
        <v>教材节</v>
      </c>
      <c r="C412" s="16" t="str">
        <f t="shared" si="53"/>
        <v>4.概率波</v>
      </c>
      <c r="D412" s="16" t="str">
        <f>IF(I412=1,INDEX( {"chinese","english","math","physics","chemistry","biology","politics","history","geography"},MATCH(C412,{"语文","英语","数学","物理","化学","生物","政治","历史","地理"},0)),"")</f>
        <v/>
      </c>
      <c r="E412" s="16" t="str">
        <f t="shared" si="54"/>
        <v>教材节</v>
      </c>
      <c r="F412" s="16" t="str">
        <f t="shared" si="55"/>
        <v>恰</v>
      </c>
      <c r="G412" s="16" t="str">
        <f>INDEX( {"body","discipline","volume","chapter","section"},MATCH(E412,{"教材体","教材域","教材册","教材章","教材节"},0))</f>
        <v>section</v>
      </c>
      <c r="H412" s="16" t="str">
        <f>INDEX( {"super","just","sub","infras"},MATCH(F412,{"超","恰","亚","次"},0))</f>
        <v>just</v>
      </c>
      <c r="I412" s="16">
        <f>MATCH(E412,{"教材体","教材域","教材册","教材章","教材节"},0)-1</f>
        <v>4</v>
      </c>
      <c r="J412" s="16">
        <f>MATCH(F412,{"超","恰","亚","次"},0)-1</f>
        <v>1</v>
      </c>
      <c r="K412" s="16" t="str">
        <f t="shared" si="56"/>
        <v>物理</v>
      </c>
      <c r="L412" s="1" t="s">
        <v>459</v>
      </c>
      <c r="M412" s="17"/>
      <c r="N412" s="17"/>
      <c r="O412" s="18" t="str">
        <f t="shared" si="57"/>
        <v xml:space="preserve">
  - 
    name:  4.概率波
    title:  4.概率波
    description: 
    koLyro: section
    koLyri:  just
    son: </v>
      </c>
      <c r="P412" s="20" t="str">
        <f t="shared" si="58"/>
        <v xml:space="preserve">
          - 
            name:  4.概率波
            title:  4.概率波
            description: 
            koLyro: section
            koLyri:  just
            son: </v>
      </c>
    </row>
    <row r="413" spans="1:16" s="1" customFormat="1" ht="17.25" customHeight="1">
      <c r="A413" s="15">
        <f t="shared" si="51"/>
        <v>4</v>
      </c>
      <c r="B413" s="16" t="str">
        <f t="shared" si="52"/>
        <v>教材节</v>
      </c>
      <c r="C413" s="16" t="str">
        <f t="shared" si="53"/>
        <v>5.不确定性关系</v>
      </c>
      <c r="D413" s="16" t="str">
        <f>IF(I413=1,INDEX( {"chinese","english","math","physics","chemistry","biology","politics","history","geography"},MATCH(C413,{"语文","英语","数学","物理","化学","生物","政治","历史","地理"},0)),"")</f>
        <v/>
      </c>
      <c r="E413" s="16" t="str">
        <f t="shared" si="54"/>
        <v>教材节</v>
      </c>
      <c r="F413" s="16" t="str">
        <f t="shared" si="55"/>
        <v>恰</v>
      </c>
      <c r="G413" s="16" t="str">
        <f>INDEX( {"body","discipline","volume","chapter","section"},MATCH(E413,{"教材体","教材域","教材册","教材章","教材节"},0))</f>
        <v>section</v>
      </c>
      <c r="H413" s="16" t="str">
        <f>INDEX( {"super","just","sub","infras"},MATCH(F413,{"超","恰","亚","次"},0))</f>
        <v>just</v>
      </c>
      <c r="I413" s="16">
        <f>MATCH(E413,{"教材体","教材域","教材册","教材章","教材节"},0)-1</f>
        <v>4</v>
      </c>
      <c r="J413" s="16">
        <f>MATCH(F413,{"超","恰","亚","次"},0)-1</f>
        <v>1</v>
      </c>
      <c r="K413" s="16" t="str">
        <f t="shared" si="56"/>
        <v>物理</v>
      </c>
      <c r="L413" s="1" t="s">
        <v>460</v>
      </c>
      <c r="M413" s="17"/>
      <c r="N413" s="17"/>
      <c r="O413" s="18" t="str">
        <f t="shared" si="57"/>
        <v xml:space="preserve">
  - 
    name:  5.不确定性关系
    title:  5.不确定性关系
    description: 
    koLyro: section
    koLyri:  just
    son: </v>
      </c>
      <c r="P413" s="20" t="str">
        <f t="shared" si="58"/>
        <v xml:space="preserve">
          - 
            name:  5.不确定性关系
            title:  5.不确定性关系
            description: 
            koLyro: section
            koLyri:  just
            son: </v>
      </c>
    </row>
    <row r="414" spans="1:16" s="1" customFormat="1" ht="17.25" customHeight="1">
      <c r="A414" s="15">
        <f t="shared" si="51"/>
        <v>3</v>
      </c>
      <c r="B414" s="16" t="str">
        <f t="shared" si="52"/>
        <v>教材章</v>
      </c>
      <c r="C414" s="16" t="str">
        <f t="shared" si="53"/>
        <v>第十八章 原子结构</v>
      </c>
      <c r="D414" s="16" t="str">
        <f>IF(I414=1,INDEX( {"chinese","english","math","physics","chemistry","biology","politics","history","geography"},MATCH(C414,{"语文","英语","数学","物理","化学","生物","政治","历史","地理"},0)),"")</f>
        <v/>
      </c>
      <c r="E414" s="16" t="str">
        <f t="shared" si="54"/>
        <v>教材章</v>
      </c>
      <c r="F414" s="16" t="str">
        <f t="shared" si="55"/>
        <v>恰</v>
      </c>
      <c r="G414" s="16" t="str">
        <f>INDEX( {"body","discipline","volume","chapter","section"},MATCH(E414,{"教材体","教材域","教材册","教材章","教材节"},0))</f>
        <v>chapter</v>
      </c>
      <c r="H414" s="16" t="str">
        <f>INDEX( {"super","just","sub","infras"},MATCH(F414,{"超","恰","亚","次"},0))</f>
        <v>just</v>
      </c>
      <c r="I414" s="16">
        <f>MATCH(E414,{"教材体","教材域","教材册","教材章","教材节"},0)-1</f>
        <v>3</v>
      </c>
      <c r="J414" s="16">
        <f>MATCH(F414,{"超","恰","亚","次"},0)-1</f>
        <v>1</v>
      </c>
      <c r="K414" s="16" t="str">
        <f t="shared" si="56"/>
        <v>物理</v>
      </c>
      <c r="L414" s="1" t="s">
        <v>461</v>
      </c>
      <c r="M414" s="17"/>
      <c r="N414" s="17"/>
      <c r="O414" s="18" t="str">
        <f t="shared" si="57"/>
        <v xml:space="preserve">
  - 
    name:  第十八章 原子结构
    title:  第十八章 原子结构
    description: 
    koLyro: chapter
    koLyri:  just
    son: </v>
      </c>
      <c r="P414" s="20" t="str">
        <f t="shared" si="58"/>
        <v xml:space="preserve">
        - 
          name:  第十八章 原子结构
          title:  第十八章 原子结构
          description: 
          koLyro: chapter
          koLyri:  just
          son: </v>
      </c>
    </row>
    <row r="415" spans="1:16" s="1" customFormat="1" ht="17.25" customHeight="1">
      <c r="A415" s="15">
        <f t="shared" si="51"/>
        <v>4</v>
      </c>
      <c r="B415" s="16" t="str">
        <f t="shared" si="52"/>
        <v>教材节</v>
      </c>
      <c r="C415" s="16" t="str">
        <f t="shared" si="53"/>
        <v>1.电子的发现</v>
      </c>
      <c r="D415" s="16" t="str">
        <f>IF(I415=1,INDEX( {"chinese","english","math","physics","chemistry","biology","politics","history","geography"},MATCH(C415,{"语文","英语","数学","物理","化学","生物","政治","历史","地理"},0)),"")</f>
        <v/>
      </c>
      <c r="E415" s="16" t="str">
        <f t="shared" si="54"/>
        <v>教材节</v>
      </c>
      <c r="F415" s="16" t="str">
        <f t="shared" si="55"/>
        <v>恰</v>
      </c>
      <c r="G415" s="16" t="str">
        <f>INDEX( {"body","discipline","volume","chapter","section"},MATCH(E415,{"教材体","教材域","教材册","教材章","教材节"},0))</f>
        <v>section</v>
      </c>
      <c r="H415" s="16" t="str">
        <f>INDEX( {"super","just","sub","infras"},MATCH(F415,{"超","恰","亚","次"},0))</f>
        <v>just</v>
      </c>
      <c r="I415" s="16">
        <f>MATCH(E415,{"教材体","教材域","教材册","教材章","教材节"},0)-1</f>
        <v>4</v>
      </c>
      <c r="J415" s="16">
        <f>MATCH(F415,{"超","恰","亚","次"},0)-1</f>
        <v>1</v>
      </c>
      <c r="K415" s="16" t="str">
        <f t="shared" si="56"/>
        <v>物理</v>
      </c>
      <c r="L415" s="1" t="s">
        <v>462</v>
      </c>
      <c r="M415" s="17"/>
      <c r="N415" s="17"/>
      <c r="O415" s="18" t="str">
        <f t="shared" si="57"/>
        <v xml:space="preserve">
  - 
    name:  1.电子的发现
    title:  1.电子的发现
    description: 
    koLyro: section
    koLyri:  just
    son: </v>
      </c>
      <c r="P415" s="20" t="str">
        <f t="shared" si="58"/>
        <v xml:space="preserve">
          - 
            name:  1.电子的发现
            title:  1.电子的发现
            description: 
            koLyro: section
            koLyri:  just
            son: </v>
      </c>
    </row>
    <row r="416" spans="1:16" s="1" customFormat="1" ht="17.25" customHeight="1">
      <c r="A416" s="15">
        <f t="shared" si="51"/>
        <v>4</v>
      </c>
      <c r="B416" s="16" t="str">
        <f t="shared" si="52"/>
        <v>教材节</v>
      </c>
      <c r="C416" s="16" t="str">
        <f t="shared" si="53"/>
        <v>2.原子核式结构模型</v>
      </c>
      <c r="D416" s="16" t="str">
        <f>IF(I416=1,INDEX( {"chinese","english","math","physics","chemistry","biology","politics","history","geography"},MATCH(C416,{"语文","英语","数学","物理","化学","生物","政治","历史","地理"},0)),"")</f>
        <v/>
      </c>
      <c r="E416" s="16" t="str">
        <f t="shared" si="54"/>
        <v>教材节</v>
      </c>
      <c r="F416" s="16" t="str">
        <f t="shared" si="55"/>
        <v>恰</v>
      </c>
      <c r="G416" s="16" t="str">
        <f>INDEX( {"body","discipline","volume","chapter","section"},MATCH(E416,{"教材体","教材域","教材册","教材章","教材节"},0))</f>
        <v>section</v>
      </c>
      <c r="H416" s="16" t="str">
        <f>INDEX( {"super","just","sub","infras"},MATCH(F416,{"超","恰","亚","次"},0))</f>
        <v>just</v>
      </c>
      <c r="I416" s="16">
        <f>MATCH(E416,{"教材体","教材域","教材册","教材章","教材节"},0)-1</f>
        <v>4</v>
      </c>
      <c r="J416" s="16">
        <f>MATCH(F416,{"超","恰","亚","次"},0)-1</f>
        <v>1</v>
      </c>
      <c r="K416" s="16" t="str">
        <f t="shared" si="56"/>
        <v>物理</v>
      </c>
      <c r="L416" s="1" t="s">
        <v>463</v>
      </c>
      <c r="M416" s="17" t="s">
        <v>35</v>
      </c>
      <c r="N416" s="17"/>
      <c r="O416" s="18" t="str">
        <f t="shared" si="57"/>
        <v xml:space="preserve">
  - 
    name:  2.原子核式结构模型
    title:  2.原子核式结构模型
    description: 
    koLyro: section
    koLyri:  just
    son: </v>
      </c>
      <c r="P416" s="20" t="str">
        <f t="shared" si="58"/>
        <v xml:space="preserve">
          - 
            name:  2.原子核式结构模型
            title:  2.原子核式结构模型
            description: 
            koLyro: section
            koLyri:  just
            son: </v>
      </c>
    </row>
    <row r="417" spans="1:16" s="1" customFormat="1" ht="17.25" customHeight="1">
      <c r="A417" s="15">
        <f t="shared" si="51"/>
        <v>4</v>
      </c>
      <c r="B417" s="16" t="str">
        <f t="shared" si="52"/>
        <v>教材节</v>
      </c>
      <c r="C417" s="16" t="str">
        <f t="shared" si="53"/>
        <v>3.氢原子光谱</v>
      </c>
      <c r="D417" s="16" t="str">
        <f>IF(I417=1,INDEX( {"chinese","english","math","physics","chemistry","biology","politics","history","geography"},MATCH(C417,{"语文","英语","数学","物理","化学","生物","政治","历史","地理"},0)),"")</f>
        <v/>
      </c>
      <c r="E417" s="16" t="str">
        <f t="shared" si="54"/>
        <v>教材节</v>
      </c>
      <c r="F417" s="16" t="str">
        <f t="shared" si="55"/>
        <v>恰</v>
      </c>
      <c r="G417" s="16" t="str">
        <f>INDEX( {"body","discipline","volume","chapter","section"},MATCH(E417,{"教材体","教材域","教材册","教材章","教材节"},0))</f>
        <v>section</v>
      </c>
      <c r="H417" s="16" t="str">
        <f>INDEX( {"super","just","sub","infras"},MATCH(F417,{"超","恰","亚","次"},0))</f>
        <v>just</v>
      </c>
      <c r="I417" s="16">
        <f>MATCH(E417,{"教材体","教材域","教材册","教材章","教材节"},0)-1</f>
        <v>4</v>
      </c>
      <c r="J417" s="16">
        <f>MATCH(F417,{"超","恰","亚","次"},0)-1</f>
        <v>1</v>
      </c>
      <c r="K417" s="16" t="str">
        <f t="shared" si="56"/>
        <v>物理</v>
      </c>
      <c r="L417" s="1" t="s">
        <v>464</v>
      </c>
      <c r="M417" s="17"/>
      <c r="N417" s="17"/>
      <c r="O417" s="18" t="str">
        <f t="shared" si="57"/>
        <v xml:space="preserve">
  - 
    name:  3.氢原子光谱
    title:  3.氢原子光谱
    description: 
    koLyro: section
    koLyri:  just
    son: </v>
      </c>
      <c r="P417" s="20" t="str">
        <f t="shared" si="58"/>
        <v xml:space="preserve">
          - 
            name:  3.氢原子光谱
            title:  3.氢原子光谱
            description: 
            koLyro: section
            koLyri:  just
            son: </v>
      </c>
    </row>
    <row r="418" spans="1:16" s="1" customFormat="1" ht="17.25" customHeight="1">
      <c r="A418" s="15">
        <f t="shared" si="51"/>
        <v>4</v>
      </c>
      <c r="B418" s="16" t="str">
        <f t="shared" si="52"/>
        <v>教材节</v>
      </c>
      <c r="C418" s="16" t="str">
        <f t="shared" si="53"/>
        <v>4.波尔的原子模型</v>
      </c>
      <c r="D418" s="16" t="str">
        <f>IF(I418=1,INDEX( {"chinese","english","math","physics","chemistry","biology","politics","history","geography"},MATCH(C418,{"语文","英语","数学","物理","化学","生物","政治","历史","地理"},0)),"")</f>
        <v/>
      </c>
      <c r="E418" s="16" t="str">
        <f t="shared" si="54"/>
        <v>教材节</v>
      </c>
      <c r="F418" s="16" t="str">
        <f t="shared" si="55"/>
        <v>恰</v>
      </c>
      <c r="G418" s="16" t="str">
        <f>INDEX( {"body","discipline","volume","chapter","section"},MATCH(E418,{"教材体","教材域","教材册","教材章","教材节"},0))</f>
        <v>section</v>
      </c>
      <c r="H418" s="16" t="str">
        <f>INDEX( {"super","just","sub","infras"},MATCH(F418,{"超","恰","亚","次"},0))</f>
        <v>just</v>
      </c>
      <c r="I418" s="16">
        <f>MATCH(E418,{"教材体","教材域","教材册","教材章","教材节"},0)-1</f>
        <v>4</v>
      </c>
      <c r="J418" s="16">
        <f>MATCH(F418,{"超","恰","亚","次"},0)-1</f>
        <v>1</v>
      </c>
      <c r="K418" s="16" t="str">
        <f t="shared" si="56"/>
        <v>物理</v>
      </c>
      <c r="L418" s="1" t="s">
        <v>465</v>
      </c>
      <c r="M418" s="17"/>
      <c r="N418" s="17"/>
      <c r="O418" s="18" t="str">
        <f t="shared" si="57"/>
        <v xml:space="preserve">
  - 
    name:  4.波尔的原子模型
    title:  4.波尔的原子模型
    description: 
    koLyro: section
    koLyri:  just
    son: </v>
      </c>
      <c r="P418" s="20" t="str">
        <f t="shared" si="58"/>
        <v xml:space="preserve">
          - 
            name:  4.波尔的原子模型
            title:  4.波尔的原子模型
            description: 
            koLyro: section
            koLyri:  just
            son: </v>
      </c>
    </row>
    <row r="419" spans="1:16" s="1" customFormat="1" ht="17.25" customHeight="1">
      <c r="A419" s="15">
        <f t="shared" si="51"/>
        <v>3</v>
      </c>
      <c r="B419" s="16" t="str">
        <f t="shared" si="52"/>
        <v>教材章</v>
      </c>
      <c r="C419" s="16" t="str">
        <f t="shared" si="53"/>
        <v>第十九章 原子核</v>
      </c>
      <c r="D419" s="16" t="str">
        <f>IF(I419=1,INDEX( {"chinese","english","math","physics","chemistry","biology","politics","history","geography"},MATCH(C419,{"语文","英语","数学","物理","化学","生物","政治","历史","地理"},0)),"")</f>
        <v/>
      </c>
      <c r="E419" s="16" t="str">
        <f t="shared" si="54"/>
        <v>教材章</v>
      </c>
      <c r="F419" s="16" t="str">
        <f t="shared" si="55"/>
        <v>恰</v>
      </c>
      <c r="G419" s="16" t="str">
        <f>INDEX( {"body","discipline","volume","chapter","section"},MATCH(E419,{"教材体","教材域","教材册","教材章","教材节"},0))</f>
        <v>chapter</v>
      </c>
      <c r="H419" s="16" t="str">
        <f>INDEX( {"super","just","sub","infras"},MATCH(F419,{"超","恰","亚","次"},0))</f>
        <v>just</v>
      </c>
      <c r="I419" s="16">
        <f>MATCH(E419,{"教材体","教材域","教材册","教材章","教材节"},0)-1</f>
        <v>3</v>
      </c>
      <c r="J419" s="16">
        <f>MATCH(F419,{"超","恰","亚","次"},0)-1</f>
        <v>1</v>
      </c>
      <c r="K419" s="16" t="str">
        <f t="shared" si="56"/>
        <v>物理</v>
      </c>
      <c r="L419" s="1" t="s">
        <v>466</v>
      </c>
      <c r="M419" s="17"/>
      <c r="N419" s="17"/>
      <c r="O419" s="18" t="str">
        <f t="shared" si="57"/>
        <v xml:space="preserve">
  - 
    name:  第十九章 原子核
    title:  第十九章 原子核
    description: 
    koLyro: chapter
    koLyri:  just
    son: </v>
      </c>
      <c r="P419" s="20" t="str">
        <f t="shared" si="58"/>
        <v xml:space="preserve">
        - 
          name:  第十九章 原子核
          title:  第十九章 原子核
          description: 
          koLyro: chapter
          koLyri:  just
          son: </v>
      </c>
    </row>
    <row r="420" spans="1:16" s="1" customFormat="1" ht="17.25" customHeight="1">
      <c r="A420" s="15">
        <f t="shared" si="51"/>
        <v>4</v>
      </c>
      <c r="B420" s="16" t="str">
        <f t="shared" si="52"/>
        <v>教材节</v>
      </c>
      <c r="C420" s="16" t="str">
        <f t="shared" si="53"/>
        <v>1.原子核的组成</v>
      </c>
      <c r="D420" s="16" t="str">
        <f>IF(I420=1,INDEX( {"chinese","english","math","physics","chemistry","biology","politics","history","geography"},MATCH(C420,{"语文","英语","数学","物理","化学","生物","政治","历史","地理"},0)),"")</f>
        <v/>
      </c>
      <c r="E420" s="16" t="str">
        <f t="shared" si="54"/>
        <v>教材节</v>
      </c>
      <c r="F420" s="16" t="str">
        <f t="shared" si="55"/>
        <v>恰</v>
      </c>
      <c r="G420" s="16" t="str">
        <f>INDEX( {"body","discipline","volume","chapter","section"},MATCH(E420,{"教材体","教材域","教材册","教材章","教材节"},0))</f>
        <v>section</v>
      </c>
      <c r="H420" s="16" t="str">
        <f>INDEX( {"super","just","sub","infras"},MATCH(F420,{"超","恰","亚","次"},0))</f>
        <v>just</v>
      </c>
      <c r="I420" s="16">
        <f>MATCH(E420,{"教材体","教材域","教材册","教材章","教材节"},0)-1</f>
        <v>4</v>
      </c>
      <c r="J420" s="16">
        <f>MATCH(F420,{"超","恰","亚","次"},0)-1</f>
        <v>1</v>
      </c>
      <c r="K420" s="16" t="str">
        <f t="shared" si="56"/>
        <v>物理</v>
      </c>
      <c r="L420" s="1" t="s">
        <v>467</v>
      </c>
      <c r="M420" s="17"/>
      <c r="N420" s="17"/>
      <c r="O420" s="18" t="str">
        <f t="shared" si="57"/>
        <v xml:space="preserve">
  - 
    name:  1.原子核的组成
    title:  1.原子核的组成
    description: 
    koLyro: section
    koLyri:  just
    son: </v>
      </c>
      <c r="P420" s="20" t="str">
        <f t="shared" si="58"/>
        <v xml:space="preserve">
          - 
            name:  1.原子核的组成
            title:  1.原子核的组成
            description: 
            koLyro: section
            koLyri:  just
            son: </v>
      </c>
    </row>
    <row r="421" spans="1:16" s="1" customFormat="1" ht="17.25" customHeight="1">
      <c r="A421" s="15">
        <f t="shared" si="51"/>
        <v>4</v>
      </c>
      <c r="B421" s="16" t="str">
        <f t="shared" si="52"/>
        <v>教材节</v>
      </c>
      <c r="C421" s="16" t="str">
        <f t="shared" si="53"/>
        <v>2.放射性元素的衰变</v>
      </c>
      <c r="D421" s="16" t="str">
        <f>IF(I421=1,INDEX( {"chinese","english","math","physics","chemistry","biology","politics","history","geography"},MATCH(C421,{"语文","英语","数学","物理","化学","生物","政治","历史","地理"},0)),"")</f>
        <v/>
      </c>
      <c r="E421" s="16" t="str">
        <f t="shared" si="54"/>
        <v>教材节</v>
      </c>
      <c r="F421" s="16" t="str">
        <f t="shared" si="55"/>
        <v>恰</v>
      </c>
      <c r="G421" s="16" t="str">
        <f>INDEX( {"body","discipline","volume","chapter","section"},MATCH(E421,{"教材体","教材域","教材册","教材章","教材节"},0))</f>
        <v>section</v>
      </c>
      <c r="H421" s="16" t="str">
        <f>INDEX( {"super","just","sub","infras"},MATCH(F421,{"超","恰","亚","次"},0))</f>
        <v>just</v>
      </c>
      <c r="I421" s="16">
        <f>MATCH(E421,{"教材体","教材域","教材册","教材章","教材节"},0)-1</f>
        <v>4</v>
      </c>
      <c r="J421" s="16">
        <f>MATCH(F421,{"超","恰","亚","次"},0)-1</f>
        <v>1</v>
      </c>
      <c r="K421" s="16" t="str">
        <f t="shared" si="56"/>
        <v>物理</v>
      </c>
      <c r="L421" s="1" t="s">
        <v>468</v>
      </c>
      <c r="M421" s="17" t="s">
        <v>36</v>
      </c>
      <c r="N421" s="17"/>
      <c r="O421" s="18" t="str">
        <f t="shared" si="57"/>
        <v xml:space="preserve">
  - 
    name:  2.放射性元素的衰变
    title:  2.放射性元素的衰变
    description: 
    koLyro: section
    koLyri:  just
    son: </v>
      </c>
      <c r="P421" s="20" t="str">
        <f t="shared" si="58"/>
        <v xml:space="preserve">
          - 
            name:  2.放射性元素的衰变
            title:  2.放射性元素的衰变
            description: 
            koLyro: section
            koLyri:  just
            son: </v>
      </c>
    </row>
    <row r="422" spans="1:16" s="1" customFormat="1" ht="17.25" customHeight="1">
      <c r="A422" s="15">
        <f t="shared" si="51"/>
        <v>4</v>
      </c>
      <c r="B422" s="16" t="str">
        <f t="shared" si="52"/>
        <v>教材节</v>
      </c>
      <c r="C422" s="16" t="str">
        <f t="shared" si="53"/>
        <v>3.探测射线的方法</v>
      </c>
      <c r="D422" s="16" t="str">
        <f>IF(I422=1,INDEX( {"chinese","english","math","physics","chemistry","biology","politics","history","geography"},MATCH(C422,{"语文","英语","数学","物理","化学","生物","政治","历史","地理"},0)),"")</f>
        <v/>
      </c>
      <c r="E422" s="16" t="str">
        <f t="shared" si="54"/>
        <v>教材节</v>
      </c>
      <c r="F422" s="16" t="str">
        <f t="shared" si="55"/>
        <v>恰</v>
      </c>
      <c r="G422" s="16" t="str">
        <f>INDEX( {"body","discipline","volume","chapter","section"},MATCH(E422,{"教材体","教材域","教材册","教材章","教材节"},0))</f>
        <v>section</v>
      </c>
      <c r="H422" s="16" t="str">
        <f>INDEX( {"super","just","sub","infras"},MATCH(F422,{"超","恰","亚","次"},0))</f>
        <v>just</v>
      </c>
      <c r="I422" s="16">
        <f>MATCH(E422,{"教材体","教材域","教材册","教材章","教材节"},0)-1</f>
        <v>4</v>
      </c>
      <c r="J422" s="16">
        <f>MATCH(F422,{"超","恰","亚","次"},0)-1</f>
        <v>1</v>
      </c>
      <c r="K422" s="16" t="str">
        <f t="shared" si="56"/>
        <v>物理</v>
      </c>
      <c r="L422" s="1" t="s">
        <v>469</v>
      </c>
      <c r="M422" s="17"/>
      <c r="N422" s="17"/>
      <c r="O422" s="18" t="str">
        <f t="shared" si="57"/>
        <v xml:space="preserve">
  - 
    name:  3.探测射线的方法
    title:  3.探测射线的方法
    description: 
    koLyro: section
    koLyri:  just
    son: </v>
      </c>
      <c r="P422" s="20" t="str">
        <f t="shared" si="58"/>
        <v xml:space="preserve">
          - 
            name:  3.探测射线的方法
            title:  3.探测射线的方法
            description: 
            koLyro: section
            koLyri:  just
            son: </v>
      </c>
    </row>
    <row r="423" spans="1:16" s="1" customFormat="1" ht="17.25" customHeight="1">
      <c r="A423" s="15">
        <f t="shared" si="51"/>
        <v>4</v>
      </c>
      <c r="B423" s="16" t="str">
        <f t="shared" si="52"/>
        <v>教材节</v>
      </c>
      <c r="C423" s="16" t="str">
        <f t="shared" si="53"/>
        <v>4.放射性的应用于防护</v>
      </c>
      <c r="D423" s="16" t="str">
        <f>IF(I423=1,INDEX( {"chinese","english","math","physics","chemistry","biology","politics","history","geography"},MATCH(C423,{"语文","英语","数学","物理","化学","生物","政治","历史","地理"},0)),"")</f>
        <v/>
      </c>
      <c r="E423" s="16" t="str">
        <f t="shared" si="54"/>
        <v>教材节</v>
      </c>
      <c r="F423" s="16" t="str">
        <f t="shared" si="55"/>
        <v>恰</v>
      </c>
      <c r="G423" s="16" t="str">
        <f>INDEX( {"body","discipline","volume","chapter","section"},MATCH(E423,{"教材体","教材域","教材册","教材章","教材节"},0))</f>
        <v>section</v>
      </c>
      <c r="H423" s="16" t="str">
        <f>INDEX( {"super","just","sub","infras"},MATCH(F423,{"超","恰","亚","次"},0))</f>
        <v>just</v>
      </c>
      <c r="I423" s="16">
        <f>MATCH(E423,{"教材体","教材域","教材册","教材章","教材节"},0)-1</f>
        <v>4</v>
      </c>
      <c r="J423" s="16">
        <f>MATCH(F423,{"超","恰","亚","次"},0)-1</f>
        <v>1</v>
      </c>
      <c r="K423" s="16" t="str">
        <f t="shared" si="56"/>
        <v>物理</v>
      </c>
      <c r="L423" s="1" t="s">
        <v>470</v>
      </c>
      <c r="M423" s="17"/>
      <c r="N423" s="17"/>
      <c r="O423" s="18" t="str">
        <f t="shared" si="57"/>
        <v xml:space="preserve">
  - 
    name:  4.放射性的应用于防护
    title:  4.放射性的应用于防护
    description: 
    koLyro: section
    koLyri:  just
    son: </v>
      </c>
      <c r="P423" s="20" t="str">
        <f t="shared" si="58"/>
        <v xml:space="preserve">
          - 
            name:  4.放射性的应用于防护
            title:  4.放射性的应用于防护
            description: 
            koLyro: section
            koLyri:  just
            son: </v>
      </c>
    </row>
    <row r="424" spans="1:16" s="1" customFormat="1" ht="17.25" customHeight="1">
      <c r="A424" s="15">
        <f t="shared" si="51"/>
        <v>4</v>
      </c>
      <c r="B424" s="16" t="str">
        <f t="shared" si="52"/>
        <v>教材节</v>
      </c>
      <c r="C424" s="16" t="str">
        <f t="shared" si="53"/>
        <v>5.核力与结合能</v>
      </c>
      <c r="D424" s="16" t="str">
        <f>IF(I424=1,INDEX( {"chinese","english","math","physics","chemistry","biology","politics","history","geography"},MATCH(C424,{"语文","英语","数学","物理","化学","生物","政治","历史","地理"},0)),"")</f>
        <v/>
      </c>
      <c r="E424" s="16" t="str">
        <f t="shared" si="54"/>
        <v>教材节</v>
      </c>
      <c r="F424" s="16" t="str">
        <f t="shared" si="55"/>
        <v>恰</v>
      </c>
      <c r="G424" s="16" t="str">
        <f>INDEX( {"body","discipline","volume","chapter","section"},MATCH(E424,{"教材体","教材域","教材册","教材章","教材节"},0))</f>
        <v>section</v>
      </c>
      <c r="H424" s="16" t="str">
        <f>INDEX( {"super","just","sub","infras"},MATCH(F424,{"超","恰","亚","次"},0))</f>
        <v>just</v>
      </c>
      <c r="I424" s="16">
        <f>MATCH(E424,{"教材体","教材域","教材册","教材章","教材节"},0)-1</f>
        <v>4</v>
      </c>
      <c r="J424" s="16">
        <f>MATCH(F424,{"超","恰","亚","次"},0)-1</f>
        <v>1</v>
      </c>
      <c r="K424" s="16" t="str">
        <f t="shared" si="56"/>
        <v>物理</v>
      </c>
      <c r="L424" s="1" t="s">
        <v>471</v>
      </c>
      <c r="M424" s="17"/>
      <c r="N424" s="17"/>
      <c r="O424" s="18" t="str">
        <f t="shared" si="57"/>
        <v xml:space="preserve">
  - 
    name:  5.核力与结合能
    title:  5.核力与结合能
    description: 
    koLyro: section
    koLyri:  just
    son: </v>
      </c>
      <c r="P424" s="20" t="str">
        <f t="shared" si="58"/>
        <v xml:space="preserve">
          - 
            name:  5.核力与结合能
            title:  5.核力与结合能
            description: 
            koLyro: section
            koLyri:  just
            son: </v>
      </c>
    </row>
    <row r="425" spans="1:16" s="1" customFormat="1" ht="17.25" customHeight="1">
      <c r="A425" s="15">
        <f t="shared" si="51"/>
        <v>4</v>
      </c>
      <c r="B425" s="16" t="str">
        <f t="shared" si="52"/>
        <v>教材节</v>
      </c>
      <c r="C425" s="16" t="str">
        <f t="shared" si="53"/>
        <v>6.核裂变</v>
      </c>
      <c r="D425" s="16" t="str">
        <f>IF(I425=1,INDEX( {"chinese","english","math","physics","chemistry","biology","politics","history","geography"},MATCH(C425,{"语文","英语","数学","物理","化学","生物","政治","历史","地理"},0)),"")</f>
        <v/>
      </c>
      <c r="E425" s="16" t="str">
        <f t="shared" si="54"/>
        <v>教材节</v>
      </c>
      <c r="F425" s="16" t="str">
        <f t="shared" si="55"/>
        <v>恰</v>
      </c>
      <c r="G425" s="16" t="str">
        <f>INDEX( {"body","discipline","volume","chapter","section"},MATCH(E425,{"教材体","教材域","教材册","教材章","教材节"},0))</f>
        <v>section</v>
      </c>
      <c r="H425" s="16" t="str">
        <f>INDEX( {"super","just","sub","infras"},MATCH(F425,{"超","恰","亚","次"},0))</f>
        <v>just</v>
      </c>
      <c r="I425" s="16">
        <f>MATCH(E425,{"教材体","教材域","教材册","教材章","教材节"},0)-1</f>
        <v>4</v>
      </c>
      <c r="J425" s="16">
        <f>MATCH(F425,{"超","恰","亚","次"},0)-1</f>
        <v>1</v>
      </c>
      <c r="K425" s="16" t="str">
        <f t="shared" si="56"/>
        <v>物理</v>
      </c>
      <c r="L425" s="1" t="s">
        <v>472</v>
      </c>
      <c r="M425" s="17"/>
      <c r="N425" s="17"/>
      <c r="O425" s="18" t="str">
        <f t="shared" si="57"/>
        <v xml:space="preserve">
  - 
    name:  6.核裂变
    title:  6.核裂变
    description: 
    koLyro: section
    koLyri:  just
    son: </v>
      </c>
      <c r="P425" s="20" t="str">
        <f t="shared" si="58"/>
        <v xml:space="preserve">
          - 
            name:  6.核裂变
            title:  6.核裂变
            description: 
            koLyro: section
            koLyri:  just
            son: </v>
      </c>
    </row>
    <row r="426" spans="1:16" s="1" customFormat="1" ht="17.25" customHeight="1">
      <c r="A426" s="15">
        <f t="shared" si="51"/>
        <v>4</v>
      </c>
      <c r="B426" s="16" t="str">
        <f t="shared" si="52"/>
        <v>教材节</v>
      </c>
      <c r="C426" s="16" t="str">
        <f t="shared" si="53"/>
        <v>7.核聚变</v>
      </c>
      <c r="D426" s="16" t="str">
        <f>IF(I426=1,INDEX( {"chinese","english","math","physics","chemistry","biology","politics","history","geography"},MATCH(C426,{"语文","英语","数学","物理","化学","生物","政治","历史","地理"},0)),"")</f>
        <v/>
      </c>
      <c r="E426" s="16" t="str">
        <f t="shared" si="54"/>
        <v>教材节</v>
      </c>
      <c r="F426" s="16" t="str">
        <f t="shared" si="55"/>
        <v>恰</v>
      </c>
      <c r="G426" s="16" t="str">
        <f>INDEX( {"body","discipline","volume","chapter","section"},MATCH(E426,{"教材体","教材域","教材册","教材章","教材节"},0))</f>
        <v>section</v>
      </c>
      <c r="H426" s="16" t="str">
        <f>INDEX( {"super","just","sub","infras"},MATCH(F426,{"超","恰","亚","次"},0))</f>
        <v>just</v>
      </c>
      <c r="I426" s="16">
        <f>MATCH(E426,{"教材体","教材域","教材册","教材章","教材节"},0)-1</f>
        <v>4</v>
      </c>
      <c r="J426" s="16">
        <f>MATCH(F426,{"超","恰","亚","次"},0)-1</f>
        <v>1</v>
      </c>
      <c r="K426" s="16" t="str">
        <f t="shared" si="56"/>
        <v>物理</v>
      </c>
      <c r="L426" s="1" t="s">
        <v>473</v>
      </c>
      <c r="M426" s="17"/>
      <c r="N426" s="17"/>
      <c r="O426" s="18" t="str">
        <f t="shared" si="57"/>
        <v xml:space="preserve">
  - 
    name:  7.核聚变
    title:  7.核聚变
    description: 
    koLyro: section
    koLyri:  just
    son: </v>
      </c>
      <c r="P426" s="20" t="str">
        <f t="shared" si="58"/>
        <v xml:space="preserve">
          - 
            name:  7.核聚变
            title:  7.核聚变
            description: 
            koLyro: section
            koLyri:  just
            son: </v>
      </c>
    </row>
    <row r="427" spans="1:16" s="1" customFormat="1" ht="17.25" customHeight="1">
      <c r="A427" s="15">
        <f t="shared" si="51"/>
        <v>4</v>
      </c>
      <c r="B427" s="16" t="str">
        <f t="shared" si="52"/>
        <v>教材节</v>
      </c>
      <c r="C427" s="16" t="str">
        <f t="shared" si="53"/>
        <v>8.粒子和宇宙</v>
      </c>
      <c r="D427" s="16" t="str">
        <f>IF(I427=1,INDEX( {"chinese","english","math","physics","chemistry","biology","politics","history","geography"},MATCH(C427,{"语文","英语","数学","物理","化学","生物","政治","历史","地理"},0)),"")</f>
        <v/>
      </c>
      <c r="E427" s="16" t="str">
        <f t="shared" si="54"/>
        <v>教材节</v>
      </c>
      <c r="F427" s="16" t="str">
        <f t="shared" si="55"/>
        <v>恰</v>
      </c>
      <c r="G427" s="16" t="str">
        <f>INDEX( {"body","discipline","volume","chapter","section"},MATCH(E427,{"教材体","教材域","教材册","教材章","教材节"},0))</f>
        <v>section</v>
      </c>
      <c r="H427" s="16" t="str">
        <f>INDEX( {"super","just","sub","infras"},MATCH(F427,{"超","恰","亚","次"},0))</f>
        <v>just</v>
      </c>
      <c r="I427" s="16">
        <f>MATCH(E427,{"教材体","教材域","教材册","教材章","教材节"},0)-1</f>
        <v>4</v>
      </c>
      <c r="J427" s="16">
        <f>MATCH(F427,{"超","恰","亚","次"},0)-1</f>
        <v>1</v>
      </c>
      <c r="K427" s="16" t="str">
        <f t="shared" si="56"/>
        <v>物理</v>
      </c>
      <c r="L427" s="1" t="s">
        <v>474</v>
      </c>
      <c r="M427" s="17"/>
      <c r="N427" s="17"/>
      <c r="O427" s="18" t="str">
        <f t="shared" si="57"/>
        <v xml:space="preserve">
  - 
    name:  8.粒子和宇宙
    title:  8.粒子和宇宙
    description: 
    koLyro: section
    koLyri:  just
    son: </v>
      </c>
      <c r="P427" s="20" t="str">
        <f t="shared" si="58"/>
        <v xml:space="preserve">
          - 
            name:  8.粒子和宇宙
            title:  8.粒子和宇宙
            description: 
            koLyro: section
            koLyri:  just
            son: </v>
      </c>
    </row>
    <row r="428" spans="1:16" s="1" customFormat="1" ht="17.25" customHeight="1">
      <c r="A428" s="15">
        <f t="shared" si="51"/>
        <v>1</v>
      </c>
      <c r="B428" s="16" t="str">
        <f t="shared" si="52"/>
        <v>教材域</v>
      </c>
      <c r="C428" s="16" t="str">
        <f t="shared" si="53"/>
        <v>化学</v>
      </c>
      <c r="D428" s="16" t="str">
        <f>IF(I428=1,INDEX( {"chinese","english","math","physics","chemistry","biology","politics","history","geography"},MATCH(C428,{"语文","英语","数学","物理","化学","生物","政治","历史","地理"},0)),"")</f>
        <v>chemistry</v>
      </c>
      <c r="E428" s="16" t="str">
        <f t="shared" si="54"/>
        <v>教材域</v>
      </c>
      <c r="F428" s="16" t="str">
        <f t="shared" si="55"/>
        <v>恰</v>
      </c>
      <c r="G428" s="16" t="str">
        <f>INDEX( {"body","discipline","volume","chapter","section"},MATCH(E428,{"教材体","教材域","教材册","教材章","教材节"},0))</f>
        <v>discipline</v>
      </c>
      <c r="H428" s="16" t="str">
        <f>INDEX( {"super","just","sub","infras"},MATCH(F428,{"超","恰","亚","次"},0))</f>
        <v>just</v>
      </c>
      <c r="I428" s="16">
        <f>MATCH(E428,{"教材体","教材域","教材册","教材章","教材节"},0)-1</f>
        <v>1</v>
      </c>
      <c r="J428" s="16">
        <f>MATCH(F428,{"超","恰","亚","次"},0)-1</f>
        <v>1</v>
      </c>
      <c r="K428" s="16" t="str">
        <f t="shared" si="56"/>
        <v>化学</v>
      </c>
      <c r="L428" s="1" t="s">
        <v>475</v>
      </c>
      <c r="M428" s="17"/>
      <c r="N428" s="17"/>
      <c r="O428" s="18" t="str">
        <f t="shared" si="57"/>
        <v xml:space="preserve">
  - 
    name:  chemistry
    title:  化学
    description: 
    koLyro: discipline
    koLyri:  just
    son: </v>
      </c>
      <c r="P428" s="20" t="str">
        <f t="shared" si="58"/>
        <v xml:space="preserve">
    - 
      name:  chemistry
      title:  化学
      description: 
      koLyro: discipline
      koLyri:  just
      son: </v>
      </c>
    </row>
    <row r="429" spans="1:16" s="1" customFormat="1" ht="17.25" customHeight="1">
      <c r="A429" s="15">
        <f t="shared" si="51"/>
        <v>2</v>
      </c>
      <c r="B429" s="16" t="str">
        <f t="shared" si="52"/>
        <v>教材册</v>
      </c>
      <c r="C429" s="16" t="str">
        <f t="shared" si="53"/>
        <v>必修1</v>
      </c>
      <c r="D429" s="16" t="str">
        <f>IF(I429=1,INDEX( {"chinese","english","math","physics","chemistry","biology","politics","history","geography"},MATCH(C429,{"语文","英语","数学","物理","化学","生物","政治","历史","地理"},0)),"")</f>
        <v/>
      </c>
      <c r="E429" s="16" t="str">
        <f t="shared" si="54"/>
        <v>教材册</v>
      </c>
      <c r="F429" s="16" t="str">
        <f t="shared" si="55"/>
        <v>恰</v>
      </c>
      <c r="G429" s="16" t="str">
        <f>INDEX( {"body","discipline","volume","chapter","section"},MATCH(E429,{"教材体","教材域","教材册","教材章","教材节"},0))</f>
        <v>volume</v>
      </c>
      <c r="H429" s="16" t="str">
        <f>INDEX( {"super","just","sub","infras"},MATCH(F429,{"超","恰","亚","次"},0))</f>
        <v>just</v>
      </c>
      <c r="I429" s="16">
        <f>MATCH(E429,{"教材体","教材域","教材册","教材章","教材节"},0)-1</f>
        <v>2</v>
      </c>
      <c r="J429" s="16">
        <f>MATCH(F429,{"超","恰","亚","次"},0)-1</f>
        <v>1</v>
      </c>
      <c r="K429" s="16" t="str">
        <f t="shared" si="56"/>
        <v>化学</v>
      </c>
      <c r="L429" s="1" t="s">
        <v>77</v>
      </c>
      <c r="M429" s="17"/>
      <c r="N429" s="17"/>
      <c r="O429" s="18" t="str">
        <f t="shared" si="57"/>
        <v xml:space="preserve">
  - 
    name:  必修1
    title:  必修1
    description: 
    koLyro: volume
    koLyri:  just
    son: </v>
      </c>
      <c r="P429" s="20" t="str">
        <f t="shared" si="58"/>
        <v xml:space="preserve">
      - 
        name:  必修1
        title:  必修1
        description: 
        koLyro: volume
        koLyri:  just
        son: </v>
      </c>
    </row>
    <row r="430" spans="1:16" s="1" customFormat="1" ht="17.25" customHeight="1">
      <c r="A430" s="15">
        <f t="shared" si="51"/>
        <v>3</v>
      </c>
      <c r="B430" s="16" t="str">
        <f t="shared" si="52"/>
        <v>教材章</v>
      </c>
      <c r="C430" s="16" t="str">
        <f t="shared" si="53"/>
        <v xml:space="preserve">第一章从实验学化学 </v>
      </c>
      <c r="D430" s="16" t="str">
        <f>IF(I430=1,INDEX( {"chinese","english","math","physics","chemistry","biology","politics","history","geography"},MATCH(C430,{"语文","英语","数学","物理","化学","生物","政治","历史","地理"},0)),"")</f>
        <v/>
      </c>
      <c r="E430" s="16" t="str">
        <f t="shared" si="54"/>
        <v>教材章</v>
      </c>
      <c r="F430" s="16" t="str">
        <f t="shared" si="55"/>
        <v>恰</v>
      </c>
      <c r="G430" s="16" t="str">
        <f>INDEX( {"body","discipline","volume","chapter","section"},MATCH(E430,{"教材体","教材域","教材册","教材章","教材节"},0))</f>
        <v>chapter</v>
      </c>
      <c r="H430" s="16" t="str">
        <f>INDEX( {"super","just","sub","infras"},MATCH(F430,{"超","恰","亚","次"},0))</f>
        <v>just</v>
      </c>
      <c r="I430" s="16">
        <f>MATCH(E430,{"教材体","教材域","教材册","教材章","教材节"},0)-1</f>
        <v>3</v>
      </c>
      <c r="J430" s="16">
        <f>MATCH(F430,{"超","恰","亚","次"},0)-1</f>
        <v>1</v>
      </c>
      <c r="K430" s="16" t="str">
        <f t="shared" si="56"/>
        <v>化学</v>
      </c>
      <c r="L430" s="1" t="s">
        <v>1333</v>
      </c>
      <c r="M430" s="17" t="s">
        <v>37</v>
      </c>
      <c r="N430" s="17"/>
      <c r="O430" s="18" t="str">
        <f t="shared" si="57"/>
        <v xml:space="preserve">
  - 
    name:  第一章从实验学化学 
    title:  第一章从实验学化学 
    description: 
    koLyro: chapter
    koLyri:  just
    son: </v>
      </c>
      <c r="P430" s="20" t="str">
        <f t="shared" si="58"/>
        <v xml:space="preserve">
        - 
          name:  第一章从实验学化学 
          title:  第一章从实验学化学 
          description: 
          koLyro: chapter
          koLyri:  just
          son: </v>
      </c>
    </row>
    <row r="431" spans="1:16" s="1" customFormat="1" ht="17.25" customHeight="1">
      <c r="A431" s="15">
        <f t="shared" si="51"/>
        <v>4</v>
      </c>
      <c r="B431" s="16" t="str">
        <f t="shared" si="52"/>
        <v>教材节</v>
      </c>
      <c r="C431" s="16" t="str">
        <f t="shared" si="53"/>
        <v xml:space="preserve"> 第一节化学实验基本方法 </v>
      </c>
      <c r="D431" s="16" t="str">
        <f>IF(I431=1,INDEX( {"chinese","english","math","physics","chemistry","biology","politics","history","geography"},MATCH(C431,{"语文","英语","数学","物理","化学","生物","政治","历史","地理"},0)),"")</f>
        <v/>
      </c>
      <c r="E431" s="16" t="str">
        <f t="shared" si="54"/>
        <v>教材节</v>
      </c>
      <c r="F431" s="16" t="str">
        <f t="shared" si="55"/>
        <v>恰</v>
      </c>
      <c r="G431" s="16" t="str">
        <f>INDEX( {"body","discipline","volume","chapter","section"},MATCH(E431,{"教材体","教材域","教材册","教材章","教材节"},0))</f>
        <v>section</v>
      </c>
      <c r="H431" s="16" t="str">
        <f>INDEX( {"super","just","sub","infras"},MATCH(F431,{"超","恰","亚","次"},0))</f>
        <v>just</v>
      </c>
      <c r="I431" s="16">
        <f>MATCH(E431,{"教材体","教材域","教材册","教材章","教材节"},0)-1</f>
        <v>4</v>
      </c>
      <c r="J431" s="16">
        <f>MATCH(F431,{"超","恰","亚","次"},0)-1</f>
        <v>1</v>
      </c>
      <c r="K431" s="16" t="str">
        <f t="shared" si="56"/>
        <v>化学</v>
      </c>
      <c r="L431" s="1" t="s">
        <v>1332</v>
      </c>
      <c r="M431" s="17"/>
      <c r="N431" s="17"/>
      <c r="O431" s="18" t="str">
        <f t="shared" si="57"/>
        <v xml:space="preserve">
  - 
    name:   第一节化学实验基本方法 
    title:   第一节化学实验基本方法 
    description: 
    koLyro: section
    koLyri:  just
    son: </v>
      </c>
      <c r="P431" s="20" t="str">
        <f t="shared" si="58"/>
        <v xml:space="preserve">
          - 
            name:   第一节化学实验基本方法 
            title:   第一节化学实验基本方法 
            description: 
            koLyro: section
            koLyri:  just
            son: </v>
      </c>
    </row>
    <row r="432" spans="1:16" s="1" customFormat="1" ht="17.25" customHeight="1">
      <c r="A432" s="15">
        <f t="shared" si="51"/>
        <v>4</v>
      </c>
      <c r="B432" s="16" t="str">
        <f t="shared" si="52"/>
        <v>教材节</v>
      </c>
      <c r="C432" s="16" t="str">
        <f t="shared" si="53"/>
        <v xml:space="preserve"> 第二节化学计量在实验中的应用 </v>
      </c>
      <c r="D432" s="16" t="str">
        <f>IF(I432=1,INDEX( {"chinese","english","math","physics","chemistry","biology","politics","history","geography"},MATCH(C432,{"语文","英语","数学","物理","化学","生物","政治","历史","地理"},0)),"")</f>
        <v/>
      </c>
      <c r="E432" s="16" t="str">
        <f t="shared" si="54"/>
        <v>教材节</v>
      </c>
      <c r="F432" s="16" t="str">
        <f t="shared" si="55"/>
        <v>恰</v>
      </c>
      <c r="G432" s="16" t="str">
        <f>INDEX( {"body","discipline","volume","chapter","section"},MATCH(E432,{"教材体","教材域","教材册","教材章","教材节"},0))</f>
        <v>section</v>
      </c>
      <c r="H432" s="16" t="str">
        <f>INDEX( {"super","just","sub","infras"},MATCH(F432,{"超","恰","亚","次"},0))</f>
        <v>just</v>
      </c>
      <c r="I432" s="16">
        <f>MATCH(E432,{"教材体","教材域","教材册","教材章","教材节"},0)-1</f>
        <v>4</v>
      </c>
      <c r="J432" s="16">
        <f>MATCH(F432,{"超","恰","亚","次"},0)-1</f>
        <v>1</v>
      </c>
      <c r="K432" s="16" t="str">
        <f t="shared" si="56"/>
        <v>化学</v>
      </c>
      <c r="L432" s="1" t="s">
        <v>1221</v>
      </c>
      <c r="M432" s="17"/>
      <c r="N432" s="17"/>
      <c r="O432" s="18" t="str">
        <f t="shared" si="57"/>
        <v xml:space="preserve">
  - 
    name:   第二节化学计量在实验中的应用 
    title:   第二节化学计量在实验中的应用 
    description: 
    koLyro: section
    koLyri:  just
    son: </v>
      </c>
      <c r="P432" s="20" t="str">
        <f t="shared" si="58"/>
        <v xml:space="preserve">
          - 
            name:   第二节化学计量在实验中的应用 
            title:   第二节化学计量在实验中的应用 
            description: 
            koLyro: section
            koLyri:  just
            son: </v>
      </c>
    </row>
    <row r="433" spans="1:16" s="1" customFormat="1" ht="17.25" customHeight="1">
      <c r="A433" s="15">
        <f t="shared" si="51"/>
        <v>3</v>
      </c>
      <c r="B433" s="16" t="str">
        <f t="shared" si="52"/>
        <v>教材章</v>
      </c>
      <c r="C433" s="16" t="str">
        <f t="shared" si="53"/>
        <v xml:space="preserve">第二章化学物质及其变化 </v>
      </c>
      <c r="D433" s="16" t="str">
        <f>IF(I433=1,INDEX( {"chinese","english","math","physics","chemistry","biology","politics","history","geography"},MATCH(C433,{"语文","英语","数学","物理","化学","生物","政治","历史","地理"},0)),"")</f>
        <v/>
      </c>
      <c r="E433" s="16" t="str">
        <f t="shared" si="54"/>
        <v>教材章</v>
      </c>
      <c r="F433" s="16" t="str">
        <f t="shared" si="55"/>
        <v>恰</v>
      </c>
      <c r="G433" s="16" t="str">
        <f>INDEX( {"body","discipline","volume","chapter","section"},MATCH(E433,{"教材体","教材域","教材册","教材章","教材节"},0))</f>
        <v>chapter</v>
      </c>
      <c r="H433" s="16" t="str">
        <f>INDEX( {"super","just","sub","infras"},MATCH(F433,{"超","恰","亚","次"},0))</f>
        <v>just</v>
      </c>
      <c r="I433" s="16">
        <f>MATCH(E433,{"教材体","教材域","教材册","教材章","教材节"},0)-1</f>
        <v>3</v>
      </c>
      <c r="J433" s="16">
        <f>MATCH(F433,{"超","恰","亚","次"},0)-1</f>
        <v>1</v>
      </c>
      <c r="K433" s="16" t="str">
        <f t="shared" si="56"/>
        <v>化学</v>
      </c>
      <c r="L433" s="1" t="s">
        <v>1222</v>
      </c>
      <c r="M433" s="17"/>
      <c r="N433" s="17"/>
      <c r="O433" s="18" t="str">
        <f t="shared" si="57"/>
        <v xml:space="preserve">
  - 
    name:  第二章化学物质及其变化 
    title:  第二章化学物质及其变化 
    description: 
    koLyro: chapter
    koLyri:  just
    son: </v>
      </c>
      <c r="P433" s="20" t="str">
        <f t="shared" si="58"/>
        <v xml:space="preserve">
        - 
          name:  第二章化学物质及其变化 
          title:  第二章化学物质及其变化 
          description: 
          koLyro: chapter
          koLyri:  just
          son: </v>
      </c>
    </row>
    <row r="434" spans="1:16" s="1" customFormat="1" ht="17.25" customHeight="1">
      <c r="A434" s="15">
        <f t="shared" si="51"/>
        <v>4</v>
      </c>
      <c r="B434" s="16" t="str">
        <f t="shared" si="52"/>
        <v>教材节</v>
      </c>
      <c r="C434" s="16" t="str">
        <f t="shared" si="53"/>
        <v xml:space="preserve"> 第一节物质的分类 </v>
      </c>
      <c r="D434" s="16" t="str">
        <f>IF(I434=1,INDEX( {"chinese","english","math","physics","chemistry","biology","politics","history","geography"},MATCH(C434,{"语文","英语","数学","物理","化学","生物","政治","历史","地理"},0)),"")</f>
        <v/>
      </c>
      <c r="E434" s="16" t="str">
        <f t="shared" si="54"/>
        <v>教材节</v>
      </c>
      <c r="F434" s="16" t="str">
        <f t="shared" si="55"/>
        <v>恰</v>
      </c>
      <c r="G434" s="16" t="str">
        <f>INDEX( {"body","discipline","volume","chapter","section"},MATCH(E434,{"教材体","教材域","教材册","教材章","教材节"},0))</f>
        <v>section</v>
      </c>
      <c r="H434" s="16" t="str">
        <f>INDEX( {"super","just","sub","infras"},MATCH(F434,{"超","恰","亚","次"},0))</f>
        <v>just</v>
      </c>
      <c r="I434" s="16">
        <f>MATCH(E434,{"教材体","教材域","教材册","教材章","教材节"},0)-1</f>
        <v>4</v>
      </c>
      <c r="J434" s="16">
        <f>MATCH(F434,{"超","恰","亚","次"},0)-1</f>
        <v>1</v>
      </c>
      <c r="K434" s="16" t="str">
        <f t="shared" si="56"/>
        <v>化学</v>
      </c>
      <c r="L434" s="1" t="s">
        <v>1223</v>
      </c>
      <c r="M434" s="17"/>
      <c r="N434" s="17"/>
      <c r="O434" s="18" t="str">
        <f t="shared" si="57"/>
        <v xml:space="preserve">
  - 
    name:   第一节物质的分类 
    title:   第一节物质的分类 
    description: 
    koLyro: section
    koLyri:  just
    son: </v>
      </c>
      <c r="P434" s="20" t="str">
        <f t="shared" si="58"/>
        <v xml:space="preserve">
          - 
            name:   第一节物质的分类 
            title:   第一节物质的分类 
            description: 
            koLyro: section
            koLyri:  just
            son: </v>
      </c>
    </row>
    <row r="435" spans="1:16" s="1" customFormat="1" ht="17.25" customHeight="1">
      <c r="A435" s="15">
        <f t="shared" si="51"/>
        <v>4</v>
      </c>
      <c r="B435" s="16" t="str">
        <f t="shared" si="52"/>
        <v>教材节</v>
      </c>
      <c r="C435" s="16" t="str">
        <f t="shared" si="53"/>
        <v xml:space="preserve"> 第二节离子反应 </v>
      </c>
      <c r="D435" s="16" t="str">
        <f>IF(I435=1,INDEX( {"chinese","english","math","physics","chemistry","biology","politics","history","geography"},MATCH(C435,{"语文","英语","数学","物理","化学","生物","政治","历史","地理"},0)),"")</f>
        <v/>
      </c>
      <c r="E435" s="16" t="str">
        <f t="shared" si="54"/>
        <v>教材节</v>
      </c>
      <c r="F435" s="16" t="str">
        <f t="shared" si="55"/>
        <v>恰</v>
      </c>
      <c r="G435" s="16" t="str">
        <f>INDEX( {"body","discipline","volume","chapter","section"},MATCH(E435,{"教材体","教材域","教材册","教材章","教材节"},0))</f>
        <v>section</v>
      </c>
      <c r="H435" s="16" t="str">
        <f>INDEX( {"super","just","sub","infras"},MATCH(F435,{"超","恰","亚","次"},0))</f>
        <v>just</v>
      </c>
      <c r="I435" s="16">
        <f>MATCH(E435,{"教材体","教材域","教材册","教材章","教材节"},0)-1</f>
        <v>4</v>
      </c>
      <c r="J435" s="16">
        <f>MATCH(F435,{"超","恰","亚","次"},0)-1</f>
        <v>1</v>
      </c>
      <c r="K435" s="16" t="str">
        <f t="shared" si="56"/>
        <v>化学</v>
      </c>
      <c r="L435" s="1" t="s">
        <v>1224</v>
      </c>
      <c r="M435" s="17"/>
      <c r="N435" s="17"/>
      <c r="O435" s="18" t="str">
        <f t="shared" si="57"/>
        <v xml:space="preserve">
  - 
    name:   第二节离子反应 
    title:   第二节离子反应 
    description: 
    koLyro: section
    koLyri:  just
    son: </v>
      </c>
      <c r="P435" s="20" t="str">
        <f t="shared" si="58"/>
        <v xml:space="preserve">
          - 
            name:   第二节离子反应 
            title:   第二节离子反应 
            description: 
            koLyro: section
            koLyri:  just
            son: </v>
      </c>
    </row>
    <row r="436" spans="1:16" s="1" customFormat="1" ht="17.25" customHeight="1">
      <c r="A436" s="15">
        <f t="shared" si="51"/>
        <v>4</v>
      </c>
      <c r="B436" s="16" t="str">
        <f t="shared" si="52"/>
        <v>教材节</v>
      </c>
      <c r="C436" s="16" t="str">
        <f t="shared" si="53"/>
        <v xml:space="preserve"> 第三节氧化还原反应 </v>
      </c>
      <c r="D436" s="16" t="str">
        <f>IF(I436=1,INDEX( {"chinese","english","math","physics","chemistry","biology","politics","history","geography"},MATCH(C436,{"语文","英语","数学","物理","化学","生物","政治","历史","地理"},0)),"")</f>
        <v/>
      </c>
      <c r="E436" s="16" t="str">
        <f t="shared" si="54"/>
        <v>教材节</v>
      </c>
      <c r="F436" s="16" t="str">
        <f t="shared" si="55"/>
        <v>恰</v>
      </c>
      <c r="G436" s="16" t="str">
        <f>INDEX( {"body","discipline","volume","chapter","section"},MATCH(E436,{"教材体","教材域","教材册","教材章","教材节"},0))</f>
        <v>section</v>
      </c>
      <c r="H436" s="16" t="str">
        <f>INDEX( {"super","just","sub","infras"},MATCH(F436,{"超","恰","亚","次"},0))</f>
        <v>just</v>
      </c>
      <c r="I436" s="16">
        <f>MATCH(E436,{"教材体","教材域","教材册","教材章","教材节"},0)-1</f>
        <v>4</v>
      </c>
      <c r="J436" s="16">
        <f>MATCH(F436,{"超","恰","亚","次"},0)-1</f>
        <v>1</v>
      </c>
      <c r="K436" s="16" t="str">
        <f t="shared" si="56"/>
        <v>化学</v>
      </c>
      <c r="L436" s="1" t="s">
        <v>1225</v>
      </c>
      <c r="M436" s="17"/>
      <c r="N436" s="17"/>
      <c r="O436" s="18" t="str">
        <f t="shared" si="57"/>
        <v xml:space="preserve">
  - 
    name:   第三节氧化还原反应 
    title:   第三节氧化还原反应 
    description: 
    koLyro: section
    koLyri:  just
    son: </v>
      </c>
      <c r="P436" s="20" t="str">
        <f t="shared" si="58"/>
        <v xml:space="preserve">
          - 
            name:   第三节氧化还原反应 
            title:   第三节氧化还原反应 
            description: 
            koLyro: section
            koLyri:  just
            son: </v>
      </c>
    </row>
    <row r="437" spans="1:16" s="1" customFormat="1" ht="17.25" customHeight="1">
      <c r="A437" s="15">
        <f t="shared" si="51"/>
        <v>3</v>
      </c>
      <c r="B437" s="16" t="str">
        <f t="shared" si="52"/>
        <v>教材章</v>
      </c>
      <c r="C437" s="16" t="str">
        <f t="shared" si="53"/>
        <v xml:space="preserve">第三章金属及其化合物 </v>
      </c>
      <c r="D437" s="16" t="str">
        <f>IF(I437=1,INDEX( {"chinese","english","math","physics","chemistry","biology","politics","history","geography"},MATCH(C437,{"语文","英语","数学","物理","化学","生物","政治","历史","地理"},0)),"")</f>
        <v/>
      </c>
      <c r="E437" s="16" t="str">
        <f t="shared" si="54"/>
        <v>教材章</v>
      </c>
      <c r="F437" s="16" t="str">
        <f t="shared" si="55"/>
        <v>恰</v>
      </c>
      <c r="G437" s="16" t="str">
        <f>INDEX( {"body","discipline","volume","chapter","section"},MATCH(E437,{"教材体","教材域","教材册","教材章","教材节"},0))</f>
        <v>chapter</v>
      </c>
      <c r="H437" s="16" t="str">
        <f>INDEX( {"super","just","sub","infras"},MATCH(F437,{"超","恰","亚","次"},0))</f>
        <v>just</v>
      </c>
      <c r="I437" s="16">
        <f>MATCH(E437,{"教材体","教材域","教材册","教材章","教材节"},0)-1</f>
        <v>3</v>
      </c>
      <c r="J437" s="16">
        <f>MATCH(F437,{"超","恰","亚","次"},0)-1</f>
        <v>1</v>
      </c>
      <c r="K437" s="16" t="str">
        <f t="shared" si="56"/>
        <v>化学</v>
      </c>
      <c r="L437" s="1" t="s">
        <v>1226</v>
      </c>
      <c r="M437" s="17" t="s">
        <v>38</v>
      </c>
      <c r="N437" s="17"/>
      <c r="O437" s="18" t="str">
        <f t="shared" si="57"/>
        <v xml:space="preserve">
  - 
    name:  第三章金属及其化合物 
    title:  第三章金属及其化合物 
    description: 
    koLyro: chapter
    koLyri:  just
    son: </v>
      </c>
      <c r="P437" s="20" t="str">
        <f t="shared" si="58"/>
        <v xml:space="preserve">
        - 
          name:  第三章金属及其化合物 
          title:  第三章金属及其化合物 
          description: 
          koLyro: chapter
          koLyri:  just
          son: </v>
      </c>
    </row>
    <row r="438" spans="1:16" s="1" customFormat="1" ht="17.25" customHeight="1">
      <c r="A438" s="15">
        <f t="shared" si="51"/>
        <v>4</v>
      </c>
      <c r="B438" s="16" t="str">
        <f t="shared" si="52"/>
        <v>教材节</v>
      </c>
      <c r="C438" s="16" t="str">
        <f t="shared" si="53"/>
        <v xml:space="preserve"> 第一节金属的化学性质 </v>
      </c>
      <c r="D438" s="16" t="str">
        <f>IF(I438=1,INDEX( {"chinese","english","math","physics","chemistry","biology","politics","history","geography"},MATCH(C438,{"语文","英语","数学","物理","化学","生物","政治","历史","地理"},0)),"")</f>
        <v/>
      </c>
      <c r="E438" s="16" t="str">
        <f t="shared" si="54"/>
        <v>教材节</v>
      </c>
      <c r="F438" s="16" t="str">
        <f t="shared" si="55"/>
        <v>恰</v>
      </c>
      <c r="G438" s="16" t="str">
        <f>INDEX( {"body","discipline","volume","chapter","section"},MATCH(E438,{"教材体","教材域","教材册","教材章","教材节"},0))</f>
        <v>section</v>
      </c>
      <c r="H438" s="16" t="str">
        <f>INDEX( {"super","just","sub","infras"},MATCH(F438,{"超","恰","亚","次"},0))</f>
        <v>just</v>
      </c>
      <c r="I438" s="16">
        <f>MATCH(E438,{"教材体","教材域","教材册","教材章","教材节"},0)-1</f>
        <v>4</v>
      </c>
      <c r="J438" s="16">
        <f>MATCH(F438,{"超","恰","亚","次"},0)-1</f>
        <v>1</v>
      </c>
      <c r="K438" s="16" t="str">
        <f t="shared" si="56"/>
        <v>化学</v>
      </c>
      <c r="L438" s="1" t="s">
        <v>1227</v>
      </c>
      <c r="M438" s="17"/>
      <c r="N438" s="17"/>
      <c r="O438" s="18" t="str">
        <f t="shared" si="57"/>
        <v xml:space="preserve">
  - 
    name:   第一节金属的化学性质 
    title:   第一节金属的化学性质 
    description: 
    koLyro: section
    koLyri:  just
    son: </v>
      </c>
      <c r="P438" s="20" t="str">
        <f t="shared" si="58"/>
        <v xml:space="preserve">
          - 
            name:   第一节金属的化学性质 
            title:   第一节金属的化学性质 
            description: 
            koLyro: section
            koLyri:  just
            son: </v>
      </c>
    </row>
    <row r="439" spans="1:16" s="1" customFormat="1" ht="17.25" customHeight="1">
      <c r="A439" s="15">
        <f t="shared" si="51"/>
        <v>4</v>
      </c>
      <c r="B439" s="16" t="str">
        <f t="shared" si="52"/>
        <v>教材节</v>
      </c>
      <c r="C439" s="16" t="str">
        <f t="shared" si="53"/>
        <v xml:space="preserve"> 第二节几种重要的金属化合物 </v>
      </c>
      <c r="D439" s="16" t="str">
        <f>IF(I439=1,INDEX( {"chinese","english","math","physics","chemistry","biology","politics","history","geography"},MATCH(C439,{"语文","英语","数学","物理","化学","生物","政治","历史","地理"},0)),"")</f>
        <v/>
      </c>
      <c r="E439" s="16" t="str">
        <f t="shared" si="54"/>
        <v>教材节</v>
      </c>
      <c r="F439" s="16" t="str">
        <f t="shared" si="55"/>
        <v>恰</v>
      </c>
      <c r="G439" s="16" t="str">
        <f>INDEX( {"body","discipline","volume","chapter","section"},MATCH(E439,{"教材体","教材域","教材册","教材章","教材节"},0))</f>
        <v>section</v>
      </c>
      <c r="H439" s="16" t="str">
        <f>INDEX( {"super","just","sub","infras"},MATCH(F439,{"超","恰","亚","次"},0))</f>
        <v>just</v>
      </c>
      <c r="I439" s="16">
        <f>MATCH(E439,{"教材体","教材域","教材册","教材章","教材节"},0)-1</f>
        <v>4</v>
      </c>
      <c r="J439" s="16">
        <f>MATCH(F439,{"超","恰","亚","次"},0)-1</f>
        <v>1</v>
      </c>
      <c r="K439" s="16" t="str">
        <f t="shared" si="56"/>
        <v>化学</v>
      </c>
      <c r="L439" s="1" t="s">
        <v>1228</v>
      </c>
      <c r="M439" s="17"/>
      <c r="N439" s="17"/>
      <c r="O439" s="18" t="str">
        <f t="shared" si="57"/>
        <v xml:space="preserve">
  - 
    name:   第二节几种重要的金属化合物 
    title:   第二节几种重要的金属化合物 
    description: 
    koLyro: section
    koLyri:  just
    son: </v>
      </c>
      <c r="P439" s="20" t="str">
        <f t="shared" si="58"/>
        <v xml:space="preserve">
          - 
            name:   第二节几种重要的金属化合物 
            title:   第二节几种重要的金属化合物 
            description: 
            koLyro: section
            koLyri:  just
            son: </v>
      </c>
    </row>
    <row r="440" spans="1:16" s="1" customFormat="1" ht="17.25" customHeight="1">
      <c r="A440" s="15">
        <f t="shared" si="51"/>
        <v>4</v>
      </c>
      <c r="B440" s="16" t="str">
        <f t="shared" si="52"/>
        <v>教材节</v>
      </c>
      <c r="C440" s="16" t="str">
        <f t="shared" si="53"/>
        <v xml:space="preserve"> 第三节用途广泛的金属材料 </v>
      </c>
      <c r="D440" s="16" t="str">
        <f>IF(I440=1,INDEX( {"chinese","english","math","physics","chemistry","biology","politics","history","geography"},MATCH(C440,{"语文","英语","数学","物理","化学","生物","政治","历史","地理"},0)),"")</f>
        <v/>
      </c>
      <c r="E440" s="16" t="str">
        <f t="shared" si="54"/>
        <v>教材节</v>
      </c>
      <c r="F440" s="16" t="str">
        <f t="shared" si="55"/>
        <v>恰</v>
      </c>
      <c r="G440" s="16" t="str">
        <f>INDEX( {"body","discipline","volume","chapter","section"},MATCH(E440,{"教材体","教材域","教材册","教材章","教材节"},0))</f>
        <v>section</v>
      </c>
      <c r="H440" s="16" t="str">
        <f>INDEX( {"super","just","sub","infras"},MATCH(F440,{"超","恰","亚","次"},0))</f>
        <v>just</v>
      </c>
      <c r="I440" s="16">
        <f>MATCH(E440,{"教材体","教材域","教材册","教材章","教材节"},0)-1</f>
        <v>4</v>
      </c>
      <c r="J440" s="16">
        <f>MATCH(F440,{"超","恰","亚","次"},0)-1</f>
        <v>1</v>
      </c>
      <c r="K440" s="16" t="str">
        <f t="shared" si="56"/>
        <v>化学</v>
      </c>
      <c r="L440" s="1" t="s">
        <v>1229</v>
      </c>
      <c r="M440" s="17" t="s">
        <v>39</v>
      </c>
      <c r="N440" s="17"/>
      <c r="O440" s="18" t="str">
        <f t="shared" si="57"/>
        <v xml:space="preserve">
  - 
    name:   第三节用途广泛的金属材料 
    title:   第三节用途广泛的金属材料 
    description: 
    koLyro: section
    koLyri:  just
    son: </v>
      </c>
      <c r="P440" s="20" t="str">
        <f t="shared" si="58"/>
        <v xml:space="preserve">
          - 
            name:   第三节用途广泛的金属材料 
            title:   第三节用途广泛的金属材料 
            description: 
            koLyro: section
            koLyri:  just
            son: </v>
      </c>
    </row>
    <row r="441" spans="1:16" s="1" customFormat="1" ht="17.25" customHeight="1">
      <c r="A441" s="15">
        <f t="shared" si="51"/>
        <v>3</v>
      </c>
      <c r="B441" s="16" t="str">
        <f t="shared" si="52"/>
        <v>教材章</v>
      </c>
      <c r="C441" s="16" t="str">
        <f t="shared" si="53"/>
        <v xml:space="preserve">第四章非金属及其化合物 </v>
      </c>
      <c r="D441" s="16" t="str">
        <f>IF(I441=1,INDEX( {"chinese","english","math","physics","chemistry","biology","politics","history","geography"},MATCH(C441,{"语文","英语","数学","物理","化学","生物","政治","历史","地理"},0)),"")</f>
        <v/>
      </c>
      <c r="E441" s="16" t="str">
        <f t="shared" si="54"/>
        <v>教材章</v>
      </c>
      <c r="F441" s="16" t="str">
        <f t="shared" si="55"/>
        <v>恰</v>
      </c>
      <c r="G441" s="16" t="str">
        <f>INDEX( {"body","discipline","volume","chapter","section"},MATCH(E441,{"教材体","教材域","教材册","教材章","教材节"},0))</f>
        <v>chapter</v>
      </c>
      <c r="H441" s="16" t="str">
        <f>INDEX( {"super","just","sub","infras"},MATCH(F441,{"超","恰","亚","次"},0))</f>
        <v>just</v>
      </c>
      <c r="I441" s="16">
        <f>MATCH(E441,{"教材体","教材域","教材册","教材章","教材节"},0)-1</f>
        <v>3</v>
      </c>
      <c r="J441" s="16">
        <f>MATCH(F441,{"超","恰","亚","次"},0)-1</f>
        <v>1</v>
      </c>
      <c r="K441" s="16" t="str">
        <f t="shared" si="56"/>
        <v>化学</v>
      </c>
      <c r="L441" s="1" t="s">
        <v>1230</v>
      </c>
      <c r="M441" s="17" t="s">
        <v>40</v>
      </c>
      <c r="N441" s="17"/>
      <c r="O441" s="18" t="str">
        <f t="shared" si="57"/>
        <v xml:space="preserve">
  - 
    name:  第四章非金属及其化合物 
    title:  第四章非金属及其化合物 
    description: 
    koLyro: chapter
    koLyri:  just
    son: </v>
      </c>
      <c r="P441" s="20" t="str">
        <f t="shared" si="58"/>
        <v xml:space="preserve">
        - 
          name:  第四章非金属及其化合物 
          title:  第四章非金属及其化合物 
          description: 
          koLyro: chapter
          koLyri:  just
          son: </v>
      </c>
    </row>
    <row r="442" spans="1:16" s="1" customFormat="1" ht="17.25" customHeight="1">
      <c r="A442" s="15">
        <f t="shared" si="51"/>
        <v>4</v>
      </c>
      <c r="B442" s="16" t="str">
        <f t="shared" si="52"/>
        <v>教材节</v>
      </c>
      <c r="C442" s="16" t="str">
        <f t="shared" si="53"/>
        <v xml:space="preserve"> 第一节硅、碳及其化合物</v>
      </c>
      <c r="D442" s="16" t="str">
        <f>IF(I442=1,INDEX( {"chinese","english","math","physics","chemistry","biology","politics","history","geography"},MATCH(C442,{"语文","英语","数学","物理","化学","生物","政治","历史","地理"},0)),"")</f>
        <v/>
      </c>
      <c r="E442" s="16" t="str">
        <f t="shared" si="54"/>
        <v>教材节</v>
      </c>
      <c r="F442" s="16" t="str">
        <f t="shared" si="55"/>
        <v>恰</v>
      </c>
      <c r="G442" s="16" t="str">
        <f>INDEX( {"body","discipline","volume","chapter","section"},MATCH(E442,{"教材体","教材域","教材册","教材章","教材节"},0))</f>
        <v>section</v>
      </c>
      <c r="H442" s="16" t="str">
        <f>INDEX( {"super","just","sub","infras"},MATCH(F442,{"超","恰","亚","次"},0))</f>
        <v>just</v>
      </c>
      <c r="I442" s="16">
        <f>MATCH(E442,{"教材体","教材域","教材册","教材章","教材节"},0)-1</f>
        <v>4</v>
      </c>
      <c r="J442" s="16">
        <f>MATCH(F442,{"超","恰","亚","次"},0)-1</f>
        <v>1</v>
      </c>
      <c r="K442" s="16" t="str">
        <f t="shared" si="56"/>
        <v>化学</v>
      </c>
      <c r="L442" s="1" t="s">
        <v>1231</v>
      </c>
      <c r="M442" s="17"/>
      <c r="N442" s="17"/>
      <c r="O442" s="18" t="str">
        <f t="shared" si="57"/>
        <v xml:space="preserve">
  - 
    name:   第一节硅、碳及其化合物
    title:   第一节硅、碳及其化合物
    description: 
    koLyro: section
    koLyri:  just
    son: </v>
      </c>
      <c r="P442" s="20" t="str">
        <f t="shared" si="58"/>
        <v xml:space="preserve">
          - 
            name:   第一节硅、碳及其化合物
            title:   第一节硅、碳及其化合物
            description: 
            koLyro: section
            koLyri:  just
            son: </v>
      </c>
    </row>
    <row r="443" spans="1:16" s="1" customFormat="1" ht="17.25" customHeight="1">
      <c r="A443" s="15">
        <f t="shared" si="51"/>
        <v>4</v>
      </c>
      <c r="B443" s="16" t="str">
        <f t="shared" si="52"/>
        <v>教材节</v>
      </c>
      <c r="C443" s="16" t="str">
        <f t="shared" si="53"/>
        <v xml:space="preserve"> 第二节卤素 </v>
      </c>
      <c r="D443" s="16" t="str">
        <f>IF(I443=1,INDEX( {"chinese","english","math","physics","chemistry","biology","politics","history","geography"},MATCH(C443,{"语文","英语","数学","物理","化学","生物","政治","历史","地理"},0)),"")</f>
        <v/>
      </c>
      <c r="E443" s="16" t="str">
        <f t="shared" si="54"/>
        <v>教材节</v>
      </c>
      <c r="F443" s="16" t="str">
        <f t="shared" si="55"/>
        <v>恰</v>
      </c>
      <c r="G443" s="16" t="str">
        <f>INDEX( {"body","discipline","volume","chapter","section"},MATCH(E443,{"教材体","教材域","教材册","教材章","教材节"},0))</f>
        <v>section</v>
      </c>
      <c r="H443" s="16" t="str">
        <f>INDEX( {"super","just","sub","infras"},MATCH(F443,{"超","恰","亚","次"},0))</f>
        <v>just</v>
      </c>
      <c r="I443" s="16">
        <f>MATCH(E443,{"教材体","教材域","教材册","教材章","教材节"},0)-1</f>
        <v>4</v>
      </c>
      <c r="J443" s="16">
        <f>MATCH(F443,{"超","恰","亚","次"},0)-1</f>
        <v>1</v>
      </c>
      <c r="K443" s="16" t="str">
        <f t="shared" si="56"/>
        <v>化学</v>
      </c>
      <c r="L443" s="1" t="s">
        <v>1232</v>
      </c>
      <c r="M443" s="17"/>
      <c r="N443" s="17"/>
      <c r="O443" s="18" t="str">
        <f t="shared" si="57"/>
        <v xml:space="preserve">
  - 
    name:   第二节卤素 
    title:   第二节卤素 
    description: 
    koLyro: section
    koLyri:  just
    son: </v>
      </c>
      <c r="P443" s="20" t="str">
        <f t="shared" si="58"/>
        <v xml:space="preserve">
          - 
            name:   第二节卤素 
            title:   第二节卤素 
            description: 
            koLyro: section
            koLyri:  just
            son: </v>
      </c>
    </row>
    <row r="444" spans="1:16" s="1" customFormat="1" ht="17.25" customHeight="1">
      <c r="A444" s="15">
        <f t="shared" si="51"/>
        <v>4</v>
      </c>
      <c r="B444" s="16" t="str">
        <f t="shared" si="52"/>
        <v>教材节</v>
      </c>
      <c r="C444" s="16" t="str">
        <f t="shared" si="53"/>
        <v xml:space="preserve"> 第三节硫和氮的氧化物 </v>
      </c>
      <c r="D444" s="16" t="str">
        <f>IF(I444=1,INDEX( {"chinese","english","math","physics","chemistry","biology","politics","history","geography"},MATCH(C444,{"语文","英语","数学","物理","化学","生物","政治","历史","地理"},0)),"")</f>
        <v/>
      </c>
      <c r="E444" s="16" t="str">
        <f t="shared" si="54"/>
        <v>教材节</v>
      </c>
      <c r="F444" s="16" t="str">
        <f t="shared" si="55"/>
        <v>恰</v>
      </c>
      <c r="G444" s="16" t="str">
        <f>INDEX( {"body","discipline","volume","chapter","section"},MATCH(E444,{"教材体","教材域","教材册","教材章","教材节"},0))</f>
        <v>section</v>
      </c>
      <c r="H444" s="16" t="str">
        <f>INDEX( {"super","just","sub","infras"},MATCH(F444,{"超","恰","亚","次"},0))</f>
        <v>just</v>
      </c>
      <c r="I444" s="16">
        <f>MATCH(E444,{"教材体","教材域","教材册","教材章","教材节"},0)-1</f>
        <v>4</v>
      </c>
      <c r="J444" s="16">
        <f>MATCH(F444,{"超","恰","亚","次"},0)-1</f>
        <v>1</v>
      </c>
      <c r="K444" s="16" t="str">
        <f t="shared" si="56"/>
        <v>化学</v>
      </c>
      <c r="L444" s="1" t="s">
        <v>1233</v>
      </c>
      <c r="M444" s="17"/>
      <c r="N444" s="17"/>
      <c r="O444" s="18" t="str">
        <f t="shared" si="57"/>
        <v xml:space="preserve">
  - 
    name:   第三节硫和氮的氧化物 
    title:   第三节硫和氮的氧化物 
    description: 
    koLyro: section
    koLyri:  just
    son: </v>
      </c>
      <c r="P444" s="20" t="str">
        <f t="shared" si="58"/>
        <v xml:space="preserve">
          - 
            name:   第三节硫和氮的氧化物 
            title:   第三节硫和氮的氧化物 
            description: 
            koLyro: section
            koLyri:  just
            son: </v>
      </c>
    </row>
    <row r="445" spans="1:16" s="1" customFormat="1" ht="17.25" customHeight="1">
      <c r="A445" s="15">
        <f t="shared" si="51"/>
        <v>4</v>
      </c>
      <c r="B445" s="16" t="str">
        <f t="shared" si="52"/>
        <v>教材节</v>
      </c>
      <c r="C445" s="16" t="str">
        <f t="shared" si="53"/>
        <v xml:space="preserve"> 第四节硫酸、硝酸和氨 </v>
      </c>
      <c r="D445" s="16" t="str">
        <f>IF(I445=1,INDEX( {"chinese","english","math","physics","chemistry","biology","politics","history","geography"},MATCH(C445,{"语文","英语","数学","物理","化学","生物","政治","历史","地理"},0)),"")</f>
        <v/>
      </c>
      <c r="E445" s="16" t="str">
        <f t="shared" si="54"/>
        <v>教材节</v>
      </c>
      <c r="F445" s="16" t="str">
        <f t="shared" si="55"/>
        <v>恰</v>
      </c>
      <c r="G445" s="16" t="str">
        <f>INDEX( {"body","discipline","volume","chapter","section"},MATCH(E445,{"教材体","教材域","教材册","教材章","教材节"},0))</f>
        <v>section</v>
      </c>
      <c r="H445" s="16" t="str">
        <f>INDEX( {"super","just","sub","infras"},MATCH(F445,{"超","恰","亚","次"},0))</f>
        <v>just</v>
      </c>
      <c r="I445" s="16">
        <f>MATCH(E445,{"教材体","教材域","教材册","教材章","教材节"},0)-1</f>
        <v>4</v>
      </c>
      <c r="J445" s="16">
        <f>MATCH(F445,{"超","恰","亚","次"},0)-1</f>
        <v>1</v>
      </c>
      <c r="K445" s="16" t="str">
        <f t="shared" si="56"/>
        <v>化学</v>
      </c>
      <c r="L445" s="1" t="s">
        <v>1234</v>
      </c>
      <c r="M445" s="17"/>
      <c r="N445" s="17"/>
      <c r="O445" s="18" t="str">
        <f t="shared" si="57"/>
        <v xml:space="preserve">
  - 
    name:   第四节硫酸、硝酸和氨 
    title:   第四节硫酸、硝酸和氨 
    description: 
    koLyro: section
    koLyri:  just
    son: </v>
      </c>
      <c r="P445" s="20" t="str">
        <f t="shared" si="58"/>
        <v xml:space="preserve">
          - 
            name:   第四节硫酸、硝酸和氨 
            title:   第四节硫酸、硝酸和氨 
            description: 
            koLyro: section
            koLyri:  just
            son: </v>
      </c>
    </row>
    <row r="446" spans="1:16" s="1" customFormat="1" ht="17.25" customHeight="1">
      <c r="A446" s="15">
        <f t="shared" si="51"/>
        <v>2</v>
      </c>
      <c r="B446" s="16" t="str">
        <f t="shared" si="52"/>
        <v>教材册</v>
      </c>
      <c r="C446" s="16" t="str">
        <f t="shared" si="53"/>
        <v>必修2</v>
      </c>
      <c r="D446" s="16" t="str">
        <f>IF(I446=1,INDEX( {"chinese","english","math","physics","chemistry","biology","politics","history","geography"},MATCH(C446,{"语文","英语","数学","物理","化学","生物","政治","历史","地理"},0)),"")</f>
        <v/>
      </c>
      <c r="E446" s="16" t="str">
        <f t="shared" si="54"/>
        <v>教材册</v>
      </c>
      <c r="F446" s="16" t="str">
        <f t="shared" si="55"/>
        <v>恰</v>
      </c>
      <c r="G446" s="16" t="str">
        <f>INDEX( {"body","discipline","volume","chapter","section"},MATCH(E446,{"教材体","教材域","教材册","教材章","教材节"},0))</f>
        <v>volume</v>
      </c>
      <c r="H446" s="16" t="str">
        <f>INDEX( {"super","just","sub","infras"},MATCH(F446,{"超","恰","亚","次"},0))</f>
        <v>just</v>
      </c>
      <c r="I446" s="16">
        <f>MATCH(E446,{"教材体","教材域","教材册","教材章","教材节"},0)-1</f>
        <v>2</v>
      </c>
      <c r="J446" s="16">
        <f>MATCH(F446,{"超","恰","亚","次"},0)-1</f>
        <v>1</v>
      </c>
      <c r="K446" s="16" t="str">
        <f t="shared" si="56"/>
        <v>化学</v>
      </c>
      <c r="L446" s="1" t="s">
        <v>299</v>
      </c>
      <c r="M446" s="17"/>
      <c r="N446" s="17"/>
      <c r="O446" s="18" t="str">
        <f t="shared" si="57"/>
        <v xml:space="preserve">
  - 
    name:  必修2
    title:  必修2
    description: 
    koLyro: volume
    koLyri:  just
    son: </v>
      </c>
      <c r="P446" s="20" t="str">
        <f t="shared" si="58"/>
        <v xml:space="preserve">
      - 
        name:  必修2
        title:  必修2
        description: 
        koLyro: volume
        koLyri:  just
        son: </v>
      </c>
    </row>
    <row r="447" spans="1:16" s="1" customFormat="1" ht="17.25" customHeight="1">
      <c r="A447" s="15">
        <f t="shared" si="51"/>
        <v>3</v>
      </c>
      <c r="B447" s="16" t="str">
        <f t="shared" si="52"/>
        <v>教材章</v>
      </c>
      <c r="C447" s="16" t="str">
        <f t="shared" si="53"/>
        <v xml:space="preserve">第一章物质结构元素周期律 </v>
      </c>
      <c r="D447" s="16" t="str">
        <f>IF(I447=1,INDEX( {"chinese","english","math","physics","chemistry","biology","politics","history","geography"},MATCH(C447,{"语文","英语","数学","物理","化学","生物","政治","历史","地理"},0)),"")</f>
        <v/>
      </c>
      <c r="E447" s="16" t="str">
        <f t="shared" si="54"/>
        <v>教材章</v>
      </c>
      <c r="F447" s="16" t="str">
        <f t="shared" si="55"/>
        <v>恰</v>
      </c>
      <c r="G447" s="16" t="str">
        <f>INDEX( {"body","discipline","volume","chapter","section"},MATCH(E447,{"教材体","教材域","教材册","教材章","教材节"},0))</f>
        <v>chapter</v>
      </c>
      <c r="H447" s="16" t="str">
        <f>INDEX( {"super","just","sub","infras"},MATCH(F447,{"超","恰","亚","次"},0))</f>
        <v>just</v>
      </c>
      <c r="I447" s="16">
        <f>MATCH(E447,{"教材体","教材域","教材册","教材章","教材节"},0)-1</f>
        <v>3</v>
      </c>
      <c r="J447" s="16">
        <f>MATCH(F447,{"超","恰","亚","次"},0)-1</f>
        <v>1</v>
      </c>
      <c r="K447" s="16" t="str">
        <f t="shared" si="56"/>
        <v>化学</v>
      </c>
      <c r="L447" s="1" t="s">
        <v>1235</v>
      </c>
      <c r="M447" s="17"/>
      <c r="N447" s="17"/>
      <c r="O447" s="18" t="str">
        <f t="shared" si="57"/>
        <v xml:space="preserve">
  - 
    name:  第一章物质结构元素周期律 
    title:  第一章物质结构元素周期律 
    description: 
    koLyro: chapter
    koLyri:  just
    son: </v>
      </c>
      <c r="P447" s="20" t="str">
        <f t="shared" si="58"/>
        <v xml:space="preserve">
        - 
          name:  第一章物质结构元素周期律 
          title:  第一章物质结构元素周期律 
          description: 
          koLyro: chapter
          koLyri:  just
          son: </v>
      </c>
    </row>
    <row r="448" spans="1:16" s="1" customFormat="1" ht="17.25" customHeight="1">
      <c r="A448" s="15">
        <f t="shared" si="51"/>
        <v>4</v>
      </c>
      <c r="B448" s="16" t="str">
        <f t="shared" si="52"/>
        <v>教材节</v>
      </c>
      <c r="C448" s="16" t="str">
        <f t="shared" si="53"/>
        <v xml:space="preserve"> 第一节元素周期表 </v>
      </c>
      <c r="D448" s="16" t="str">
        <f>IF(I448=1,INDEX( {"chinese","english","math","physics","chemistry","biology","politics","history","geography"},MATCH(C448,{"语文","英语","数学","物理","化学","生物","政治","历史","地理"},0)),"")</f>
        <v/>
      </c>
      <c r="E448" s="16" t="str">
        <f t="shared" si="54"/>
        <v>教材节</v>
      </c>
      <c r="F448" s="16" t="str">
        <f t="shared" si="55"/>
        <v>恰</v>
      </c>
      <c r="G448" s="16" t="str">
        <f>INDEX( {"body","discipline","volume","chapter","section"},MATCH(E448,{"教材体","教材域","教材册","教材章","教材节"},0))</f>
        <v>section</v>
      </c>
      <c r="H448" s="16" t="str">
        <f>INDEX( {"super","just","sub","infras"},MATCH(F448,{"超","恰","亚","次"},0))</f>
        <v>just</v>
      </c>
      <c r="I448" s="16">
        <f>MATCH(E448,{"教材体","教材域","教材册","教材章","教材节"},0)-1</f>
        <v>4</v>
      </c>
      <c r="J448" s="16">
        <f>MATCH(F448,{"超","恰","亚","次"},0)-1</f>
        <v>1</v>
      </c>
      <c r="K448" s="16" t="str">
        <f t="shared" si="56"/>
        <v>化学</v>
      </c>
      <c r="L448" s="1" t="s">
        <v>1236</v>
      </c>
      <c r="M448" s="17"/>
      <c r="N448" s="17"/>
      <c r="O448" s="18" t="str">
        <f t="shared" si="57"/>
        <v xml:space="preserve">
  - 
    name:   第一节元素周期表 
    title:   第一节元素周期表 
    description: 
    koLyro: section
    koLyri:  just
    son: </v>
      </c>
      <c r="P448" s="20" t="str">
        <f t="shared" si="58"/>
        <v xml:space="preserve">
          - 
            name:   第一节元素周期表 
            title:   第一节元素周期表 
            description: 
            koLyro: section
            koLyri:  just
            son: </v>
      </c>
    </row>
    <row r="449" spans="1:16" s="1" customFormat="1" ht="17.25" customHeight="1">
      <c r="A449" s="15">
        <f t="shared" si="51"/>
        <v>4</v>
      </c>
      <c r="B449" s="16" t="str">
        <f t="shared" si="52"/>
        <v>教材节</v>
      </c>
      <c r="C449" s="16" t="str">
        <f t="shared" si="53"/>
        <v xml:space="preserve"> 第二节元素周期律 </v>
      </c>
      <c r="D449" s="16" t="str">
        <f>IF(I449=1,INDEX( {"chinese","english","math","physics","chemistry","biology","politics","history","geography"},MATCH(C449,{"语文","英语","数学","物理","化学","生物","政治","历史","地理"},0)),"")</f>
        <v/>
      </c>
      <c r="E449" s="16" t="str">
        <f t="shared" si="54"/>
        <v>教材节</v>
      </c>
      <c r="F449" s="16" t="str">
        <f t="shared" si="55"/>
        <v>恰</v>
      </c>
      <c r="G449" s="16" t="str">
        <f>INDEX( {"body","discipline","volume","chapter","section"},MATCH(E449,{"教材体","教材域","教材册","教材章","教材节"},0))</f>
        <v>section</v>
      </c>
      <c r="H449" s="16" t="str">
        <f>INDEX( {"super","just","sub","infras"},MATCH(F449,{"超","恰","亚","次"},0))</f>
        <v>just</v>
      </c>
      <c r="I449" s="16">
        <f>MATCH(E449,{"教材体","教材域","教材册","教材章","教材节"},0)-1</f>
        <v>4</v>
      </c>
      <c r="J449" s="16">
        <f>MATCH(F449,{"超","恰","亚","次"},0)-1</f>
        <v>1</v>
      </c>
      <c r="K449" s="16" t="str">
        <f t="shared" si="56"/>
        <v>化学</v>
      </c>
      <c r="L449" s="1" t="s">
        <v>1237</v>
      </c>
      <c r="M449" s="17"/>
      <c r="N449" s="17"/>
      <c r="O449" s="18" t="str">
        <f t="shared" si="57"/>
        <v xml:space="preserve">
  - 
    name:   第二节元素周期律 
    title:   第二节元素周期律 
    description: 
    koLyro: section
    koLyri:  just
    son: </v>
      </c>
      <c r="P449" s="20" t="str">
        <f t="shared" si="58"/>
        <v xml:space="preserve">
          - 
            name:   第二节元素周期律 
            title:   第二节元素周期律 
            description: 
            koLyro: section
            koLyri:  just
            son: </v>
      </c>
    </row>
    <row r="450" spans="1:16" s="1" customFormat="1" ht="17.25" customHeight="1">
      <c r="A450" s="15">
        <f t="shared" si="51"/>
        <v>4</v>
      </c>
      <c r="B450" s="16" t="str">
        <f t="shared" si="52"/>
        <v>教材节</v>
      </c>
      <c r="C450" s="16" t="str">
        <f t="shared" si="53"/>
        <v xml:space="preserve"> 第三节化学键 </v>
      </c>
      <c r="D450" s="16" t="str">
        <f>IF(I450=1,INDEX( {"chinese","english","math","physics","chemistry","biology","politics","history","geography"},MATCH(C450,{"语文","英语","数学","物理","化学","生物","政治","历史","地理"},0)),"")</f>
        <v/>
      </c>
      <c r="E450" s="16" t="str">
        <f t="shared" si="54"/>
        <v>教材节</v>
      </c>
      <c r="F450" s="16" t="str">
        <f t="shared" si="55"/>
        <v>恰</v>
      </c>
      <c r="G450" s="16" t="str">
        <f>INDEX( {"body","discipline","volume","chapter","section"},MATCH(E450,{"教材体","教材域","教材册","教材章","教材节"},0))</f>
        <v>section</v>
      </c>
      <c r="H450" s="16" t="str">
        <f>INDEX( {"super","just","sub","infras"},MATCH(F450,{"超","恰","亚","次"},0))</f>
        <v>just</v>
      </c>
      <c r="I450" s="16">
        <f>MATCH(E450,{"教材体","教材域","教材册","教材章","教材节"},0)-1</f>
        <v>4</v>
      </c>
      <c r="J450" s="16">
        <f>MATCH(F450,{"超","恰","亚","次"},0)-1</f>
        <v>1</v>
      </c>
      <c r="K450" s="16" t="str">
        <f t="shared" si="56"/>
        <v>化学</v>
      </c>
      <c r="L450" s="1" t="s">
        <v>1238</v>
      </c>
      <c r="M450" s="17"/>
      <c r="N450" s="17"/>
      <c r="O450" s="18" t="str">
        <f t="shared" si="57"/>
        <v xml:space="preserve">
  - 
    name:   第三节化学键 
    title:   第三节化学键 
    description: 
    koLyro: section
    koLyri:  just
    son: </v>
      </c>
      <c r="P450" s="20" t="str">
        <f t="shared" si="58"/>
        <v xml:space="preserve">
          - 
            name:   第三节化学键 
            title:   第三节化学键 
            description: 
            koLyro: section
            koLyri:  just
            son: </v>
      </c>
    </row>
    <row r="451" spans="1:16" s="1" customFormat="1" ht="17.25" customHeight="1">
      <c r="A451" s="15">
        <f t="shared" si="51"/>
        <v>3</v>
      </c>
      <c r="B451" s="16" t="str">
        <f t="shared" si="52"/>
        <v>教材章</v>
      </c>
      <c r="C451" s="16" t="str">
        <f t="shared" si="53"/>
        <v xml:space="preserve">第二章化学反应与能量 </v>
      </c>
      <c r="D451" s="16" t="str">
        <f>IF(I451=1,INDEX( {"chinese","english","math","physics","chemistry","biology","politics","history","geography"},MATCH(C451,{"语文","英语","数学","物理","化学","生物","政治","历史","地理"},0)),"")</f>
        <v/>
      </c>
      <c r="E451" s="16" t="str">
        <f t="shared" si="54"/>
        <v>教材章</v>
      </c>
      <c r="F451" s="16" t="str">
        <f t="shared" si="55"/>
        <v>恰</v>
      </c>
      <c r="G451" s="16" t="str">
        <f>INDEX( {"body","discipline","volume","chapter","section"},MATCH(E451,{"教材体","教材域","教材册","教材章","教材节"},0))</f>
        <v>chapter</v>
      </c>
      <c r="H451" s="16" t="str">
        <f>INDEX( {"super","just","sub","infras"},MATCH(F451,{"超","恰","亚","次"},0))</f>
        <v>just</v>
      </c>
      <c r="I451" s="16">
        <f>MATCH(E451,{"教材体","教材域","教材册","教材章","教材节"},0)-1</f>
        <v>3</v>
      </c>
      <c r="J451" s="16">
        <f>MATCH(F451,{"超","恰","亚","次"},0)-1</f>
        <v>1</v>
      </c>
      <c r="K451" s="16" t="str">
        <f t="shared" si="56"/>
        <v>化学</v>
      </c>
      <c r="L451" s="1" t="s">
        <v>1239</v>
      </c>
      <c r="M451" s="17"/>
      <c r="N451" s="17"/>
      <c r="O451" s="18" t="str">
        <f t="shared" si="57"/>
        <v xml:space="preserve">
  - 
    name:  第二章化学反应与能量 
    title:  第二章化学反应与能量 
    description: 
    koLyro: chapter
    koLyri:  just
    son: </v>
      </c>
      <c r="P451" s="20" t="str">
        <f t="shared" si="58"/>
        <v xml:space="preserve">
        - 
          name:  第二章化学反应与能量 
          title:  第二章化学反应与能量 
          description: 
          koLyro: chapter
          koLyri:  just
          son: </v>
      </c>
    </row>
    <row r="452" spans="1:16" s="1" customFormat="1" ht="17.25" customHeight="1">
      <c r="A452" s="15">
        <f t="shared" ref="A452:A515" si="59">IFERROR(FIND("├",L452),0)</f>
        <v>4</v>
      </c>
      <c r="B452" s="16" t="str">
        <f t="shared" ref="B452:B515" si="60">MID(L452,FIND("«",L452)+1,FIND("»",L452)-FIND("«",L452)-1)</f>
        <v>教材节</v>
      </c>
      <c r="C452" s="16" t="str">
        <f t="shared" ref="C452:C515" si="61">RIGHT(L452,LEN(L452)-FIND("»",L452))</f>
        <v xml:space="preserve"> 第一节化学能与热能 </v>
      </c>
      <c r="D452" s="16" t="str">
        <f>IF(I452=1,INDEX( {"chinese","english","math","physics","chemistry","biology","politics","history","geography"},MATCH(C452,{"语文","英语","数学","物理","化学","生物","政治","历史","地理"},0)),"")</f>
        <v/>
      </c>
      <c r="E452" s="16" t="str">
        <f t="shared" ref="E452:E515" si="62">SUBSTITUTE(SUBSTITUTE(SUBSTITUTE(SUBSTITUTE(B452,"超",""),"恰",""),"亚",""),"次","")</f>
        <v>教材节</v>
      </c>
      <c r="F452" s="16" t="str">
        <f t="shared" ref="F452:F515" si="63">IF(IFERROR(FIND("超",B452),-1)&gt;0,"超",  IF(IFERROR(FIND("亚",B452),-1)&gt;0,"亚",   IF(IFERROR(FIND("次",B452),-1)&gt;0,"次",    "恰"  )))</f>
        <v>恰</v>
      </c>
      <c r="G452" s="16" t="str">
        <f>INDEX( {"body","discipline","volume","chapter","section"},MATCH(E452,{"教材体","教材域","教材册","教材章","教材节"},0))</f>
        <v>section</v>
      </c>
      <c r="H452" s="16" t="str">
        <f>INDEX( {"super","just","sub","infras"},MATCH(F452,{"超","恰","亚","次"},0))</f>
        <v>just</v>
      </c>
      <c r="I452" s="16">
        <f>MATCH(E452,{"教材体","教材域","教材册","教材章","教材节"},0)-1</f>
        <v>4</v>
      </c>
      <c r="J452" s="16">
        <f>MATCH(F452,{"超","恰","亚","次"},0)-1</f>
        <v>1</v>
      </c>
      <c r="K452" s="16" t="str">
        <f t="shared" ref="K452:K515" si="64">IF(I452=0,"",IF(I452=1,C452,K451))</f>
        <v>化学</v>
      </c>
      <c r="L452" s="1" t="s">
        <v>1240</v>
      </c>
      <c r="M452" s="17"/>
      <c r="N452" s="17"/>
      <c r="O452" s="18" t="str">
        <f t="shared" si="57"/>
        <v xml:space="preserve">
  - 
    name:   第一节化学能与热能 
    title:   第一节化学能与热能 
    description: 
    koLyro: section
    koLyri:  just
    son: </v>
      </c>
      <c r="P452" s="20" t="str">
        <f t="shared" si="58"/>
        <v xml:space="preserve">
          - 
            name:   第一节化学能与热能 
            title:   第一节化学能与热能 
            description: 
            koLyro: section
            koLyri:  just
            son: </v>
      </c>
    </row>
    <row r="453" spans="1:16" s="1" customFormat="1" ht="17.25" customHeight="1">
      <c r="A453" s="15">
        <f t="shared" si="59"/>
        <v>4</v>
      </c>
      <c r="B453" s="16" t="str">
        <f t="shared" si="60"/>
        <v>教材节</v>
      </c>
      <c r="C453" s="16" t="str">
        <f t="shared" si="61"/>
        <v xml:space="preserve"> 第二节化学能与电能 </v>
      </c>
      <c r="D453" s="16" t="str">
        <f>IF(I453=1,INDEX( {"chinese","english","math","physics","chemistry","biology","politics","history","geography"},MATCH(C453,{"语文","英语","数学","物理","化学","生物","政治","历史","地理"},0)),"")</f>
        <v/>
      </c>
      <c r="E453" s="16" t="str">
        <f t="shared" si="62"/>
        <v>教材节</v>
      </c>
      <c r="F453" s="16" t="str">
        <f t="shared" si="63"/>
        <v>恰</v>
      </c>
      <c r="G453" s="16" t="str">
        <f>INDEX( {"body","discipline","volume","chapter","section"},MATCH(E453,{"教材体","教材域","教材册","教材章","教材节"},0))</f>
        <v>section</v>
      </c>
      <c r="H453" s="16" t="str">
        <f>INDEX( {"super","just","sub","infras"},MATCH(F453,{"超","恰","亚","次"},0))</f>
        <v>just</v>
      </c>
      <c r="I453" s="16">
        <f>MATCH(E453,{"教材体","教材域","教材册","教材章","教材节"},0)-1</f>
        <v>4</v>
      </c>
      <c r="J453" s="16">
        <f>MATCH(F453,{"超","恰","亚","次"},0)-1</f>
        <v>1</v>
      </c>
      <c r="K453" s="16" t="str">
        <f t="shared" si="64"/>
        <v>化学</v>
      </c>
      <c r="L453" s="1" t="s">
        <v>1241</v>
      </c>
      <c r="M453" s="17"/>
      <c r="N453" s="17"/>
      <c r="O453" s="18" t="str">
        <f t="shared" ref="O453:O516" si="65">SUBSTITUTE(SUBSTITUTE(SUBSTITUTE(SUBSTITUTE($O$1,"NAME",IF(D453="",C453,D453)),"TITLE",C453),"KO_LYRO",G453),"KO_LYRI",H453)</f>
        <v xml:space="preserve">
  - 
    name:   第二节化学能与电能 
    title:   第二节化学能与电能 
    description: 
    koLyro: section
    koLyri:  just
    son: </v>
      </c>
      <c r="P453" s="20" t="str">
        <f t="shared" ref="P453:P516" si="66">SUBSTITUTE(O453,CHAR(10),CHAR(10)&amp;REPT("  ",A453))</f>
        <v xml:space="preserve">
          - 
            name:   第二节化学能与电能 
            title:   第二节化学能与电能 
            description: 
            koLyro: section
            koLyri:  just
            son: </v>
      </c>
    </row>
    <row r="454" spans="1:16" s="1" customFormat="1" ht="17.25" customHeight="1">
      <c r="A454" s="15">
        <f t="shared" si="59"/>
        <v>4</v>
      </c>
      <c r="B454" s="16" t="str">
        <f t="shared" si="60"/>
        <v>教材节</v>
      </c>
      <c r="C454" s="16" t="str">
        <f t="shared" si="61"/>
        <v xml:space="preserve"> 第三节化学反应的速率和限度 </v>
      </c>
      <c r="D454" s="16" t="str">
        <f>IF(I454=1,INDEX( {"chinese","english","math","physics","chemistry","biology","politics","history","geography"},MATCH(C454,{"语文","英语","数学","物理","化学","生物","政治","历史","地理"},0)),"")</f>
        <v/>
      </c>
      <c r="E454" s="16" t="str">
        <f t="shared" si="62"/>
        <v>教材节</v>
      </c>
      <c r="F454" s="16" t="str">
        <f t="shared" si="63"/>
        <v>恰</v>
      </c>
      <c r="G454" s="16" t="str">
        <f>INDEX( {"body","discipline","volume","chapter","section"},MATCH(E454,{"教材体","教材域","教材册","教材章","教材节"},0))</f>
        <v>section</v>
      </c>
      <c r="H454" s="16" t="str">
        <f>INDEX( {"super","just","sub","infras"},MATCH(F454,{"超","恰","亚","次"},0))</f>
        <v>just</v>
      </c>
      <c r="I454" s="16">
        <f>MATCH(E454,{"教材体","教材域","教材册","教材章","教材节"},0)-1</f>
        <v>4</v>
      </c>
      <c r="J454" s="16">
        <f>MATCH(F454,{"超","恰","亚","次"},0)-1</f>
        <v>1</v>
      </c>
      <c r="K454" s="16" t="str">
        <f t="shared" si="64"/>
        <v>化学</v>
      </c>
      <c r="L454" s="1" t="s">
        <v>1242</v>
      </c>
      <c r="M454" s="17" t="s">
        <v>41</v>
      </c>
      <c r="N454" s="17"/>
      <c r="O454" s="18" t="str">
        <f t="shared" si="65"/>
        <v xml:space="preserve">
  - 
    name:   第三节化学反应的速率和限度 
    title:   第三节化学反应的速率和限度 
    description: 
    koLyro: section
    koLyri:  just
    son: </v>
      </c>
      <c r="P454" s="20" t="str">
        <f t="shared" si="66"/>
        <v xml:space="preserve">
          - 
            name:   第三节化学反应的速率和限度 
            title:   第三节化学反应的速率和限度 
            description: 
            koLyro: section
            koLyri:  just
            son: </v>
      </c>
    </row>
    <row r="455" spans="1:16" s="1" customFormat="1" ht="17.25" customHeight="1">
      <c r="A455" s="15">
        <f t="shared" si="59"/>
        <v>3</v>
      </c>
      <c r="B455" s="16" t="str">
        <f t="shared" si="60"/>
        <v>教材章</v>
      </c>
      <c r="C455" s="16" t="str">
        <f t="shared" si="61"/>
        <v xml:space="preserve">第三章有机化合物 </v>
      </c>
      <c r="D455" s="16" t="str">
        <f>IF(I455=1,INDEX( {"chinese","english","math","physics","chemistry","biology","politics","history","geography"},MATCH(C455,{"语文","英语","数学","物理","化学","生物","政治","历史","地理"},0)),"")</f>
        <v/>
      </c>
      <c r="E455" s="16" t="str">
        <f t="shared" si="62"/>
        <v>教材章</v>
      </c>
      <c r="F455" s="16" t="str">
        <f t="shared" si="63"/>
        <v>恰</v>
      </c>
      <c r="G455" s="16" t="str">
        <f>INDEX( {"body","discipline","volume","chapter","section"},MATCH(E455,{"教材体","教材域","教材册","教材章","教材节"},0))</f>
        <v>chapter</v>
      </c>
      <c r="H455" s="16" t="str">
        <f>INDEX( {"super","just","sub","infras"},MATCH(F455,{"超","恰","亚","次"},0))</f>
        <v>just</v>
      </c>
      <c r="I455" s="16">
        <f>MATCH(E455,{"教材体","教材域","教材册","教材章","教材节"},0)-1</f>
        <v>3</v>
      </c>
      <c r="J455" s="16">
        <f>MATCH(F455,{"超","恰","亚","次"},0)-1</f>
        <v>1</v>
      </c>
      <c r="K455" s="16" t="str">
        <f t="shared" si="64"/>
        <v>化学</v>
      </c>
      <c r="L455" s="1" t="s">
        <v>1243</v>
      </c>
      <c r="M455" s="17"/>
      <c r="N455" s="17"/>
      <c r="O455" s="18" t="str">
        <f t="shared" si="65"/>
        <v xml:space="preserve">
  - 
    name:  第三章有机化合物 
    title:  第三章有机化合物 
    description: 
    koLyro: chapter
    koLyri:  just
    son: </v>
      </c>
      <c r="P455" s="20" t="str">
        <f t="shared" si="66"/>
        <v xml:space="preserve">
        - 
          name:  第三章有机化合物 
          title:  第三章有机化合物 
          description: 
          koLyro: chapter
          koLyri:  just
          son: </v>
      </c>
    </row>
    <row r="456" spans="1:16" s="1" customFormat="1" ht="17.25" customHeight="1">
      <c r="A456" s="15">
        <f t="shared" si="59"/>
        <v>4</v>
      </c>
      <c r="B456" s="16" t="str">
        <f t="shared" si="60"/>
        <v>教材节</v>
      </c>
      <c r="C456" s="16" t="str">
        <f t="shared" si="61"/>
        <v xml:space="preserve"> 第一节最简单的有机化合物----甲烷 </v>
      </c>
      <c r="D456" s="16" t="str">
        <f>IF(I456=1,INDEX( {"chinese","english","math","physics","chemistry","biology","politics","history","geography"},MATCH(C456,{"语文","英语","数学","物理","化学","生物","政治","历史","地理"},0)),"")</f>
        <v/>
      </c>
      <c r="E456" s="16" t="str">
        <f t="shared" si="62"/>
        <v>教材节</v>
      </c>
      <c r="F456" s="16" t="str">
        <f t="shared" si="63"/>
        <v>恰</v>
      </c>
      <c r="G456" s="16" t="str">
        <f>INDEX( {"body","discipline","volume","chapter","section"},MATCH(E456,{"教材体","教材域","教材册","教材章","教材节"},0))</f>
        <v>section</v>
      </c>
      <c r="H456" s="16" t="str">
        <f>INDEX( {"super","just","sub","infras"},MATCH(F456,{"超","恰","亚","次"},0))</f>
        <v>just</v>
      </c>
      <c r="I456" s="16">
        <f>MATCH(E456,{"教材体","教材域","教材册","教材章","教材节"},0)-1</f>
        <v>4</v>
      </c>
      <c r="J456" s="16">
        <f>MATCH(F456,{"超","恰","亚","次"},0)-1</f>
        <v>1</v>
      </c>
      <c r="K456" s="16" t="str">
        <f t="shared" si="64"/>
        <v>化学</v>
      </c>
      <c r="L456" s="1" t="s">
        <v>1244</v>
      </c>
      <c r="M456" s="17"/>
      <c r="N456" s="17"/>
      <c r="O456" s="18" t="str">
        <f t="shared" si="65"/>
        <v xml:space="preserve">
  - 
    name:   第一节最简单的有机化合物----甲烷 
    title:   第一节最简单的有机化合物----甲烷 
    description: 
    koLyro: section
    koLyri:  just
    son: </v>
      </c>
      <c r="P456" s="20" t="str">
        <f t="shared" si="66"/>
        <v xml:space="preserve">
          - 
            name:   第一节最简单的有机化合物----甲烷 
            title:   第一节最简单的有机化合物----甲烷 
            description: 
            koLyro: section
            koLyri:  just
            son: </v>
      </c>
    </row>
    <row r="457" spans="1:16" s="1" customFormat="1" ht="17.25" customHeight="1">
      <c r="A457" s="15">
        <f t="shared" si="59"/>
        <v>4</v>
      </c>
      <c r="B457" s="16" t="str">
        <f t="shared" si="60"/>
        <v>教材节</v>
      </c>
      <c r="C457" s="16" t="str">
        <f t="shared" si="61"/>
        <v xml:space="preserve"> 第二节来自石油和煤的两种基本化工原料 </v>
      </c>
      <c r="D457" s="16" t="str">
        <f>IF(I457=1,INDEX( {"chinese","english","math","physics","chemistry","biology","politics","history","geography"},MATCH(C457,{"语文","英语","数学","物理","化学","生物","政治","历史","地理"},0)),"")</f>
        <v/>
      </c>
      <c r="E457" s="16" t="str">
        <f t="shared" si="62"/>
        <v>教材节</v>
      </c>
      <c r="F457" s="16" t="str">
        <f t="shared" si="63"/>
        <v>恰</v>
      </c>
      <c r="G457" s="16" t="str">
        <f>INDEX( {"body","discipline","volume","chapter","section"},MATCH(E457,{"教材体","教材域","教材册","教材章","教材节"},0))</f>
        <v>section</v>
      </c>
      <c r="H457" s="16" t="str">
        <f>INDEX( {"super","just","sub","infras"},MATCH(F457,{"超","恰","亚","次"},0))</f>
        <v>just</v>
      </c>
      <c r="I457" s="16">
        <f>MATCH(E457,{"教材体","教材域","教材册","教材章","教材节"},0)-1</f>
        <v>4</v>
      </c>
      <c r="J457" s="16">
        <f>MATCH(F457,{"超","恰","亚","次"},0)-1</f>
        <v>1</v>
      </c>
      <c r="K457" s="16" t="str">
        <f t="shared" si="64"/>
        <v>化学</v>
      </c>
      <c r="L457" s="1" t="s">
        <v>1245</v>
      </c>
      <c r="M457" s="17"/>
      <c r="N457" s="17"/>
      <c r="O457" s="18" t="str">
        <f t="shared" si="65"/>
        <v xml:space="preserve">
  - 
    name:   第二节来自石油和煤的两种基本化工原料 
    title:   第二节来自石油和煤的两种基本化工原料 
    description: 
    koLyro: section
    koLyri:  just
    son: </v>
      </c>
      <c r="P457" s="20" t="str">
        <f t="shared" si="66"/>
        <v xml:space="preserve">
          - 
            name:   第二节来自石油和煤的两种基本化工原料 
            title:   第二节来自石油和煤的两种基本化工原料 
            description: 
            koLyro: section
            koLyri:  just
            son: </v>
      </c>
    </row>
    <row r="458" spans="1:16" s="1" customFormat="1" ht="17.25" customHeight="1">
      <c r="A458" s="15">
        <f t="shared" si="59"/>
        <v>4</v>
      </c>
      <c r="B458" s="16" t="str">
        <f t="shared" si="60"/>
        <v>教材节</v>
      </c>
      <c r="C458" s="16" t="str">
        <f t="shared" si="61"/>
        <v xml:space="preserve"> 第三节生活中两种常见的有机物 </v>
      </c>
      <c r="D458" s="16" t="str">
        <f>IF(I458=1,INDEX( {"chinese","english","math","physics","chemistry","biology","politics","history","geography"},MATCH(C458,{"语文","英语","数学","物理","化学","生物","政治","历史","地理"},0)),"")</f>
        <v/>
      </c>
      <c r="E458" s="16" t="str">
        <f t="shared" si="62"/>
        <v>教材节</v>
      </c>
      <c r="F458" s="16" t="str">
        <f t="shared" si="63"/>
        <v>恰</v>
      </c>
      <c r="G458" s="16" t="str">
        <f>INDEX( {"body","discipline","volume","chapter","section"},MATCH(E458,{"教材体","教材域","教材册","教材章","教材节"},0))</f>
        <v>section</v>
      </c>
      <c r="H458" s="16" t="str">
        <f>INDEX( {"super","just","sub","infras"},MATCH(F458,{"超","恰","亚","次"},0))</f>
        <v>just</v>
      </c>
      <c r="I458" s="16">
        <f>MATCH(E458,{"教材体","教材域","教材册","教材章","教材节"},0)-1</f>
        <v>4</v>
      </c>
      <c r="J458" s="16">
        <f>MATCH(F458,{"超","恰","亚","次"},0)-1</f>
        <v>1</v>
      </c>
      <c r="K458" s="16" t="str">
        <f t="shared" si="64"/>
        <v>化学</v>
      </c>
      <c r="L458" s="1" t="s">
        <v>1246</v>
      </c>
      <c r="M458" s="17"/>
      <c r="N458" s="17"/>
      <c r="O458" s="18" t="str">
        <f t="shared" si="65"/>
        <v xml:space="preserve">
  - 
    name:   第三节生活中两种常见的有机物 
    title:   第三节生活中两种常见的有机物 
    description: 
    koLyro: section
    koLyri:  just
    son: </v>
      </c>
      <c r="P458" s="20" t="str">
        <f t="shared" si="66"/>
        <v xml:space="preserve">
          - 
            name:   第三节生活中两种常见的有机物 
            title:   第三节生活中两种常见的有机物 
            description: 
            koLyro: section
            koLyri:  just
            son: </v>
      </c>
    </row>
    <row r="459" spans="1:16" s="1" customFormat="1" ht="17.25" customHeight="1">
      <c r="A459" s="15">
        <f t="shared" si="59"/>
        <v>4</v>
      </c>
      <c r="B459" s="16" t="str">
        <f t="shared" si="60"/>
        <v>教材节</v>
      </c>
      <c r="C459" s="16" t="str">
        <f t="shared" si="61"/>
        <v xml:space="preserve"> 第四节基本营养物质 </v>
      </c>
      <c r="D459" s="16" t="str">
        <f>IF(I459=1,INDEX( {"chinese","english","math","physics","chemistry","biology","politics","history","geography"},MATCH(C459,{"语文","英语","数学","物理","化学","生物","政治","历史","地理"},0)),"")</f>
        <v/>
      </c>
      <c r="E459" s="16" t="str">
        <f t="shared" si="62"/>
        <v>教材节</v>
      </c>
      <c r="F459" s="16" t="str">
        <f t="shared" si="63"/>
        <v>恰</v>
      </c>
      <c r="G459" s="16" t="str">
        <f>INDEX( {"body","discipline","volume","chapter","section"},MATCH(E459,{"教材体","教材域","教材册","教材章","教材节"},0))</f>
        <v>section</v>
      </c>
      <c r="H459" s="16" t="str">
        <f>INDEX( {"super","just","sub","infras"},MATCH(F459,{"超","恰","亚","次"},0))</f>
        <v>just</v>
      </c>
      <c r="I459" s="16">
        <f>MATCH(E459,{"教材体","教材域","教材册","教材章","教材节"},0)-1</f>
        <v>4</v>
      </c>
      <c r="J459" s="16">
        <f>MATCH(F459,{"超","恰","亚","次"},0)-1</f>
        <v>1</v>
      </c>
      <c r="K459" s="16" t="str">
        <f t="shared" si="64"/>
        <v>化学</v>
      </c>
      <c r="L459" s="1" t="s">
        <v>1247</v>
      </c>
      <c r="M459" s="17"/>
      <c r="N459" s="17"/>
      <c r="O459" s="18" t="str">
        <f t="shared" si="65"/>
        <v xml:space="preserve">
  - 
    name:   第四节基本营养物质 
    title:   第四节基本营养物质 
    description: 
    koLyro: section
    koLyri:  just
    son: </v>
      </c>
      <c r="P459" s="20" t="str">
        <f t="shared" si="66"/>
        <v xml:space="preserve">
          - 
            name:   第四节基本营养物质 
            title:   第四节基本营养物质 
            description: 
            koLyro: section
            koLyri:  just
            son: </v>
      </c>
    </row>
    <row r="460" spans="1:16" s="1" customFormat="1" ht="17.25" customHeight="1">
      <c r="A460" s="15">
        <f t="shared" si="59"/>
        <v>3</v>
      </c>
      <c r="B460" s="16" t="str">
        <f t="shared" si="60"/>
        <v>教材章</v>
      </c>
      <c r="C460" s="16" t="str">
        <f t="shared" si="61"/>
        <v xml:space="preserve">第四章化学与可持续发展 </v>
      </c>
      <c r="D460" s="16" t="str">
        <f>IF(I460=1,INDEX( {"chinese","english","math","physics","chemistry","biology","politics","history","geography"},MATCH(C460,{"语文","英语","数学","物理","化学","生物","政治","历史","地理"},0)),"")</f>
        <v/>
      </c>
      <c r="E460" s="16" t="str">
        <f t="shared" si="62"/>
        <v>教材章</v>
      </c>
      <c r="F460" s="16" t="str">
        <f t="shared" si="63"/>
        <v>恰</v>
      </c>
      <c r="G460" s="16" t="str">
        <f>INDEX( {"body","discipline","volume","chapter","section"},MATCH(E460,{"教材体","教材域","教材册","教材章","教材节"},0))</f>
        <v>chapter</v>
      </c>
      <c r="H460" s="16" t="str">
        <f>INDEX( {"super","just","sub","infras"},MATCH(F460,{"超","恰","亚","次"},0))</f>
        <v>just</v>
      </c>
      <c r="I460" s="16">
        <f>MATCH(E460,{"教材体","教材域","教材册","教材章","教材节"},0)-1</f>
        <v>3</v>
      </c>
      <c r="J460" s="16">
        <f>MATCH(F460,{"超","恰","亚","次"},0)-1</f>
        <v>1</v>
      </c>
      <c r="K460" s="16" t="str">
        <f t="shared" si="64"/>
        <v>化学</v>
      </c>
      <c r="L460" s="1" t="s">
        <v>1248</v>
      </c>
      <c r="M460" s="17"/>
      <c r="N460" s="17"/>
      <c r="O460" s="18" t="str">
        <f t="shared" si="65"/>
        <v xml:space="preserve">
  - 
    name:  第四章化学与可持续发展 
    title:  第四章化学与可持续发展 
    description: 
    koLyro: chapter
    koLyri:  just
    son: </v>
      </c>
      <c r="P460" s="20" t="str">
        <f t="shared" si="66"/>
        <v xml:space="preserve">
        - 
          name:  第四章化学与可持续发展 
          title:  第四章化学与可持续发展 
          description: 
          koLyro: chapter
          koLyri:  just
          son: </v>
      </c>
    </row>
    <row r="461" spans="1:16" s="1" customFormat="1" ht="17.25" customHeight="1">
      <c r="A461" s="15">
        <f t="shared" si="59"/>
        <v>4</v>
      </c>
      <c r="B461" s="16" t="str">
        <f t="shared" si="60"/>
        <v>教材节</v>
      </c>
      <c r="C461" s="16" t="str">
        <f t="shared" si="61"/>
        <v xml:space="preserve"> 第一节开发利用金属矿物和海水资源 </v>
      </c>
      <c r="D461" s="16" t="str">
        <f>IF(I461=1,INDEX( {"chinese","english","math","physics","chemistry","biology","politics","history","geography"},MATCH(C461,{"语文","英语","数学","物理","化学","生物","政治","历史","地理"},0)),"")</f>
        <v/>
      </c>
      <c r="E461" s="16" t="str">
        <f t="shared" si="62"/>
        <v>教材节</v>
      </c>
      <c r="F461" s="16" t="str">
        <f t="shared" si="63"/>
        <v>恰</v>
      </c>
      <c r="G461" s="16" t="str">
        <f>INDEX( {"body","discipline","volume","chapter","section"},MATCH(E461,{"教材体","教材域","教材册","教材章","教材节"},0))</f>
        <v>section</v>
      </c>
      <c r="H461" s="16" t="str">
        <f>INDEX( {"super","just","sub","infras"},MATCH(F461,{"超","恰","亚","次"},0))</f>
        <v>just</v>
      </c>
      <c r="I461" s="16">
        <f>MATCH(E461,{"教材体","教材域","教材册","教材章","教材节"},0)-1</f>
        <v>4</v>
      </c>
      <c r="J461" s="16">
        <f>MATCH(F461,{"超","恰","亚","次"},0)-1</f>
        <v>1</v>
      </c>
      <c r="K461" s="16" t="str">
        <f t="shared" si="64"/>
        <v>化学</v>
      </c>
      <c r="L461" s="1" t="s">
        <v>1249</v>
      </c>
      <c r="M461" s="17" t="s">
        <v>42</v>
      </c>
      <c r="N461" s="17"/>
      <c r="O461" s="18" t="str">
        <f t="shared" si="65"/>
        <v xml:space="preserve">
  - 
    name:   第一节开发利用金属矿物和海水资源 
    title:   第一节开发利用金属矿物和海水资源 
    description: 
    koLyro: section
    koLyri:  just
    son: </v>
      </c>
      <c r="P461" s="20" t="str">
        <f t="shared" si="66"/>
        <v xml:space="preserve">
          - 
            name:   第一节开发利用金属矿物和海水资源 
            title:   第一节开发利用金属矿物和海水资源 
            description: 
            koLyro: section
            koLyri:  just
            son: </v>
      </c>
    </row>
    <row r="462" spans="1:16" s="1" customFormat="1" ht="17.25" customHeight="1">
      <c r="A462" s="15">
        <f t="shared" si="59"/>
        <v>4</v>
      </c>
      <c r="B462" s="16" t="str">
        <f t="shared" si="60"/>
        <v>教材节</v>
      </c>
      <c r="C462" s="16" t="str">
        <f t="shared" si="61"/>
        <v xml:space="preserve"> 第二节化学与资源综合利用、环境保护 </v>
      </c>
      <c r="D462" s="16" t="str">
        <f>IF(I462=1,INDEX( {"chinese","english","math","physics","chemistry","biology","politics","history","geography"},MATCH(C462,{"语文","英语","数学","物理","化学","生物","政治","历史","地理"},0)),"")</f>
        <v/>
      </c>
      <c r="E462" s="16" t="str">
        <f t="shared" si="62"/>
        <v>教材节</v>
      </c>
      <c r="F462" s="16" t="str">
        <f t="shared" si="63"/>
        <v>恰</v>
      </c>
      <c r="G462" s="16" t="str">
        <f>INDEX( {"body","discipline","volume","chapter","section"},MATCH(E462,{"教材体","教材域","教材册","教材章","教材节"},0))</f>
        <v>section</v>
      </c>
      <c r="H462" s="16" t="str">
        <f>INDEX( {"super","just","sub","infras"},MATCH(F462,{"超","恰","亚","次"},0))</f>
        <v>just</v>
      </c>
      <c r="I462" s="16">
        <f>MATCH(E462,{"教材体","教材域","教材册","教材章","教材节"},0)-1</f>
        <v>4</v>
      </c>
      <c r="J462" s="16">
        <f>MATCH(F462,{"超","恰","亚","次"},0)-1</f>
        <v>1</v>
      </c>
      <c r="K462" s="16" t="str">
        <f t="shared" si="64"/>
        <v>化学</v>
      </c>
      <c r="L462" s="1" t="s">
        <v>1250</v>
      </c>
      <c r="M462" s="17"/>
      <c r="N462" s="17"/>
      <c r="O462" s="18" t="str">
        <f t="shared" si="65"/>
        <v xml:space="preserve">
  - 
    name:   第二节化学与资源综合利用、环境保护 
    title:   第二节化学与资源综合利用、环境保护 
    description: 
    koLyro: section
    koLyri:  just
    son: </v>
      </c>
      <c r="P462" s="20" t="str">
        <f t="shared" si="66"/>
        <v xml:space="preserve">
          - 
            name:   第二节化学与资源综合利用、环境保护 
            title:   第二节化学与资源综合利用、环境保护 
            description: 
            koLyro: section
            koLyri:  just
            son: </v>
      </c>
    </row>
    <row r="463" spans="1:16" s="1" customFormat="1" ht="17.25" customHeight="1">
      <c r="A463" s="15">
        <f t="shared" si="59"/>
        <v>2</v>
      </c>
      <c r="B463" s="16" t="str">
        <f t="shared" si="60"/>
        <v>教材册</v>
      </c>
      <c r="C463" s="16" t="str">
        <f t="shared" si="61"/>
        <v>选修1化学与生活</v>
      </c>
      <c r="D463" s="16" t="str">
        <f>IF(I463=1,INDEX( {"chinese","english","math","physics","chemistry","biology","politics","history","geography"},MATCH(C463,{"语文","英语","数学","物理","化学","生物","政治","历史","地理"},0)),"")</f>
        <v/>
      </c>
      <c r="E463" s="16" t="str">
        <f t="shared" si="62"/>
        <v>教材册</v>
      </c>
      <c r="F463" s="16" t="str">
        <f t="shared" si="63"/>
        <v>恰</v>
      </c>
      <c r="G463" s="16" t="str">
        <f>INDEX( {"body","discipline","volume","chapter","section"},MATCH(E463,{"教材体","教材域","教材册","教材章","教材节"},0))</f>
        <v>volume</v>
      </c>
      <c r="H463" s="16" t="str">
        <f>INDEX( {"super","just","sub","infras"},MATCH(F463,{"超","恰","亚","次"},0))</f>
        <v>just</v>
      </c>
      <c r="I463" s="16">
        <f>MATCH(E463,{"教材体","教材域","教材册","教材章","教材节"},0)-1</f>
        <v>2</v>
      </c>
      <c r="J463" s="16">
        <f>MATCH(F463,{"超","恰","亚","次"},0)-1</f>
        <v>1</v>
      </c>
      <c r="K463" s="16" t="str">
        <f t="shared" si="64"/>
        <v>化学</v>
      </c>
      <c r="L463" s="1" t="s">
        <v>1195</v>
      </c>
      <c r="M463" s="17"/>
      <c r="N463" s="17"/>
      <c r="O463" s="18" t="str">
        <f t="shared" si="65"/>
        <v xml:space="preserve">
  - 
    name:  选修1化学与生活
    title:  选修1化学与生活
    description: 
    koLyro: volume
    koLyri:  just
    son: </v>
      </c>
      <c r="P463" s="20" t="str">
        <f t="shared" si="66"/>
        <v xml:space="preserve">
      - 
        name:  选修1化学与生活
        title:  选修1化学与生活
        description: 
        koLyro: volume
        koLyri:  just
        son: </v>
      </c>
    </row>
    <row r="464" spans="1:16" s="1" customFormat="1" ht="17.25" customHeight="1">
      <c r="A464" s="15">
        <f t="shared" si="59"/>
        <v>3</v>
      </c>
      <c r="B464" s="16" t="str">
        <f t="shared" si="60"/>
        <v>教材章</v>
      </c>
      <c r="C464" s="16" t="str">
        <f t="shared" si="61"/>
        <v xml:space="preserve">第一章关注营养平衡 </v>
      </c>
      <c r="D464" s="16" t="str">
        <f>IF(I464=1,INDEX( {"chinese","english","math","physics","chemistry","biology","politics","history","geography"},MATCH(C464,{"语文","英语","数学","物理","化学","生物","政治","历史","地理"},0)),"")</f>
        <v/>
      </c>
      <c r="E464" s="16" t="str">
        <f t="shared" si="62"/>
        <v>教材章</v>
      </c>
      <c r="F464" s="16" t="str">
        <f t="shared" si="63"/>
        <v>恰</v>
      </c>
      <c r="G464" s="16" t="str">
        <f>INDEX( {"body","discipline","volume","chapter","section"},MATCH(E464,{"教材体","教材域","教材册","教材章","教材节"},0))</f>
        <v>chapter</v>
      </c>
      <c r="H464" s="16" t="str">
        <f>INDEX( {"super","just","sub","infras"},MATCH(F464,{"超","恰","亚","次"},0))</f>
        <v>just</v>
      </c>
      <c r="I464" s="16">
        <f>MATCH(E464,{"教材体","教材域","教材册","教材章","教材节"},0)-1</f>
        <v>3</v>
      </c>
      <c r="J464" s="16">
        <f>MATCH(F464,{"超","恰","亚","次"},0)-1</f>
        <v>1</v>
      </c>
      <c r="K464" s="16" t="str">
        <f t="shared" si="64"/>
        <v>化学</v>
      </c>
      <c r="L464" s="1" t="s">
        <v>1251</v>
      </c>
      <c r="M464" s="17"/>
      <c r="N464" s="17"/>
      <c r="O464" s="18" t="str">
        <f t="shared" si="65"/>
        <v xml:space="preserve">
  - 
    name:  第一章关注营养平衡 
    title:  第一章关注营养平衡 
    description: 
    koLyro: chapter
    koLyri:  just
    son: </v>
      </c>
      <c r="P464" s="20" t="str">
        <f t="shared" si="66"/>
        <v xml:space="preserve">
        - 
          name:  第一章关注营养平衡 
          title:  第一章关注营养平衡 
          description: 
          koLyro: chapter
          koLyri:  just
          son: </v>
      </c>
    </row>
    <row r="465" spans="1:16" s="1" customFormat="1" ht="17.25" customHeight="1">
      <c r="A465" s="15">
        <f t="shared" si="59"/>
        <v>4</v>
      </c>
      <c r="B465" s="16" t="str">
        <f t="shared" si="60"/>
        <v>教材节</v>
      </c>
      <c r="C465" s="16" t="str">
        <f t="shared" si="61"/>
        <v xml:space="preserve"> 第一节生命的基础能源---糖类 </v>
      </c>
      <c r="D465" s="16" t="str">
        <f>IF(I465=1,INDEX( {"chinese","english","math","physics","chemistry","biology","politics","history","geography"},MATCH(C465,{"语文","英语","数学","物理","化学","生物","政治","历史","地理"},0)),"")</f>
        <v/>
      </c>
      <c r="E465" s="16" t="str">
        <f t="shared" si="62"/>
        <v>教材节</v>
      </c>
      <c r="F465" s="16" t="str">
        <f t="shared" si="63"/>
        <v>恰</v>
      </c>
      <c r="G465" s="16" t="str">
        <f>INDEX( {"body","discipline","volume","chapter","section"},MATCH(E465,{"教材体","教材域","教材册","教材章","教材节"},0))</f>
        <v>section</v>
      </c>
      <c r="H465" s="16" t="str">
        <f>INDEX( {"super","just","sub","infras"},MATCH(F465,{"超","恰","亚","次"},0))</f>
        <v>just</v>
      </c>
      <c r="I465" s="16">
        <f>MATCH(E465,{"教材体","教材域","教材册","教材章","教材节"},0)-1</f>
        <v>4</v>
      </c>
      <c r="J465" s="16">
        <f>MATCH(F465,{"超","恰","亚","次"},0)-1</f>
        <v>1</v>
      </c>
      <c r="K465" s="16" t="str">
        <f t="shared" si="64"/>
        <v>化学</v>
      </c>
      <c r="L465" s="1" t="s">
        <v>1252</v>
      </c>
      <c r="M465" s="17"/>
      <c r="N465" s="17"/>
      <c r="O465" s="18" t="str">
        <f t="shared" si="65"/>
        <v xml:space="preserve">
  - 
    name:   第一节生命的基础能源---糖类 
    title:   第一节生命的基础能源---糖类 
    description: 
    koLyro: section
    koLyri:  just
    son: </v>
      </c>
      <c r="P465" s="20" t="str">
        <f t="shared" si="66"/>
        <v xml:space="preserve">
          - 
            name:   第一节生命的基础能源---糖类 
            title:   第一节生命的基础能源---糖类 
            description: 
            koLyro: section
            koLyri:  just
            son: </v>
      </c>
    </row>
    <row r="466" spans="1:16" s="1" customFormat="1" ht="17.25" customHeight="1">
      <c r="A466" s="15">
        <f t="shared" si="59"/>
        <v>4</v>
      </c>
      <c r="B466" s="16" t="str">
        <f t="shared" si="60"/>
        <v>教材节</v>
      </c>
      <c r="C466" s="16" t="str">
        <f t="shared" si="61"/>
        <v xml:space="preserve"> 第二节重要的体内能源---油脂 </v>
      </c>
      <c r="D466" s="16" t="str">
        <f>IF(I466=1,INDEX( {"chinese","english","math","physics","chemistry","biology","politics","history","geography"},MATCH(C466,{"语文","英语","数学","物理","化学","生物","政治","历史","地理"},0)),"")</f>
        <v/>
      </c>
      <c r="E466" s="16" t="str">
        <f t="shared" si="62"/>
        <v>教材节</v>
      </c>
      <c r="F466" s="16" t="str">
        <f t="shared" si="63"/>
        <v>恰</v>
      </c>
      <c r="G466" s="16" t="str">
        <f>INDEX( {"body","discipline","volume","chapter","section"},MATCH(E466,{"教材体","教材域","教材册","教材章","教材节"},0))</f>
        <v>section</v>
      </c>
      <c r="H466" s="16" t="str">
        <f>INDEX( {"super","just","sub","infras"},MATCH(F466,{"超","恰","亚","次"},0))</f>
        <v>just</v>
      </c>
      <c r="I466" s="16">
        <f>MATCH(E466,{"教材体","教材域","教材册","教材章","教材节"},0)-1</f>
        <v>4</v>
      </c>
      <c r="J466" s="16">
        <f>MATCH(F466,{"超","恰","亚","次"},0)-1</f>
        <v>1</v>
      </c>
      <c r="K466" s="16" t="str">
        <f t="shared" si="64"/>
        <v>化学</v>
      </c>
      <c r="L466" s="1" t="s">
        <v>1253</v>
      </c>
      <c r="M466" s="17"/>
      <c r="N466" s="17"/>
      <c r="O466" s="18" t="str">
        <f t="shared" si="65"/>
        <v xml:space="preserve">
  - 
    name:   第二节重要的体内能源---油脂 
    title:   第二节重要的体内能源---油脂 
    description: 
    koLyro: section
    koLyri:  just
    son: </v>
      </c>
      <c r="P466" s="20" t="str">
        <f t="shared" si="66"/>
        <v xml:space="preserve">
          - 
            name:   第二节重要的体内能源---油脂 
            title:   第二节重要的体内能源---油脂 
            description: 
            koLyro: section
            koLyri:  just
            son: </v>
      </c>
    </row>
    <row r="467" spans="1:16" s="1" customFormat="1" ht="17.25" customHeight="1">
      <c r="A467" s="15">
        <f t="shared" si="59"/>
        <v>4</v>
      </c>
      <c r="B467" s="16" t="str">
        <f t="shared" si="60"/>
        <v>教材节</v>
      </c>
      <c r="C467" s="16" t="str">
        <f t="shared" si="61"/>
        <v xml:space="preserve"> 第三节生命的基础---蛋白质 </v>
      </c>
      <c r="D467" s="16" t="str">
        <f>IF(I467=1,INDEX( {"chinese","english","math","physics","chemistry","biology","politics","history","geography"},MATCH(C467,{"语文","英语","数学","物理","化学","生物","政治","历史","地理"},0)),"")</f>
        <v/>
      </c>
      <c r="E467" s="16" t="str">
        <f t="shared" si="62"/>
        <v>教材节</v>
      </c>
      <c r="F467" s="16" t="str">
        <f t="shared" si="63"/>
        <v>恰</v>
      </c>
      <c r="G467" s="16" t="str">
        <f>INDEX( {"body","discipline","volume","chapter","section"},MATCH(E467,{"教材体","教材域","教材册","教材章","教材节"},0))</f>
        <v>section</v>
      </c>
      <c r="H467" s="16" t="str">
        <f>INDEX( {"super","just","sub","infras"},MATCH(F467,{"超","恰","亚","次"},0))</f>
        <v>just</v>
      </c>
      <c r="I467" s="16">
        <f>MATCH(E467,{"教材体","教材域","教材册","教材章","教材节"},0)-1</f>
        <v>4</v>
      </c>
      <c r="J467" s="16">
        <f>MATCH(F467,{"超","恰","亚","次"},0)-1</f>
        <v>1</v>
      </c>
      <c r="K467" s="16" t="str">
        <f t="shared" si="64"/>
        <v>化学</v>
      </c>
      <c r="L467" s="1" t="s">
        <v>1254</v>
      </c>
      <c r="M467" s="17"/>
      <c r="N467" s="17"/>
      <c r="O467" s="18" t="str">
        <f t="shared" si="65"/>
        <v xml:space="preserve">
  - 
    name:   第三节生命的基础---蛋白质 
    title:   第三节生命的基础---蛋白质 
    description: 
    koLyro: section
    koLyri:  just
    son: </v>
      </c>
      <c r="P467" s="20" t="str">
        <f t="shared" si="66"/>
        <v xml:space="preserve">
          - 
            name:   第三节生命的基础---蛋白质 
            title:   第三节生命的基础---蛋白质 
            description: 
            koLyro: section
            koLyri:  just
            son: </v>
      </c>
    </row>
    <row r="468" spans="1:16" s="1" customFormat="1" ht="17.25" customHeight="1">
      <c r="A468" s="15">
        <f t="shared" si="59"/>
        <v>4</v>
      </c>
      <c r="B468" s="16" t="str">
        <f t="shared" si="60"/>
        <v>教材节</v>
      </c>
      <c r="C468" s="16" t="str">
        <f t="shared" si="61"/>
        <v xml:space="preserve"> 第四节维生素和微量元素 </v>
      </c>
      <c r="D468" s="16" t="str">
        <f>IF(I468=1,INDEX( {"chinese","english","math","physics","chemistry","biology","politics","history","geography"},MATCH(C468,{"语文","英语","数学","物理","化学","生物","政治","历史","地理"},0)),"")</f>
        <v/>
      </c>
      <c r="E468" s="16" t="str">
        <f t="shared" si="62"/>
        <v>教材节</v>
      </c>
      <c r="F468" s="16" t="str">
        <f t="shared" si="63"/>
        <v>恰</v>
      </c>
      <c r="G468" s="16" t="str">
        <f>INDEX( {"body","discipline","volume","chapter","section"},MATCH(E468,{"教材体","教材域","教材册","教材章","教材节"},0))</f>
        <v>section</v>
      </c>
      <c r="H468" s="16" t="str">
        <f>INDEX( {"super","just","sub","infras"},MATCH(F468,{"超","恰","亚","次"},0))</f>
        <v>just</v>
      </c>
      <c r="I468" s="16">
        <f>MATCH(E468,{"教材体","教材域","教材册","教材章","教材节"},0)-1</f>
        <v>4</v>
      </c>
      <c r="J468" s="16">
        <f>MATCH(F468,{"超","恰","亚","次"},0)-1</f>
        <v>1</v>
      </c>
      <c r="K468" s="16" t="str">
        <f t="shared" si="64"/>
        <v>化学</v>
      </c>
      <c r="L468" s="1" t="s">
        <v>1255</v>
      </c>
      <c r="M468" s="17"/>
      <c r="N468" s="17"/>
      <c r="O468" s="18" t="str">
        <f t="shared" si="65"/>
        <v xml:space="preserve">
  - 
    name:   第四节维生素和微量元素 
    title:   第四节维生素和微量元素 
    description: 
    koLyro: section
    koLyri:  just
    son: </v>
      </c>
      <c r="P468" s="20" t="str">
        <f t="shared" si="66"/>
        <v xml:space="preserve">
          - 
            name:   第四节维生素和微量元素 
            title:   第四节维生素和微量元素 
            description: 
            koLyro: section
            koLyri:  just
            son: </v>
      </c>
    </row>
    <row r="469" spans="1:16" s="1" customFormat="1" ht="17.25" customHeight="1">
      <c r="A469" s="15">
        <f t="shared" si="59"/>
        <v>3</v>
      </c>
      <c r="B469" s="16" t="str">
        <f t="shared" si="60"/>
        <v>教材章</v>
      </c>
      <c r="C469" s="16" t="str">
        <f t="shared" si="61"/>
        <v xml:space="preserve">第二章促进身心健康 </v>
      </c>
      <c r="D469" s="16" t="str">
        <f>IF(I469=1,INDEX( {"chinese","english","math","physics","chemistry","biology","politics","history","geography"},MATCH(C469,{"语文","英语","数学","物理","化学","生物","政治","历史","地理"},0)),"")</f>
        <v/>
      </c>
      <c r="E469" s="16" t="str">
        <f t="shared" si="62"/>
        <v>教材章</v>
      </c>
      <c r="F469" s="16" t="str">
        <f t="shared" si="63"/>
        <v>恰</v>
      </c>
      <c r="G469" s="16" t="str">
        <f>INDEX( {"body","discipline","volume","chapter","section"},MATCH(E469,{"教材体","教材域","教材册","教材章","教材节"},0))</f>
        <v>chapter</v>
      </c>
      <c r="H469" s="16" t="str">
        <f>INDEX( {"super","just","sub","infras"},MATCH(F469,{"超","恰","亚","次"},0))</f>
        <v>just</v>
      </c>
      <c r="I469" s="16">
        <f>MATCH(E469,{"教材体","教材域","教材册","教材章","教材节"},0)-1</f>
        <v>3</v>
      </c>
      <c r="J469" s="16">
        <f>MATCH(F469,{"超","恰","亚","次"},0)-1</f>
        <v>1</v>
      </c>
      <c r="K469" s="16" t="str">
        <f t="shared" si="64"/>
        <v>化学</v>
      </c>
      <c r="L469" s="1" t="s">
        <v>1256</v>
      </c>
      <c r="M469" s="17"/>
      <c r="N469" s="17"/>
      <c r="O469" s="18" t="str">
        <f t="shared" si="65"/>
        <v xml:space="preserve">
  - 
    name:  第二章促进身心健康 
    title:  第二章促进身心健康 
    description: 
    koLyro: chapter
    koLyri:  just
    son: </v>
      </c>
      <c r="P469" s="20" t="str">
        <f t="shared" si="66"/>
        <v xml:space="preserve">
        - 
          name:  第二章促进身心健康 
          title:  第二章促进身心健康 
          description: 
          koLyro: chapter
          koLyri:  just
          son: </v>
      </c>
    </row>
    <row r="470" spans="1:16" s="1" customFormat="1" ht="17.25" customHeight="1">
      <c r="A470" s="15">
        <f t="shared" si="59"/>
        <v>4</v>
      </c>
      <c r="B470" s="16" t="str">
        <f t="shared" si="60"/>
        <v>教材节</v>
      </c>
      <c r="C470" s="16" t="str">
        <f t="shared" si="61"/>
        <v xml:space="preserve"> 第一节合理选择饮食 </v>
      </c>
      <c r="D470" s="16" t="str">
        <f>IF(I470=1,INDEX( {"chinese","english","math","physics","chemistry","biology","politics","history","geography"},MATCH(C470,{"语文","英语","数学","物理","化学","生物","政治","历史","地理"},0)),"")</f>
        <v/>
      </c>
      <c r="E470" s="16" t="str">
        <f t="shared" si="62"/>
        <v>教材节</v>
      </c>
      <c r="F470" s="16" t="str">
        <f t="shared" si="63"/>
        <v>恰</v>
      </c>
      <c r="G470" s="16" t="str">
        <f>INDEX( {"body","discipline","volume","chapter","section"},MATCH(E470,{"教材体","教材域","教材册","教材章","教材节"},0))</f>
        <v>section</v>
      </c>
      <c r="H470" s="16" t="str">
        <f>INDEX( {"super","just","sub","infras"},MATCH(F470,{"超","恰","亚","次"},0))</f>
        <v>just</v>
      </c>
      <c r="I470" s="16">
        <f>MATCH(E470,{"教材体","教材域","教材册","教材章","教材节"},0)-1</f>
        <v>4</v>
      </c>
      <c r="J470" s="16">
        <f>MATCH(F470,{"超","恰","亚","次"},0)-1</f>
        <v>1</v>
      </c>
      <c r="K470" s="16" t="str">
        <f t="shared" si="64"/>
        <v>化学</v>
      </c>
      <c r="L470" s="1" t="s">
        <v>1257</v>
      </c>
      <c r="M470" s="17"/>
      <c r="N470" s="17"/>
      <c r="O470" s="18" t="str">
        <f t="shared" si="65"/>
        <v xml:space="preserve">
  - 
    name:   第一节合理选择饮食 
    title:   第一节合理选择饮食 
    description: 
    koLyro: section
    koLyri:  just
    son: </v>
      </c>
      <c r="P470" s="20" t="str">
        <f t="shared" si="66"/>
        <v xml:space="preserve">
          - 
            name:   第一节合理选择饮食 
            title:   第一节合理选择饮食 
            description: 
            koLyro: section
            koLyri:  just
            son: </v>
      </c>
    </row>
    <row r="471" spans="1:16" s="1" customFormat="1" ht="17.25" customHeight="1">
      <c r="A471" s="15">
        <f t="shared" si="59"/>
        <v>4</v>
      </c>
      <c r="B471" s="16" t="str">
        <f t="shared" si="60"/>
        <v>教材节</v>
      </c>
      <c r="C471" s="16" t="str">
        <f t="shared" si="61"/>
        <v xml:space="preserve"> 第二节正确使用药物 </v>
      </c>
      <c r="D471" s="16" t="str">
        <f>IF(I471=1,INDEX( {"chinese","english","math","physics","chemistry","biology","politics","history","geography"},MATCH(C471,{"语文","英语","数学","物理","化学","生物","政治","历史","地理"},0)),"")</f>
        <v/>
      </c>
      <c r="E471" s="16" t="str">
        <f t="shared" si="62"/>
        <v>教材节</v>
      </c>
      <c r="F471" s="16" t="str">
        <f t="shared" si="63"/>
        <v>恰</v>
      </c>
      <c r="G471" s="16" t="str">
        <f>INDEX( {"body","discipline","volume","chapter","section"},MATCH(E471,{"教材体","教材域","教材册","教材章","教材节"},0))</f>
        <v>section</v>
      </c>
      <c r="H471" s="16" t="str">
        <f>INDEX( {"super","just","sub","infras"},MATCH(F471,{"超","恰","亚","次"},0))</f>
        <v>just</v>
      </c>
      <c r="I471" s="16">
        <f>MATCH(E471,{"教材体","教材域","教材册","教材章","教材节"},0)-1</f>
        <v>4</v>
      </c>
      <c r="J471" s="16">
        <f>MATCH(F471,{"超","恰","亚","次"},0)-1</f>
        <v>1</v>
      </c>
      <c r="K471" s="16" t="str">
        <f t="shared" si="64"/>
        <v>化学</v>
      </c>
      <c r="L471" s="1" t="s">
        <v>1258</v>
      </c>
      <c r="M471" s="17"/>
      <c r="N471" s="17"/>
      <c r="O471" s="18" t="str">
        <f t="shared" si="65"/>
        <v xml:space="preserve">
  - 
    name:   第二节正确使用药物 
    title:   第二节正确使用药物 
    description: 
    koLyro: section
    koLyri:  just
    son: </v>
      </c>
      <c r="P471" s="20" t="str">
        <f t="shared" si="66"/>
        <v xml:space="preserve">
          - 
            name:   第二节正确使用药物 
            title:   第二节正确使用药物 
            description: 
            koLyro: section
            koLyri:  just
            son: </v>
      </c>
    </row>
    <row r="472" spans="1:16" s="1" customFormat="1" ht="17.25" customHeight="1">
      <c r="A472" s="15">
        <f t="shared" si="59"/>
        <v>3</v>
      </c>
      <c r="B472" s="16" t="str">
        <f t="shared" si="60"/>
        <v>教材章</v>
      </c>
      <c r="C472" s="16" t="str">
        <f t="shared" si="61"/>
        <v xml:space="preserve">第三章探索生活材料 </v>
      </c>
      <c r="D472" s="16" t="str">
        <f>IF(I472=1,INDEX( {"chinese","english","math","physics","chemistry","biology","politics","history","geography"},MATCH(C472,{"语文","英语","数学","物理","化学","生物","政治","历史","地理"},0)),"")</f>
        <v/>
      </c>
      <c r="E472" s="16" t="str">
        <f t="shared" si="62"/>
        <v>教材章</v>
      </c>
      <c r="F472" s="16" t="str">
        <f t="shared" si="63"/>
        <v>恰</v>
      </c>
      <c r="G472" s="16" t="str">
        <f>INDEX( {"body","discipline","volume","chapter","section"},MATCH(E472,{"教材体","教材域","教材册","教材章","教材节"},0))</f>
        <v>chapter</v>
      </c>
      <c r="H472" s="16" t="str">
        <f>INDEX( {"super","just","sub","infras"},MATCH(F472,{"超","恰","亚","次"},0))</f>
        <v>just</v>
      </c>
      <c r="I472" s="16">
        <f>MATCH(E472,{"教材体","教材域","教材册","教材章","教材节"},0)-1</f>
        <v>3</v>
      </c>
      <c r="J472" s="16">
        <f>MATCH(F472,{"超","恰","亚","次"},0)-1</f>
        <v>1</v>
      </c>
      <c r="K472" s="16" t="str">
        <f t="shared" si="64"/>
        <v>化学</v>
      </c>
      <c r="L472" s="1" t="s">
        <v>1259</v>
      </c>
      <c r="M472" s="17"/>
      <c r="N472" s="17"/>
      <c r="O472" s="18" t="str">
        <f t="shared" si="65"/>
        <v xml:space="preserve">
  - 
    name:  第三章探索生活材料 
    title:  第三章探索生活材料 
    description: 
    koLyro: chapter
    koLyri:  just
    son: </v>
      </c>
      <c r="P472" s="20" t="str">
        <f t="shared" si="66"/>
        <v xml:space="preserve">
        - 
          name:  第三章探索生活材料 
          title:  第三章探索生活材料 
          description: 
          koLyro: chapter
          koLyri:  just
          son: </v>
      </c>
    </row>
    <row r="473" spans="1:16" s="1" customFormat="1" ht="17.25" customHeight="1">
      <c r="A473" s="15">
        <f t="shared" si="59"/>
        <v>4</v>
      </c>
      <c r="B473" s="16" t="str">
        <f t="shared" si="60"/>
        <v>教材节</v>
      </c>
      <c r="C473" s="16" t="str">
        <f t="shared" si="61"/>
        <v xml:space="preserve"> 第一节合金 </v>
      </c>
      <c r="D473" s="16" t="str">
        <f>IF(I473=1,INDEX( {"chinese","english","math","physics","chemistry","biology","politics","history","geography"},MATCH(C473,{"语文","英语","数学","物理","化学","生物","政治","历史","地理"},0)),"")</f>
        <v/>
      </c>
      <c r="E473" s="16" t="str">
        <f t="shared" si="62"/>
        <v>教材节</v>
      </c>
      <c r="F473" s="16" t="str">
        <f t="shared" si="63"/>
        <v>恰</v>
      </c>
      <c r="G473" s="16" t="str">
        <f>INDEX( {"body","discipline","volume","chapter","section"},MATCH(E473,{"教材体","教材域","教材册","教材章","教材节"},0))</f>
        <v>section</v>
      </c>
      <c r="H473" s="16" t="str">
        <f>INDEX( {"super","just","sub","infras"},MATCH(F473,{"超","恰","亚","次"},0))</f>
        <v>just</v>
      </c>
      <c r="I473" s="16">
        <f>MATCH(E473,{"教材体","教材域","教材册","教材章","教材节"},0)-1</f>
        <v>4</v>
      </c>
      <c r="J473" s="16">
        <f>MATCH(F473,{"超","恰","亚","次"},0)-1</f>
        <v>1</v>
      </c>
      <c r="K473" s="16" t="str">
        <f t="shared" si="64"/>
        <v>化学</v>
      </c>
      <c r="L473" s="1" t="s">
        <v>1260</v>
      </c>
      <c r="M473" s="17"/>
      <c r="N473" s="17"/>
      <c r="O473" s="18" t="str">
        <f t="shared" si="65"/>
        <v xml:space="preserve">
  - 
    name:   第一节合金 
    title:   第一节合金 
    description: 
    koLyro: section
    koLyri:  just
    son: </v>
      </c>
      <c r="P473" s="20" t="str">
        <f t="shared" si="66"/>
        <v xml:space="preserve">
          - 
            name:   第一节合金 
            title:   第一节合金 
            description: 
            koLyro: section
            koLyri:  just
            son: </v>
      </c>
    </row>
    <row r="474" spans="1:16" s="1" customFormat="1" ht="17.25" customHeight="1">
      <c r="A474" s="15">
        <f t="shared" si="59"/>
        <v>4</v>
      </c>
      <c r="B474" s="16" t="str">
        <f t="shared" si="60"/>
        <v>教材节</v>
      </c>
      <c r="C474" s="16" t="str">
        <f t="shared" si="61"/>
        <v xml:space="preserve"> 第二节金属的腐蚀和防护 </v>
      </c>
      <c r="D474" s="16" t="str">
        <f>IF(I474=1,INDEX( {"chinese","english","math","physics","chemistry","biology","politics","history","geography"},MATCH(C474,{"语文","英语","数学","物理","化学","生物","政治","历史","地理"},0)),"")</f>
        <v/>
      </c>
      <c r="E474" s="16" t="str">
        <f t="shared" si="62"/>
        <v>教材节</v>
      </c>
      <c r="F474" s="16" t="str">
        <f t="shared" si="63"/>
        <v>恰</v>
      </c>
      <c r="G474" s="16" t="str">
        <f>INDEX( {"body","discipline","volume","chapter","section"},MATCH(E474,{"教材体","教材域","教材册","教材章","教材节"},0))</f>
        <v>section</v>
      </c>
      <c r="H474" s="16" t="str">
        <f>INDEX( {"super","just","sub","infras"},MATCH(F474,{"超","恰","亚","次"},0))</f>
        <v>just</v>
      </c>
      <c r="I474" s="16">
        <f>MATCH(E474,{"教材体","教材域","教材册","教材章","教材节"},0)-1</f>
        <v>4</v>
      </c>
      <c r="J474" s="16">
        <f>MATCH(F474,{"超","恰","亚","次"},0)-1</f>
        <v>1</v>
      </c>
      <c r="K474" s="16" t="str">
        <f t="shared" si="64"/>
        <v>化学</v>
      </c>
      <c r="L474" s="1" t="s">
        <v>1261</v>
      </c>
      <c r="M474" s="17" t="s">
        <v>43</v>
      </c>
      <c r="N474" s="17"/>
      <c r="O474" s="18" t="str">
        <f t="shared" si="65"/>
        <v xml:space="preserve">
  - 
    name:   第二节金属的腐蚀和防护 
    title:   第二节金属的腐蚀和防护 
    description: 
    koLyro: section
    koLyri:  just
    son: </v>
      </c>
      <c r="P474" s="20" t="str">
        <f t="shared" si="66"/>
        <v xml:space="preserve">
          - 
            name:   第二节金属的腐蚀和防护 
            title:   第二节金属的腐蚀和防护 
            description: 
            koLyro: section
            koLyri:  just
            son: </v>
      </c>
    </row>
    <row r="475" spans="1:16" s="1" customFormat="1" ht="17.25" customHeight="1">
      <c r="A475" s="15">
        <f t="shared" si="59"/>
        <v>4</v>
      </c>
      <c r="B475" s="16" t="str">
        <f t="shared" si="60"/>
        <v>教材节</v>
      </c>
      <c r="C475" s="16" t="str">
        <f t="shared" si="61"/>
        <v xml:space="preserve"> 第三节玻璃、陶瓷和水泥 </v>
      </c>
      <c r="D475" s="16" t="str">
        <f>IF(I475=1,INDEX( {"chinese","english","math","physics","chemistry","biology","politics","history","geography"},MATCH(C475,{"语文","英语","数学","物理","化学","生物","政治","历史","地理"},0)),"")</f>
        <v/>
      </c>
      <c r="E475" s="16" t="str">
        <f t="shared" si="62"/>
        <v>教材节</v>
      </c>
      <c r="F475" s="16" t="str">
        <f t="shared" si="63"/>
        <v>恰</v>
      </c>
      <c r="G475" s="16" t="str">
        <f>INDEX( {"body","discipline","volume","chapter","section"},MATCH(E475,{"教材体","教材域","教材册","教材章","教材节"},0))</f>
        <v>section</v>
      </c>
      <c r="H475" s="16" t="str">
        <f>INDEX( {"super","just","sub","infras"},MATCH(F475,{"超","恰","亚","次"},0))</f>
        <v>just</v>
      </c>
      <c r="I475" s="16">
        <f>MATCH(E475,{"教材体","教材域","教材册","教材章","教材节"},0)-1</f>
        <v>4</v>
      </c>
      <c r="J475" s="16">
        <f>MATCH(F475,{"超","恰","亚","次"},0)-1</f>
        <v>1</v>
      </c>
      <c r="K475" s="16" t="str">
        <f t="shared" si="64"/>
        <v>化学</v>
      </c>
      <c r="L475" s="1" t="s">
        <v>1262</v>
      </c>
      <c r="M475" s="17"/>
      <c r="N475" s="17"/>
      <c r="O475" s="18" t="str">
        <f t="shared" si="65"/>
        <v xml:space="preserve">
  - 
    name:   第三节玻璃、陶瓷和水泥 
    title:   第三节玻璃、陶瓷和水泥 
    description: 
    koLyro: section
    koLyri:  just
    son: </v>
      </c>
      <c r="P475" s="20" t="str">
        <f t="shared" si="66"/>
        <v xml:space="preserve">
          - 
            name:   第三节玻璃、陶瓷和水泥 
            title:   第三节玻璃、陶瓷和水泥 
            description: 
            koLyro: section
            koLyri:  just
            son: </v>
      </c>
    </row>
    <row r="476" spans="1:16" s="1" customFormat="1" ht="17.25" customHeight="1">
      <c r="A476" s="15">
        <f t="shared" si="59"/>
        <v>4</v>
      </c>
      <c r="B476" s="16" t="str">
        <f t="shared" si="60"/>
        <v>教材节</v>
      </c>
      <c r="C476" s="16" t="str">
        <f t="shared" si="61"/>
        <v xml:space="preserve"> 第四节塑料、纤维和橡胶 </v>
      </c>
      <c r="D476" s="16" t="str">
        <f>IF(I476=1,INDEX( {"chinese","english","math","physics","chemistry","biology","politics","history","geography"},MATCH(C476,{"语文","英语","数学","物理","化学","生物","政治","历史","地理"},0)),"")</f>
        <v/>
      </c>
      <c r="E476" s="16" t="str">
        <f t="shared" si="62"/>
        <v>教材节</v>
      </c>
      <c r="F476" s="16" t="str">
        <f t="shared" si="63"/>
        <v>恰</v>
      </c>
      <c r="G476" s="16" t="str">
        <f>INDEX( {"body","discipline","volume","chapter","section"},MATCH(E476,{"教材体","教材域","教材册","教材章","教材节"},0))</f>
        <v>section</v>
      </c>
      <c r="H476" s="16" t="str">
        <f>INDEX( {"super","just","sub","infras"},MATCH(F476,{"超","恰","亚","次"},0))</f>
        <v>just</v>
      </c>
      <c r="I476" s="16">
        <f>MATCH(E476,{"教材体","教材域","教材册","教材章","教材节"},0)-1</f>
        <v>4</v>
      </c>
      <c r="J476" s="16">
        <f>MATCH(F476,{"超","恰","亚","次"},0)-1</f>
        <v>1</v>
      </c>
      <c r="K476" s="16" t="str">
        <f t="shared" si="64"/>
        <v>化学</v>
      </c>
      <c r="L476" s="1" t="s">
        <v>1263</v>
      </c>
      <c r="M476" s="17"/>
      <c r="N476" s="17"/>
      <c r="O476" s="18" t="str">
        <f t="shared" si="65"/>
        <v xml:space="preserve">
  - 
    name:   第四节塑料、纤维和橡胶 
    title:   第四节塑料、纤维和橡胶 
    description: 
    koLyro: section
    koLyri:  just
    son: </v>
      </c>
      <c r="P476" s="20" t="str">
        <f t="shared" si="66"/>
        <v xml:space="preserve">
          - 
            name:   第四节塑料、纤维和橡胶 
            title:   第四节塑料、纤维和橡胶 
            description: 
            koLyro: section
            koLyri:  just
            son: </v>
      </c>
    </row>
    <row r="477" spans="1:16" s="1" customFormat="1" ht="17.25" customHeight="1">
      <c r="A477" s="15">
        <f t="shared" si="59"/>
        <v>3</v>
      </c>
      <c r="B477" s="16" t="str">
        <f t="shared" si="60"/>
        <v>教材章</v>
      </c>
      <c r="C477" s="16" t="str">
        <f t="shared" si="61"/>
        <v xml:space="preserve">第四章保护生存环境 </v>
      </c>
      <c r="D477" s="16" t="str">
        <f>IF(I477=1,INDEX( {"chinese","english","math","physics","chemistry","biology","politics","history","geography"},MATCH(C477,{"语文","英语","数学","物理","化学","生物","政治","历史","地理"},0)),"")</f>
        <v/>
      </c>
      <c r="E477" s="16" t="str">
        <f t="shared" si="62"/>
        <v>教材章</v>
      </c>
      <c r="F477" s="16" t="str">
        <f t="shared" si="63"/>
        <v>恰</v>
      </c>
      <c r="G477" s="16" t="str">
        <f>INDEX( {"body","discipline","volume","chapter","section"},MATCH(E477,{"教材体","教材域","教材册","教材章","教材节"},0))</f>
        <v>chapter</v>
      </c>
      <c r="H477" s="16" t="str">
        <f>INDEX( {"super","just","sub","infras"},MATCH(F477,{"超","恰","亚","次"},0))</f>
        <v>just</v>
      </c>
      <c r="I477" s="16">
        <f>MATCH(E477,{"教材体","教材域","教材册","教材章","教材节"},0)-1</f>
        <v>3</v>
      </c>
      <c r="J477" s="16">
        <f>MATCH(F477,{"超","恰","亚","次"},0)-1</f>
        <v>1</v>
      </c>
      <c r="K477" s="16" t="str">
        <f t="shared" si="64"/>
        <v>化学</v>
      </c>
      <c r="L477" s="1" t="s">
        <v>1264</v>
      </c>
      <c r="M477" s="17" t="s">
        <v>44</v>
      </c>
      <c r="N477" s="17"/>
      <c r="O477" s="18" t="str">
        <f t="shared" si="65"/>
        <v xml:space="preserve">
  - 
    name:  第四章保护生存环境 
    title:  第四章保护生存环境 
    description: 
    koLyro: chapter
    koLyri:  just
    son: </v>
      </c>
      <c r="P477" s="20" t="str">
        <f t="shared" si="66"/>
        <v xml:space="preserve">
        - 
          name:  第四章保护生存环境 
          title:  第四章保护生存环境 
          description: 
          koLyro: chapter
          koLyri:  just
          son: </v>
      </c>
    </row>
    <row r="478" spans="1:16" s="1" customFormat="1" ht="17.25" customHeight="1">
      <c r="A478" s="15">
        <f t="shared" si="59"/>
        <v>4</v>
      </c>
      <c r="B478" s="16" t="str">
        <f t="shared" si="60"/>
        <v>教材节</v>
      </c>
      <c r="C478" s="16" t="str">
        <f t="shared" si="61"/>
        <v xml:space="preserve"> 第一节改善大气质量 </v>
      </c>
      <c r="D478" s="16" t="str">
        <f>IF(I478=1,INDEX( {"chinese","english","math","physics","chemistry","biology","politics","history","geography"},MATCH(C478,{"语文","英语","数学","物理","化学","生物","政治","历史","地理"},0)),"")</f>
        <v/>
      </c>
      <c r="E478" s="16" t="str">
        <f t="shared" si="62"/>
        <v>教材节</v>
      </c>
      <c r="F478" s="16" t="str">
        <f t="shared" si="63"/>
        <v>恰</v>
      </c>
      <c r="G478" s="16" t="str">
        <f>INDEX( {"body","discipline","volume","chapter","section"},MATCH(E478,{"教材体","教材域","教材册","教材章","教材节"},0))</f>
        <v>section</v>
      </c>
      <c r="H478" s="16" t="str">
        <f>INDEX( {"super","just","sub","infras"},MATCH(F478,{"超","恰","亚","次"},0))</f>
        <v>just</v>
      </c>
      <c r="I478" s="16">
        <f>MATCH(E478,{"教材体","教材域","教材册","教材章","教材节"},0)-1</f>
        <v>4</v>
      </c>
      <c r="J478" s="16">
        <f>MATCH(F478,{"超","恰","亚","次"},0)-1</f>
        <v>1</v>
      </c>
      <c r="K478" s="16" t="str">
        <f t="shared" si="64"/>
        <v>化学</v>
      </c>
      <c r="L478" s="1" t="s">
        <v>1265</v>
      </c>
      <c r="M478" s="17"/>
      <c r="N478" s="17"/>
      <c r="O478" s="18" t="str">
        <f t="shared" si="65"/>
        <v xml:space="preserve">
  - 
    name:   第一节改善大气质量 
    title:   第一节改善大气质量 
    description: 
    koLyro: section
    koLyri:  just
    son: </v>
      </c>
      <c r="P478" s="20" t="str">
        <f t="shared" si="66"/>
        <v xml:space="preserve">
          - 
            name:   第一节改善大气质量 
            title:   第一节改善大气质量 
            description: 
            koLyro: section
            koLyri:  just
            son: </v>
      </c>
    </row>
    <row r="479" spans="1:16" s="1" customFormat="1" ht="17.25" customHeight="1">
      <c r="A479" s="15">
        <f t="shared" si="59"/>
        <v>4</v>
      </c>
      <c r="B479" s="16" t="str">
        <f t="shared" si="60"/>
        <v>教材节</v>
      </c>
      <c r="C479" s="16" t="str">
        <f t="shared" si="61"/>
        <v xml:space="preserve"> 第二节爱护水资源 </v>
      </c>
      <c r="D479" s="16" t="str">
        <f>IF(I479=1,INDEX( {"chinese","english","math","physics","chemistry","biology","politics","history","geography"},MATCH(C479,{"语文","英语","数学","物理","化学","生物","政治","历史","地理"},0)),"")</f>
        <v/>
      </c>
      <c r="E479" s="16" t="str">
        <f t="shared" si="62"/>
        <v>教材节</v>
      </c>
      <c r="F479" s="16" t="str">
        <f t="shared" si="63"/>
        <v>恰</v>
      </c>
      <c r="G479" s="16" t="str">
        <f>INDEX( {"body","discipline","volume","chapter","section"},MATCH(E479,{"教材体","教材域","教材册","教材章","教材节"},0))</f>
        <v>section</v>
      </c>
      <c r="H479" s="16" t="str">
        <f>INDEX( {"super","just","sub","infras"},MATCH(F479,{"超","恰","亚","次"},0))</f>
        <v>just</v>
      </c>
      <c r="I479" s="16">
        <f>MATCH(E479,{"教材体","教材域","教材册","教材章","教材节"},0)-1</f>
        <v>4</v>
      </c>
      <c r="J479" s="16">
        <f>MATCH(F479,{"超","恰","亚","次"},0)-1</f>
        <v>1</v>
      </c>
      <c r="K479" s="16" t="str">
        <f t="shared" si="64"/>
        <v>化学</v>
      </c>
      <c r="L479" s="1" t="s">
        <v>1266</v>
      </c>
      <c r="M479" s="17"/>
      <c r="N479" s="17"/>
      <c r="O479" s="18" t="str">
        <f t="shared" si="65"/>
        <v xml:space="preserve">
  - 
    name:   第二节爱护水资源 
    title:   第二节爱护水资源 
    description: 
    koLyro: section
    koLyri:  just
    son: </v>
      </c>
      <c r="P479" s="20" t="str">
        <f t="shared" si="66"/>
        <v xml:space="preserve">
          - 
            name:   第二节爱护水资源 
            title:   第二节爱护水资源 
            description: 
            koLyro: section
            koLyri:  just
            son: </v>
      </c>
    </row>
    <row r="480" spans="1:16" s="1" customFormat="1" ht="17.25" customHeight="1">
      <c r="A480" s="15">
        <f t="shared" si="59"/>
        <v>4</v>
      </c>
      <c r="B480" s="16" t="str">
        <f t="shared" si="60"/>
        <v>教材节</v>
      </c>
      <c r="C480" s="16" t="str">
        <f t="shared" si="61"/>
        <v xml:space="preserve"> 第三节垃圾资源化 </v>
      </c>
      <c r="D480" s="16" t="str">
        <f>IF(I480=1,INDEX( {"chinese","english","math","physics","chemistry","biology","politics","history","geography"},MATCH(C480,{"语文","英语","数学","物理","化学","生物","政治","历史","地理"},0)),"")</f>
        <v/>
      </c>
      <c r="E480" s="16" t="str">
        <f t="shared" si="62"/>
        <v>教材节</v>
      </c>
      <c r="F480" s="16" t="str">
        <f t="shared" si="63"/>
        <v>恰</v>
      </c>
      <c r="G480" s="16" t="str">
        <f>INDEX( {"body","discipline","volume","chapter","section"},MATCH(E480,{"教材体","教材域","教材册","教材章","教材节"},0))</f>
        <v>section</v>
      </c>
      <c r="H480" s="16" t="str">
        <f>INDEX( {"super","just","sub","infras"},MATCH(F480,{"超","恰","亚","次"},0))</f>
        <v>just</v>
      </c>
      <c r="I480" s="16">
        <f>MATCH(E480,{"教材体","教材域","教材册","教材章","教材节"},0)-1</f>
        <v>4</v>
      </c>
      <c r="J480" s="16">
        <f>MATCH(F480,{"超","恰","亚","次"},0)-1</f>
        <v>1</v>
      </c>
      <c r="K480" s="16" t="str">
        <f t="shared" si="64"/>
        <v>化学</v>
      </c>
      <c r="L480" s="1" t="s">
        <v>1267</v>
      </c>
      <c r="M480" s="17"/>
      <c r="N480" s="17"/>
      <c r="O480" s="18" t="str">
        <f t="shared" si="65"/>
        <v xml:space="preserve">
  - 
    name:   第三节垃圾资源化 
    title:   第三节垃圾资源化 
    description: 
    koLyro: section
    koLyri:  just
    son: </v>
      </c>
      <c r="P480" s="20" t="str">
        <f t="shared" si="66"/>
        <v xml:space="preserve">
          - 
            name:   第三节垃圾资源化 
            title:   第三节垃圾资源化 
            description: 
            koLyro: section
            koLyri:  just
            son: </v>
      </c>
    </row>
    <row r="481" spans="1:16" s="1" customFormat="1" ht="17.25" customHeight="1">
      <c r="A481" s="15">
        <f t="shared" si="59"/>
        <v>2</v>
      </c>
      <c r="B481" s="16" t="str">
        <f t="shared" si="60"/>
        <v>教材册</v>
      </c>
      <c r="C481" s="16" t="str">
        <f t="shared" si="61"/>
        <v>选修2化学与技术</v>
      </c>
      <c r="D481" s="16" t="str">
        <f>IF(I481=1,INDEX( {"chinese","english","math","physics","chemistry","biology","politics","history","geography"},MATCH(C481,{"语文","英语","数学","物理","化学","生物","政治","历史","地理"},0)),"")</f>
        <v/>
      </c>
      <c r="E481" s="16" t="str">
        <f t="shared" si="62"/>
        <v>教材册</v>
      </c>
      <c r="F481" s="16" t="str">
        <f t="shared" si="63"/>
        <v>恰</v>
      </c>
      <c r="G481" s="16" t="str">
        <f>INDEX( {"body","discipline","volume","chapter","section"},MATCH(E481,{"教材体","教材域","教材册","教材章","教材节"},0))</f>
        <v>volume</v>
      </c>
      <c r="H481" s="16" t="str">
        <f>INDEX( {"super","just","sub","infras"},MATCH(F481,{"超","恰","亚","次"},0))</f>
        <v>just</v>
      </c>
      <c r="I481" s="16">
        <f>MATCH(E481,{"教材体","教材域","教材册","教材章","教材节"},0)-1</f>
        <v>2</v>
      </c>
      <c r="J481" s="16">
        <f>MATCH(F481,{"超","恰","亚","次"},0)-1</f>
        <v>1</v>
      </c>
      <c r="K481" s="16" t="str">
        <f t="shared" si="64"/>
        <v>化学</v>
      </c>
      <c r="L481" s="1" t="s">
        <v>1196</v>
      </c>
      <c r="M481" s="17"/>
      <c r="N481" s="17"/>
      <c r="O481" s="18" t="str">
        <f t="shared" si="65"/>
        <v xml:space="preserve">
  - 
    name:  选修2化学与技术
    title:  选修2化学与技术
    description: 
    koLyro: volume
    koLyri:  just
    son: </v>
      </c>
      <c r="P481" s="20" t="str">
        <f t="shared" si="66"/>
        <v xml:space="preserve">
      - 
        name:  选修2化学与技术
        title:  选修2化学与技术
        description: 
        koLyro: volume
        koLyri:  just
        son: </v>
      </c>
    </row>
    <row r="482" spans="1:16" s="1" customFormat="1" ht="17.25" customHeight="1">
      <c r="A482" s="15">
        <f t="shared" si="59"/>
        <v>3</v>
      </c>
      <c r="B482" s="16" t="str">
        <f t="shared" si="60"/>
        <v>教材章</v>
      </c>
      <c r="C482" s="16" t="str">
        <f t="shared" si="61"/>
        <v xml:space="preserve">第一单元走进化学工业 </v>
      </c>
      <c r="D482" s="16" t="str">
        <f>IF(I482=1,INDEX( {"chinese","english","math","physics","chemistry","biology","politics","history","geography"},MATCH(C482,{"语文","英语","数学","物理","化学","生物","政治","历史","地理"},0)),"")</f>
        <v/>
      </c>
      <c r="E482" s="16" t="str">
        <f t="shared" si="62"/>
        <v>教材章</v>
      </c>
      <c r="F482" s="16" t="str">
        <f t="shared" si="63"/>
        <v>恰</v>
      </c>
      <c r="G482" s="16" t="str">
        <f>INDEX( {"body","discipline","volume","chapter","section"},MATCH(E482,{"教材体","教材域","教材册","教材章","教材节"},0))</f>
        <v>chapter</v>
      </c>
      <c r="H482" s="16" t="str">
        <f>INDEX( {"super","just","sub","infras"},MATCH(F482,{"超","恰","亚","次"},0))</f>
        <v>just</v>
      </c>
      <c r="I482" s="16">
        <f>MATCH(E482,{"教材体","教材域","教材册","教材章","教材节"},0)-1</f>
        <v>3</v>
      </c>
      <c r="J482" s="16">
        <f>MATCH(F482,{"超","恰","亚","次"},0)-1</f>
        <v>1</v>
      </c>
      <c r="K482" s="16" t="str">
        <f t="shared" si="64"/>
        <v>化学</v>
      </c>
      <c r="L482" s="1" t="s">
        <v>1268</v>
      </c>
      <c r="M482" s="17"/>
      <c r="N482" s="17"/>
      <c r="O482" s="18" t="str">
        <f t="shared" si="65"/>
        <v xml:space="preserve">
  - 
    name:  第一单元走进化学工业 
    title:  第一单元走进化学工业 
    description: 
    koLyro: chapter
    koLyri:  just
    son: </v>
      </c>
      <c r="P482" s="20" t="str">
        <f t="shared" si="66"/>
        <v xml:space="preserve">
        - 
          name:  第一单元走进化学工业 
          title:  第一单元走进化学工业 
          description: 
          koLyro: chapter
          koLyri:  just
          son: </v>
      </c>
    </row>
    <row r="483" spans="1:16" s="1" customFormat="1" ht="17.25" customHeight="1">
      <c r="A483" s="15">
        <f t="shared" si="59"/>
        <v>4</v>
      </c>
      <c r="B483" s="16" t="str">
        <f t="shared" si="60"/>
        <v>教材节</v>
      </c>
      <c r="C483" s="16" t="str">
        <f t="shared" si="61"/>
        <v>课题1化学生产过程中的基本问题</v>
      </c>
      <c r="D483" s="16" t="str">
        <f>IF(I483=1,INDEX( {"chinese","english","math","physics","chemistry","biology","politics","history","geography"},MATCH(C483,{"语文","英语","数学","物理","化学","生物","政治","历史","地理"},0)),"")</f>
        <v/>
      </c>
      <c r="E483" s="16" t="str">
        <f t="shared" si="62"/>
        <v>教材节</v>
      </c>
      <c r="F483" s="16" t="str">
        <f t="shared" si="63"/>
        <v>恰</v>
      </c>
      <c r="G483" s="16" t="str">
        <f>INDEX( {"body","discipline","volume","chapter","section"},MATCH(E483,{"教材体","教材域","教材册","教材章","教材节"},0))</f>
        <v>section</v>
      </c>
      <c r="H483" s="16" t="str">
        <f>INDEX( {"super","just","sub","infras"},MATCH(F483,{"超","恰","亚","次"},0))</f>
        <v>just</v>
      </c>
      <c r="I483" s="16">
        <f>MATCH(E483,{"教材体","教材域","教材册","教材章","教材节"},0)-1</f>
        <v>4</v>
      </c>
      <c r="J483" s="16">
        <f>MATCH(F483,{"超","恰","亚","次"},0)-1</f>
        <v>1</v>
      </c>
      <c r="K483" s="16" t="str">
        <f t="shared" si="64"/>
        <v>化学</v>
      </c>
      <c r="L483" s="1" t="s">
        <v>1197</v>
      </c>
      <c r="M483" s="17"/>
      <c r="N483" s="17"/>
      <c r="O483" s="18" t="str">
        <f t="shared" si="65"/>
        <v xml:space="preserve">
  - 
    name:  课题1化学生产过程中的基本问题
    title:  课题1化学生产过程中的基本问题
    description: 
    koLyro: section
    koLyri:  just
    son: </v>
      </c>
      <c r="P483" s="20" t="str">
        <f t="shared" si="66"/>
        <v xml:space="preserve">
          - 
            name:  课题1化学生产过程中的基本问题
            title:  课题1化学生产过程中的基本问题
            description: 
            koLyro: section
            koLyri:  just
            son: </v>
      </c>
    </row>
    <row r="484" spans="1:16" s="1" customFormat="1" ht="17.25" customHeight="1">
      <c r="A484" s="15">
        <f t="shared" si="59"/>
        <v>4</v>
      </c>
      <c r="B484" s="16" t="str">
        <f t="shared" si="60"/>
        <v>教材节</v>
      </c>
      <c r="C484" s="16" t="str">
        <f t="shared" si="61"/>
        <v>课题2人工固氮技术──合成氨</v>
      </c>
      <c r="D484" s="16" t="str">
        <f>IF(I484=1,INDEX( {"chinese","english","math","physics","chemistry","biology","politics","history","geography"},MATCH(C484,{"语文","英语","数学","物理","化学","生物","政治","历史","地理"},0)),"")</f>
        <v/>
      </c>
      <c r="E484" s="16" t="str">
        <f t="shared" si="62"/>
        <v>教材节</v>
      </c>
      <c r="F484" s="16" t="str">
        <f t="shared" si="63"/>
        <v>恰</v>
      </c>
      <c r="G484" s="16" t="str">
        <f>INDEX( {"body","discipline","volume","chapter","section"},MATCH(E484,{"教材体","教材域","教材册","教材章","教材节"},0))</f>
        <v>section</v>
      </c>
      <c r="H484" s="16" t="str">
        <f>INDEX( {"super","just","sub","infras"},MATCH(F484,{"超","恰","亚","次"},0))</f>
        <v>just</v>
      </c>
      <c r="I484" s="16">
        <f>MATCH(E484,{"教材体","教材域","教材册","教材章","教材节"},0)-1</f>
        <v>4</v>
      </c>
      <c r="J484" s="16">
        <f>MATCH(F484,{"超","恰","亚","次"},0)-1</f>
        <v>1</v>
      </c>
      <c r="K484" s="16" t="str">
        <f t="shared" si="64"/>
        <v>化学</v>
      </c>
      <c r="L484" s="1" t="s">
        <v>1198</v>
      </c>
      <c r="M484" s="17"/>
      <c r="N484" s="17"/>
      <c r="O484" s="18" t="str">
        <f t="shared" si="65"/>
        <v xml:space="preserve">
  - 
    name:  课题2人工固氮技术──合成氨
    title:  课题2人工固氮技术──合成氨
    description: 
    koLyro: section
    koLyri:  just
    son: </v>
      </c>
      <c r="P484" s="20" t="str">
        <f t="shared" si="66"/>
        <v xml:space="preserve">
          - 
            name:  课题2人工固氮技术──合成氨
            title:  课题2人工固氮技术──合成氨
            description: 
            koLyro: section
            koLyri:  just
            son: </v>
      </c>
    </row>
    <row r="485" spans="1:16" s="1" customFormat="1" ht="17.25" customHeight="1">
      <c r="A485" s="15">
        <f t="shared" si="59"/>
        <v>4</v>
      </c>
      <c r="B485" s="16" t="str">
        <f t="shared" si="60"/>
        <v>教材节</v>
      </c>
      <c r="C485" s="16" t="str">
        <f t="shared" si="61"/>
        <v>课题3纯碱的生产</v>
      </c>
      <c r="D485" s="16" t="str">
        <f>IF(I485=1,INDEX( {"chinese","english","math","physics","chemistry","biology","politics","history","geography"},MATCH(C485,{"语文","英语","数学","物理","化学","生物","政治","历史","地理"},0)),"")</f>
        <v/>
      </c>
      <c r="E485" s="16" t="str">
        <f t="shared" si="62"/>
        <v>教材节</v>
      </c>
      <c r="F485" s="16" t="str">
        <f t="shared" si="63"/>
        <v>恰</v>
      </c>
      <c r="G485" s="16" t="str">
        <f>INDEX( {"body","discipline","volume","chapter","section"},MATCH(E485,{"教材体","教材域","教材册","教材章","教材节"},0))</f>
        <v>section</v>
      </c>
      <c r="H485" s="16" t="str">
        <f>INDEX( {"super","just","sub","infras"},MATCH(F485,{"超","恰","亚","次"},0))</f>
        <v>just</v>
      </c>
      <c r="I485" s="16">
        <f>MATCH(E485,{"教材体","教材域","教材册","教材章","教材节"},0)-1</f>
        <v>4</v>
      </c>
      <c r="J485" s="16">
        <f>MATCH(F485,{"超","恰","亚","次"},0)-1</f>
        <v>1</v>
      </c>
      <c r="K485" s="16" t="str">
        <f t="shared" si="64"/>
        <v>化学</v>
      </c>
      <c r="L485" s="1" t="s">
        <v>1199</v>
      </c>
      <c r="M485" s="17"/>
      <c r="N485" s="17"/>
      <c r="O485" s="18" t="str">
        <f t="shared" si="65"/>
        <v xml:space="preserve">
  - 
    name:  课题3纯碱的生产
    title:  课题3纯碱的生产
    description: 
    koLyro: section
    koLyri:  just
    son: </v>
      </c>
      <c r="P485" s="20" t="str">
        <f t="shared" si="66"/>
        <v xml:space="preserve">
          - 
            name:  课题3纯碱的生产
            title:  课题3纯碱的生产
            description: 
            koLyro: section
            koLyri:  just
            son: </v>
      </c>
    </row>
    <row r="486" spans="1:16" s="1" customFormat="1" ht="17.25" customHeight="1">
      <c r="A486" s="15">
        <f t="shared" si="59"/>
        <v>4</v>
      </c>
      <c r="B486" s="16" t="str">
        <f t="shared" si="60"/>
        <v>教材节</v>
      </c>
      <c r="C486" s="16" t="str">
        <f t="shared" si="61"/>
        <v>课题4氯碱生产</v>
      </c>
      <c r="D486" s="16" t="str">
        <f>IF(I486=1,INDEX( {"chinese","english","math","physics","chemistry","biology","politics","history","geography"},MATCH(C486,{"语文","英语","数学","物理","化学","生物","政治","历史","地理"},0)),"")</f>
        <v/>
      </c>
      <c r="E486" s="16" t="str">
        <f t="shared" si="62"/>
        <v>教材节</v>
      </c>
      <c r="F486" s="16" t="str">
        <f t="shared" si="63"/>
        <v>恰</v>
      </c>
      <c r="G486" s="16" t="str">
        <f>INDEX( {"body","discipline","volume","chapter","section"},MATCH(E486,{"教材体","教材域","教材册","教材章","教材节"},0))</f>
        <v>section</v>
      </c>
      <c r="H486" s="16" t="str">
        <f>INDEX( {"super","just","sub","infras"},MATCH(F486,{"超","恰","亚","次"},0))</f>
        <v>just</v>
      </c>
      <c r="I486" s="16">
        <f>MATCH(E486,{"教材体","教材域","教材册","教材章","教材节"},0)-1</f>
        <v>4</v>
      </c>
      <c r="J486" s="16">
        <f>MATCH(F486,{"超","恰","亚","次"},0)-1</f>
        <v>1</v>
      </c>
      <c r="K486" s="16" t="str">
        <f t="shared" si="64"/>
        <v>化学</v>
      </c>
      <c r="L486" s="1" t="s">
        <v>1200</v>
      </c>
      <c r="M486" s="17" t="s">
        <v>45</v>
      </c>
      <c r="N486" s="17"/>
      <c r="O486" s="18" t="str">
        <f t="shared" si="65"/>
        <v xml:space="preserve">
  - 
    name:  课题4氯碱生产
    title:  课题4氯碱生产
    description: 
    koLyro: section
    koLyri:  just
    son: </v>
      </c>
      <c r="P486" s="20" t="str">
        <f t="shared" si="66"/>
        <v xml:space="preserve">
          - 
            name:  课题4氯碱生产
            title:  课题4氯碱生产
            description: 
            koLyro: section
            koLyri:  just
            son: </v>
      </c>
    </row>
    <row r="487" spans="1:16" s="1" customFormat="1" ht="17.25" customHeight="1">
      <c r="A487" s="15">
        <f t="shared" si="59"/>
        <v>4</v>
      </c>
      <c r="B487" s="16" t="str">
        <f t="shared" si="60"/>
        <v>教材节</v>
      </c>
      <c r="C487" s="16" t="str">
        <f t="shared" si="61"/>
        <v>课题5硫酸工业</v>
      </c>
      <c r="D487" s="16" t="str">
        <f>IF(I487=1,INDEX( {"chinese","english","math","physics","chemistry","biology","politics","history","geography"},MATCH(C487,{"语文","英语","数学","物理","化学","生物","政治","历史","地理"},0)),"")</f>
        <v/>
      </c>
      <c r="E487" s="16" t="str">
        <f t="shared" si="62"/>
        <v>教材节</v>
      </c>
      <c r="F487" s="16" t="str">
        <f t="shared" si="63"/>
        <v>恰</v>
      </c>
      <c r="G487" s="16" t="str">
        <f>INDEX( {"body","discipline","volume","chapter","section"},MATCH(E487,{"教材体","教材域","教材册","教材章","教材节"},0))</f>
        <v>section</v>
      </c>
      <c r="H487" s="16" t="str">
        <f>INDEX( {"super","just","sub","infras"},MATCH(F487,{"超","恰","亚","次"},0))</f>
        <v>just</v>
      </c>
      <c r="I487" s="16">
        <f>MATCH(E487,{"教材体","教材域","教材册","教材章","教材节"},0)-1</f>
        <v>4</v>
      </c>
      <c r="J487" s="16">
        <f>MATCH(F487,{"超","恰","亚","次"},0)-1</f>
        <v>1</v>
      </c>
      <c r="K487" s="16" t="str">
        <f t="shared" si="64"/>
        <v>化学</v>
      </c>
      <c r="L487" s="1" t="s">
        <v>1201</v>
      </c>
      <c r="M487" s="17" t="s">
        <v>46</v>
      </c>
      <c r="N487" s="17"/>
      <c r="O487" s="18" t="str">
        <f t="shared" si="65"/>
        <v xml:space="preserve">
  - 
    name:  课题5硫酸工业
    title:  课题5硫酸工业
    description: 
    koLyro: section
    koLyri:  just
    son: </v>
      </c>
      <c r="P487" s="20" t="str">
        <f t="shared" si="66"/>
        <v xml:space="preserve">
          - 
            name:  课题5硫酸工业
            title:  课题5硫酸工业
            description: 
            koLyro: section
            koLyri:  just
            son: </v>
      </c>
    </row>
    <row r="488" spans="1:16" s="1" customFormat="1" ht="17.25" customHeight="1">
      <c r="A488" s="15">
        <f t="shared" si="59"/>
        <v>4</v>
      </c>
      <c r="B488" s="16" t="str">
        <f t="shared" si="60"/>
        <v>教材节</v>
      </c>
      <c r="C488" s="16" t="str">
        <f t="shared" si="61"/>
        <v>课题6合成氨工业</v>
      </c>
      <c r="D488" s="16" t="str">
        <f>IF(I488=1,INDEX( {"chinese","english","math","physics","chemistry","biology","politics","history","geography"},MATCH(C488,{"语文","英语","数学","物理","化学","生物","政治","历史","地理"},0)),"")</f>
        <v/>
      </c>
      <c r="E488" s="16" t="str">
        <f t="shared" si="62"/>
        <v>教材节</v>
      </c>
      <c r="F488" s="16" t="str">
        <f t="shared" si="63"/>
        <v>恰</v>
      </c>
      <c r="G488" s="16" t="str">
        <f>INDEX( {"body","discipline","volume","chapter","section"},MATCH(E488,{"教材体","教材域","教材册","教材章","教材节"},0))</f>
        <v>section</v>
      </c>
      <c r="H488" s="16" t="str">
        <f>INDEX( {"super","just","sub","infras"},MATCH(F488,{"超","恰","亚","次"},0))</f>
        <v>just</v>
      </c>
      <c r="I488" s="16">
        <f>MATCH(E488,{"教材体","教材域","教材册","教材章","教材节"},0)-1</f>
        <v>4</v>
      </c>
      <c r="J488" s="16">
        <f>MATCH(F488,{"超","恰","亚","次"},0)-1</f>
        <v>1</v>
      </c>
      <c r="K488" s="16" t="str">
        <f t="shared" si="64"/>
        <v>化学</v>
      </c>
      <c r="L488" s="1" t="s">
        <v>1202</v>
      </c>
      <c r="M488" s="17"/>
      <c r="N488" s="17"/>
      <c r="O488" s="18" t="str">
        <f t="shared" si="65"/>
        <v xml:space="preserve">
  - 
    name:  课题6合成氨工业
    title:  课题6合成氨工业
    description: 
    koLyro: section
    koLyri:  just
    son: </v>
      </c>
      <c r="P488" s="20" t="str">
        <f t="shared" si="66"/>
        <v xml:space="preserve">
          - 
            name:  课题6合成氨工业
            title:  课题6合成氨工业
            description: 
            koLyro: section
            koLyri:  just
            son: </v>
      </c>
    </row>
    <row r="489" spans="1:16" s="1" customFormat="1" ht="17.25" customHeight="1">
      <c r="A489" s="15">
        <f t="shared" si="59"/>
        <v>3</v>
      </c>
      <c r="B489" s="16" t="str">
        <f t="shared" si="60"/>
        <v>教材章</v>
      </c>
      <c r="C489" s="16" t="str">
        <f t="shared" si="61"/>
        <v xml:space="preserve">第二单元化学与资源开发利用 </v>
      </c>
      <c r="D489" s="16" t="str">
        <f>IF(I489=1,INDEX( {"chinese","english","math","physics","chemistry","biology","politics","history","geography"},MATCH(C489,{"语文","英语","数学","物理","化学","生物","政治","历史","地理"},0)),"")</f>
        <v/>
      </c>
      <c r="E489" s="16" t="str">
        <f t="shared" si="62"/>
        <v>教材章</v>
      </c>
      <c r="F489" s="16" t="str">
        <f t="shared" si="63"/>
        <v>恰</v>
      </c>
      <c r="G489" s="16" t="str">
        <f>INDEX( {"body","discipline","volume","chapter","section"},MATCH(E489,{"教材体","教材域","教材册","教材章","教材节"},0))</f>
        <v>chapter</v>
      </c>
      <c r="H489" s="16" t="str">
        <f>INDEX( {"super","just","sub","infras"},MATCH(F489,{"超","恰","亚","次"},0))</f>
        <v>just</v>
      </c>
      <c r="I489" s="16">
        <f>MATCH(E489,{"教材体","教材域","教材册","教材章","教材节"},0)-1</f>
        <v>3</v>
      </c>
      <c r="J489" s="16">
        <f>MATCH(F489,{"超","恰","亚","次"},0)-1</f>
        <v>1</v>
      </c>
      <c r="K489" s="16" t="str">
        <f t="shared" si="64"/>
        <v>化学</v>
      </c>
      <c r="L489" s="1" t="s">
        <v>1269</v>
      </c>
      <c r="M489" s="17"/>
      <c r="N489" s="17"/>
      <c r="O489" s="18" t="str">
        <f t="shared" si="65"/>
        <v xml:space="preserve">
  - 
    name:  第二单元化学与资源开发利用 
    title:  第二单元化学与资源开发利用 
    description: 
    koLyro: chapter
    koLyri:  just
    son: </v>
      </c>
      <c r="P489" s="20" t="str">
        <f t="shared" si="66"/>
        <v xml:space="preserve">
        - 
          name:  第二单元化学与资源开发利用 
          title:  第二单元化学与资源开发利用 
          description: 
          koLyro: chapter
          koLyri:  just
          son: </v>
      </c>
    </row>
    <row r="490" spans="1:16" s="1" customFormat="1" ht="17.25" customHeight="1">
      <c r="A490" s="15">
        <f t="shared" si="59"/>
        <v>4</v>
      </c>
      <c r="B490" s="16" t="str">
        <f t="shared" si="60"/>
        <v>教材节</v>
      </c>
      <c r="C490" s="16" t="str">
        <f t="shared" si="61"/>
        <v>课题1获取洁净的水</v>
      </c>
      <c r="D490" s="16" t="str">
        <f>IF(I490=1,INDEX( {"chinese","english","math","physics","chemistry","biology","politics","history","geography"},MATCH(C490,{"语文","英语","数学","物理","化学","生物","政治","历史","地理"},0)),"")</f>
        <v/>
      </c>
      <c r="E490" s="16" t="str">
        <f t="shared" si="62"/>
        <v>教材节</v>
      </c>
      <c r="F490" s="16" t="str">
        <f t="shared" si="63"/>
        <v>恰</v>
      </c>
      <c r="G490" s="16" t="str">
        <f>INDEX( {"body","discipline","volume","chapter","section"},MATCH(E490,{"教材体","教材域","教材册","教材章","教材节"},0))</f>
        <v>section</v>
      </c>
      <c r="H490" s="16" t="str">
        <f>INDEX( {"super","just","sub","infras"},MATCH(F490,{"超","恰","亚","次"},0))</f>
        <v>just</v>
      </c>
      <c r="I490" s="16">
        <f>MATCH(E490,{"教材体","教材域","教材册","教材章","教材节"},0)-1</f>
        <v>4</v>
      </c>
      <c r="J490" s="16">
        <f>MATCH(F490,{"超","恰","亚","次"},0)-1</f>
        <v>1</v>
      </c>
      <c r="K490" s="16" t="str">
        <f t="shared" si="64"/>
        <v>化学</v>
      </c>
      <c r="L490" s="1" t="s">
        <v>1203</v>
      </c>
      <c r="M490" s="17"/>
      <c r="N490" s="17"/>
      <c r="O490" s="18" t="str">
        <f t="shared" si="65"/>
        <v xml:space="preserve">
  - 
    name:  课题1获取洁净的水
    title:  课题1获取洁净的水
    description: 
    koLyro: section
    koLyri:  just
    son: </v>
      </c>
      <c r="P490" s="20" t="str">
        <f t="shared" si="66"/>
        <v xml:space="preserve">
          - 
            name:  课题1获取洁净的水
            title:  课题1获取洁净的水
            description: 
            koLyro: section
            koLyri:  just
            son: </v>
      </c>
    </row>
    <row r="491" spans="1:16" s="1" customFormat="1" ht="17.25" customHeight="1">
      <c r="A491" s="15">
        <f t="shared" si="59"/>
        <v>4</v>
      </c>
      <c r="B491" s="16" t="str">
        <f t="shared" si="60"/>
        <v>教材节</v>
      </c>
      <c r="C491" s="16" t="str">
        <f t="shared" si="61"/>
        <v>课题2海水的综合利用</v>
      </c>
      <c r="D491" s="16" t="str">
        <f>IF(I491=1,INDEX( {"chinese","english","math","physics","chemistry","biology","politics","history","geography"},MATCH(C491,{"语文","英语","数学","物理","化学","生物","政治","历史","地理"},0)),"")</f>
        <v/>
      </c>
      <c r="E491" s="16" t="str">
        <f t="shared" si="62"/>
        <v>教材节</v>
      </c>
      <c r="F491" s="16" t="str">
        <f t="shared" si="63"/>
        <v>恰</v>
      </c>
      <c r="G491" s="16" t="str">
        <f>INDEX( {"body","discipline","volume","chapter","section"},MATCH(E491,{"教材体","教材域","教材册","教材章","教材节"},0))</f>
        <v>section</v>
      </c>
      <c r="H491" s="16" t="str">
        <f>INDEX( {"super","just","sub","infras"},MATCH(F491,{"超","恰","亚","次"},0))</f>
        <v>just</v>
      </c>
      <c r="I491" s="16">
        <f>MATCH(E491,{"教材体","教材域","教材册","教材章","教材节"},0)-1</f>
        <v>4</v>
      </c>
      <c r="J491" s="16">
        <f>MATCH(F491,{"超","恰","亚","次"},0)-1</f>
        <v>1</v>
      </c>
      <c r="K491" s="16" t="str">
        <f t="shared" si="64"/>
        <v>化学</v>
      </c>
      <c r="L491" s="1" t="s">
        <v>1204</v>
      </c>
      <c r="M491" s="17"/>
      <c r="N491" s="17"/>
      <c r="O491" s="18" t="str">
        <f t="shared" si="65"/>
        <v xml:space="preserve">
  - 
    name:  课题2海水的综合利用
    title:  课题2海水的综合利用
    description: 
    koLyro: section
    koLyri:  just
    son: </v>
      </c>
      <c r="P491" s="20" t="str">
        <f t="shared" si="66"/>
        <v xml:space="preserve">
          - 
            name:  课题2海水的综合利用
            title:  课题2海水的综合利用
            description: 
            koLyro: section
            koLyri:  just
            son: </v>
      </c>
    </row>
    <row r="492" spans="1:16" s="1" customFormat="1" ht="17.25" customHeight="1">
      <c r="A492" s="15">
        <f t="shared" si="59"/>
        <v>4</v>
      </c>
      <c r="B492" s="16" t="str">
        <f t="shared" si="60"/>
        <v>教材节</v>
      </c>
      <c r="C492" s="16" t="str">
        <f t="shared" si="61"/>
        <v>课题3石油、煤和天然气的综合利用</v>
      </c>
      <c r="D492" s="16" t="str">
        <f>IF(I492=1,INDEX( {"chinese","english","math","physics","chemistry","biology","politics","history","geography"},MATCH(C492,{"语文","英语","数学","物理","化学","生物","政治","历史","地理"},0)),"")</f>
        <v/>
      </c>
      <c r="E492" s="16" t="str">
        <f t="shared" si="62"/>
        <v>教材节</v>
      </c>
      <c r="F492" s="16" t="str">
        <f t="shared" si="63"/>
        <v>恰</v>
      </c>
      <c r="G492" s="16" t="str">
        <f>INDEX( {"body","discipline","volume","chapter","section"},MATCH(E492,{"教材体","教材域","教材册","教材章","教材节"},0))</f>
        <v>section</v>
      </c>
      <c r="H492" s="16" t="str">
        <f>INDEX( {"super","just","sub","infras"},MATCH(F492,{"超","恰","亚","次"},0))</f>
        <v>just</v>
      </c>
      <c r="I492" s="16">
        <f>MATCH(E492,{"教材体","教材域","教材册","教材章","教材节"},0)-1</f>
        <v>4</v>
      </c>
      <c r="J492" s="16">
        <f>MATCH(F492,{"超","恰","亚","次"},0)-1</f>
        <v>1</v>
      </c>
      <c r="K492" s="16" t="str">
        <f t="shared" si="64"/>
        <v>化学</v>
      </c>
      <c r="L492" s="1" t="s">
        <v>1205</v>
      </c>
      <c r="M492" s="17"/>
      <c r="N492" s="17"/>
      <c r="O492" s="18" t="str">
        <f t="shared" si="65"/>
        <v xml:space="preserve">
  - 
    name:  课题3石油、煤和天然气的综合利用
    title:  课题3石油、煤和天然气的综合利用
    description: 
    koLyro: section
    koLyri:  just
    son: </v>
      </c>
      <c r="P492" s="20" t="str">
        <f t="shared" si="66"/>
        <v xml:space="preserve">
          - 
            name:  课题3石油、煤和天然气的综合利用
            title:  课题3石油、煤和天然气的综合利用
            description: 
            koLyro: section
            koLyri:  just
            son: </v>
      </c>
    </row>
    <row r="493" spans="1:16" s="1" customFormat="1" ht="17.25" customHeight="1">
      <c r="A493" s="15">
        <f t="shared" si="59"/>
        <v>3</v>
      </c>
      <c r="B493" s="16" t="str">
        <f t="shared" si="60"/>
        <v>教材章</v>
      </c>
      <c r="C493" s="16" t="str">
        <f t="shared" si="61"/>
        <v xml:space="preserve">第三单元化学与材料的发展 </v>
      </c>
      <c r="D493" s="16" t="str">
        <f>IF(I493=1,INDEX( {"chinese","english","math","physics","chemistry","biology","politics","history","geography"},MATCH(C493,{"语文","英语","数学","物理","化学","生物","政治","历史","地理"},0)),"")</f>
        <v/>
      </c>
      <c r="E493" s="16" t="str">
        <f t="shared" si="62"/>
        <v>教材章</v>
      </c>
      <c r="F493" s="16" t="str">
        <f t="shared" si="63"/>
        <v>恰</v>
      </c>
      <c r="G493" s="16" t="str">
        <f>INDEX( {"body","discipline","volume","chapter","section"},MATCH(E493,{"教材体","教材域","教材册","教材章","教材节"},0))</f>
        <v>chapter</v>
      </c>
      <c r="H493" s="16" t="str">
        <f>INDEX( {"super","just","sub","infras"},MATCH(F493,{"超","恰","亚","次"},0))</f>
        <v>just</v>
      </c>
      <c r="I493" s="16">
        <f>MATCH(E493,{"教材体","教材域","教材册","教材章","教材节"},0)-1</f>
        <v>3</v>
      </c>
      <c r="J493" s="16">
        <f>MATCH(F493,{"超","恰","亚","次"},0)-1</f>
        <v>1</v>
      </c>
      <c r="K493" s="16" t="str">
        <f t="shared" si="64"/>
        <v>化学</v>
      </c>
      <c r="L493" s="1" t="s">
        <v>1270</v>
      </c>
      <c r="M493" s="17"/>
      <c r="N493" s="17"/>
      <c r="O493" s="18" t="str">
        <f t="shared" si="65"/>
        <v xml:space="preserve">
  - 
    name:  第三单元化学与材料的发展 
    title:  第三单元化学与材料的发展 
    description: 
    koLyro: chapter
    koLyri:  just
    son: </v>
      </c>
      <c r="P493" s="20" t="str">
        <f t="shared" si="66"/>
        <v xml:space="preserve">
        - 
          name:  第三单元化学与材料的发展 
          title:  第三单元化学与材料的发展 
          description: 
          koLyro: chapter
          koLyri:  just
          son: </v>
      </c>
    </row>
    <row r="494" spans="1:16" s="1" customFormat="1" ht="17.25" customHeight="1">
      <c r="A494" s="15">
        <f t="shared" si="59"/>
        <v>4</v>
      </c>
      <c r="B494" s="16" t="str">
        <f t="shared" si="60"/>
        <v>教材节</v>
      </c>
      <c r="C494" s="16" t="str">
        <f t="shared" si="61"/>
        <v xml:space="preserve"> 课题1无机非金属材料</v>
      </c>
      <c r="D494" s="16" t="str">
        <f>IF(I494=1,INDEX( {"chinese","english","math","physics","chemistry","biology","politics","history","geography"},MATCH(C494,{"语文","英语","数学","物理","化学","生物","政治","历史","地理"},0)),"")</f>
        <v/>
      </c>
      <c r="E494" s="16" t="str">
        <f t="shared" si="62"/>
        <v>教材节</v>
      </c>
      <c r="F494" s="16" t="str">
        <f t="shared" si="63"/>
        <v>恰</v>
      </c>
      <c r="G494" s="16" t="str">
        <f>INDEX( {"body","discipline","volume","chapter","section"},MATCH(E494,{"教材体","教材域","教材册","教材章","教材节"},0))</f>
        <v>section</v>
      </c>
      <c r="H494" s="16" t="str">
        <f>INDEX( {"super","just","sub","infras"},MATCH(F494,{"超","恰","亚","次"},0))</f>
        <v>just</v>
      </c>
      <c r="I494" s="16">
        <f>MATCH(E494,{"教材体","教材域","教材册","教材章","教材节"},0)-1</f>
        <v>4</v>
      </c>
      <c r="J494" s="16">
        <f>MATCH(F494,{"超","恰","亚","次"},0)-1</f>
        <v>1</v>
      </c>
      <c r="K494" s="16" t="str">
        <f t="shared" si="64"/>
        <v>化学</v>
      </c>
      <c r="L494" s="1" t="s">
        <v>1271</v>
      </c>
      <c r="M494" s="17"/>
      <c r="N494" s="17"/>
      <c r="O494" s="18" t="str">
        <f t="shared" si="65"/>
        <v xml:space="preserve">
  - 
    name:   课题1无机非金属材料
    title:   课题1无机非金属材料
    description: 
    koLyro: section
    koLyri:  just
    son: </v>
      </c>
      <c r="P494" s="20" t="str">
        <f t="shared" si="66"/>
        <v xml:space="preserve">
          - 
            name:   课题1无机非金属材料
            title:   课题1无机非金属材料
            description: 
            koLyro: section
            koLyri:  just
            son: </v>
      </c>
    </row>
    <row r="495" spans="1:16" s="1" customFormat="1" ht="17.25" customHeight="1">
      <c r="A495" s="15">
        <f t="shared" si="59"/>
        <v>4</v>
      </c>
      <c r="B495" s="16" t="str">
        <f t="shared" si="60"/>
        <v>教材节</v>
      </c>
      <c r="C495" s="16" t="str">
        <f t="shared" si="61"/>
        <v xml:space="preserve"> 课题2金属材料</v>
      </c>
      <c r="D495" s="16" t="str">
        <f>IF(I495=1,INDEX( {"chinese","english","math","physics","chemistry","biology","politics","history","geography"},MATCH(C495,{"语文","英语","数学","物理","化学","生物","政治","历史","地理"},0)),"")</f>
        <v/>
      </c>
      <c r="E495" s="16" t="str">
        <f t="shared" si="62"/>
        <v>教材节</v>
      </c>
      <c r="F495" s="16" t="str">
        <f t="shared" si="63"/>
        <v>恰</v>
      </c>
      <c r="G495" s="16" t="str">
        <f>INDEX( {"body","discipline","volume","chapter","section"},MATCH(E495,{"教材体","教材域","教材册","教材章","教材节"},0))</f>
        <v>section</v>
      </c>
      <c r="H495" s="16" t="str">
        <f>INDEX( {"super","just","sub","infras"},MATCH(F495,{"超","恰","亚","次"},0))</f>
        <v>just</v>
      </c>
      <c r="I495" s="16">
        <f>MATCH(E495,{"教材体","教材域","教材册","教材章","教材节"},0)-1</f>
        <v>4</v>
      </c>
      <c r="J495" s="16">
        <f>MATCH(F495,{"超","恰","亚","次"},0)-1</f>
        <v>1</v>
      </c>
      <c r="K495" s="16" t="str">
        <f t="shared" si="64"/>
        <v>化学</v>
      </c>
      <c r="L495" s="1" t="s">
        <v>1272</v>
      </c>
      <c r="M495" s="17"/>
      <c r="N495" s="17"/>
      <c r="O495" s="18" t="str">
        <f t="shared" si="65"/>
        <v xml:space="preserve">
  - 
    name:   课题2金属材料
    title:   课题2金属材料
    description: 
    koLyro: section
    koLyri:  just
    son: </v>
      </c>
      <c r="P495" s="20" t="str">
        <f t="shared" si="66"/>
        <v xml:space="preserve">
          - 
            name:   课题2金属材料
            title:   课题2金属材料
            description: 
            koLyro: section
            koLyri:  just
            son: </v>
      </c>
    </row>
    <row r="496" spans="1:16" s="1" customFormat="1" ht="17.25" customHeight="1">
      <c r="A496" s="15">
        <f t="shared" si="59"/>
        <v>4</v>
      </c>
      <c r="B496" s="16" t="str">
        <f t="shared" si="60"/>
        <v>教材节</v>
      </c>
      <c r="C496" s="16" t="str">
        <f t="shared" si="61"/>
        <v xml:space="preserve"> 课题3高分子化合物与材料</v>
      </c>
      <c r="D496" s="16" t="str">
        <f>IF(I496=1,INDEX( {"chinese","english","math","physics","chemistry","biology","politics","history","geography"},MATCH(C496,{"语文","英语","数学","物理","化学","生物","政治","历史","地理"},0)),"")</f>
        <v/>
      </c>
      <c r="E496" s="16" t="str">
        <f t="shared" si="62"/>
        <v>教材节</v>
      </c>
      <c r="F496" s="16" t="str">
        <f t="shared" si="63"/>
        <v>恰</v>
      </c>
      <c r="G496" s="16" t="str">
        <f>INDEX( {"body","discipline","volume","chapter","section"},MATCH(E496,{"教材体","教材域","教材册","教材章","教材节"},0))</f>
        <v>section</v>
      </c>
      <c r="H496" s="16" t="str">
        <f>INDEX( {"super","just","sub","infras"},MATCH(F496,{"超","恰","亚","次"},0))</f>
        <v>just</v>
      </c>
      <c r="I496" s="16">
        <f>MATCH(E496,{"教材体","教材域","教材册","教材章","教材节"},0)-1</f>
        <v>4</v>
      </c>
      <c r="J496" s="16">
        <f>MATCH(F496,{"超","恰","亚","次"},0)-1</f>
        <v>1</v>
      </c>
      <c r="K496" s="16" t="str">
        <f t="shared" si="64"/>
        <v>化学</v>
      </c>
      <c r="L496" s="1" t="s">
        <v>1273</v>
      </c>
      <c r="M496" s="17"/>
      <c r="N496" s="17"/>
      <c r="O496" s="18" t="str">
        <f t="shared" si="65"/>
        <v xml:space="preserve">
  - 
    name:   课题3高分子化合物与材料
    title:   课题3高分子化合物与材料
    description: 
    koLyro: section
    koLyri:  just
    son: </v>
      </c>
      <c r="P496" s="20" t="str">
        <f t="shared" si="66"/>
        <v xml:space="preserve">
          - 
            name:   课题3高分子化合物与材料
            title:   课题3高分子化合物与材料
            description: 
            koLyro: section
            koLyri:  just
            son: </v>
      </c>
    </row>
    <row r="497" spans="1:16" s="1" customFormat="1" ht="17.25" customHeight="1">
      <c r="A497" s="15">
        <f t="shared" si="59"/>
        <v>3</v>
      </c>
      <c r="B497" s="16" t="str">
        <f t="shared" si="60"/>
        <v>教材章</v>
      </c>
      <c r="C497" s="16" t="str">
        <f t="shared" si="61"/>
        <v xml:space="preserve">第四单元化学与技术的发展 </v>
      </c>
      <c r="D497" s="16" t="str">
        <f>IF(I497=1,INDEX( {"chinese","english","math","physics","chemistry","biology","politics","history","geography"},MATCH(C497,{"语文","英语","数学","物理","化学","生物","政治","历史","地理"},0)),"")</f>
        <v/>
      </c>
      <c r="E497" s="16" t="str">
        <f t="shared" si="62"/>
        <v>教材章</v>
      </c>
      <c r="F497" s="16" t="str">
        <f t="shared" si="63"/>
        <v>恰</v>
      </c>
      <c r="G497" s="16" t="str">
        <f>INDEX( {"body","discipline","volume","chapter","section"},MATCH(E497,{"教材体","教材域","教材册","教材章","教材节"},0))</f>
        <v>chapter</v>
      </c>
      <c r="H497" s="16" t="str">
        <f>INDEX( {"super","just","sub","infras"},MATCH(F497,{"超","恰","亚","次"},0))</f>
        <v>just</v>
      </c>
      <c r="I497" s="16">
        <f>MATCH(E497,{"教材体","教材域","教材册","教材章","教材节"},0)-1</f>
        <v>3</v>
      </c>
      <c r="J497" s="16">
        <f>MATCH(F497,{"超","恰","亚","次"},0)-1</f>
        <v>1</v>
      </c>
      <c r="K497" s="16" t="str">
        <f t="shared" si="64"/>
        <v>化学</v>
      </c>
      <c r="L497" s="1" t="s">
        <v>1274</v>
      </c>
      <c r="M497" s="17"/>
      <c r="N497" s="17"/>
      <c r="O497" s="18" t="str">
        <f t="shared" si="65"/>
        <v xml:space="preserve">
  - 
    name:  第四单元化学与技术的发展 
    title:  第四单元化学与技术的发展 
    description: 
    koLyro: chapter
    koLyri:  just
    son: </v>
      </c>
      <c r="P497" s="20" t="str">
        <f t="shared" si="66"/>
        <v xml:space="preserve">
        - 
          name:  第四单元化学与技术的发展 
          title:  第四单元化学与技术的发展 
          description: 
          koLyro: chapter
          koLyri:  just
          son: </v>
      </c>
    </row>
    <row r="498" spans="1:16" s="1" customFormat="1" ht="17.25" customHeight="1">
      <c r="A498" s="15">
        <f t="shared" si="59"/>
        <v>4</v>
      </c>
      <c r="B498" s="16" t="str">
        <f t="shared" si="60"/>
        <v>教材节</v>
      </c>
      <c r="C498" s="16" t="str">
        <f t="shared" si="61"/>
        <v xml:space="preserve"> 课题1化肥和农药</v>
      </c>
      <c r="D498" s="16" t="str">
        <f>IF(I498=1,INDEX( {"chinese","english","math","physics","chemistry","biology","politics","history","geography"},MATCH(C498,{"语文","英语","数学","物理","化学","生物","政治","历史","地理"},0)),"")</f>
        <v/>
      </c>
      <c r="E498" s="16" t="str">
        <f t="shared" si="62"/>
        <v>教材节</v>
      </c>
      <c r="F498" s="16" t="str">
        <f t="shared" si="63"/>
        <v>恰</v>
      </c>
      <c r="G498" s="16" t="str">
        <f>INDEX( {"body","discipline","volume","chapter","section"},MATCH(E498,{"教材体","教材域","教材册","教材章","教材节"},0))</f>
        <v>section</v>
      </c>
      <c r="H498" s="16" t="str">
        <f>INDEX( {"super","just","sub","infras"},MATCH(F498,{"超","恰","亚","次"},0))</f>
        <v>just</v>
      </c>
      <c r="I498" s="16">
        <f>MATCH(E498,{"教材体","教材域","教材册","教材章","教材节"},0)-1</f>
        <v>4</v>
      </c>
      <c r="J498" s="16">
        <f>MATCH(F498,{"超","恰","亚","次"},0)-1</f>
        <v>1</v>
      </c>
      <c r="K498" s="16" t="str">
        <f t="shared" si="64"/>
        <v>化学</v>
      </c>
      <c r="L498" s="1" t="s">
        <v>1275</v>
      </c>
      <c r="M498" s="17"/>
      <c r="N498" s="17"/>
      <c r="O498" s="18" t="str">
        <f t="shared" si="65"/>
        <v xml:space="preserve">
  - 
    name:   课题1化肥和农药
    title:   课题1化肥和农药
    description: 
    koLyro: section
    koLyri:  just
    son: </v>
      </c>
      <c r="P498" s="20" t="str">
        <f t="shared" si="66"/>
        <v xml:space="preserve">
          - 
            name:   课题1化肥和农药
            title:   课题1化肥和农药
            description: 
            koLyro: section
            koLyri:  just
            son: </v>
      </c>
    </row>
    <row r="499" spans="1:16" s="1" customFormat="1" ht="17.25" customHeight="1">
      <c r="A499" s="15">
        <f t="shared" si="59"/>
        <v>4</v>
      </c>
      <c r="B499" s="16" t="str">
        <f t="shared" si="60"/>
        <v>教材节</v>
      </c>
      <c r="C499" s="16" t="str">
        <f t="shared" si="61"/>
        <v xml:space="preserve"> 课题2表面活性剂精细化学品</v>
      </c>
      <c r="D499" s="16" t="str">
        <f>IF(I499=1,INDEX( {"chinese","english","math","physics","chemistry","biology","politics","history","geography"},MATCH(C499,{"语文","英语","数学","物理","化学","生物","政治","历史","地理"},0)),"")</f>
        <v/>
      </c>
      <c r="E499" s="16" t="str">
        <f t="shared" si="62"/>
        <v>教材节</v>
      </c>
      <c r="F499" s="16" t="str">
        <f t="shared" si="63"/>
        <v>恰</v>
      </c>
      <c r="G499" s="16" t="str">
        <f>INDEX( {"body","discipline","volume","chapter","section"},MATCH(E499,{"教材体","教材域","教材册","教材章","教材节"},0))</f>
        <v>section</v>
      </c>
      <c r="H499" s="16" t="str">
        <f>INDEX( {"super","just","sub","infras"},MATCH(F499,{"超","恰","亚","次"},0))</f>
        <v>just</v>
      </c>
      <c r="I499" s="16">
        <f>MATCH(E499,{"教材体","教材域","教材册","教材章","教材节"},0)-1</f>
        <v>4</v>
      </c>
      <c r="J499" s="16">
        <f>MATCH(F499,{"超","恰","亚","次"},0)-1</f>
        <v>1</v>
      </c>
      <c r="K499" s="16" t="str">
        <f t="shared" si="64"/>
        <v>化学</v>
      </c>
      <c r="L499" s="1" t="s">
        <v>1276</v>
      </c>
      <c r="M499" s="17"/>
      <c r="N499" s="17"/>
      <c r="O499" s="18" t="str">
        <f t="shared" si="65"/>
        <v xml:space="preserve">
  - 
    name:   课题2表面活性剂精细化学品
    title:   课题2表面活性剂精细化学品
    description: 
    koLyro: section
    koLyri:  just
    son: </v>
      </c>
      <c r="P499" s="20" t="str">
        <f t="shared" si="66"/>
        <v xml:space="preserve">
          - 
            name:   课题2表面活性剂精细化学品
            title:   课题2表面活性剂精细化学品
            description: 
            koLyro: section
            koLyri:  just
            son: </v>
      </c>
    </row>
    <row r="500" spans="1:16" s="1" customFormat="1" ht="17.25" customHeight="1">
      <c r="A500" s="15">
        <f t="shared" si="59"/>
        <v>2</v>
      </c>
      <c r="B500" s="16" t="str">
        <f t="shared" si="60"/>
        <v>教材册</v>
      </c>
      <c r="C500" s="16" t="str">
        <f t="shared" si="61"/>
        <v>选修3物质结构与性质</v>
      </c>
      <c r="D500" s="16" t="str">
        <f>IF(I500=1,INDEX( {"chinese","english","math","physics","chemistry","biology","politics","history","geography"},MATCH(C500,{"语文","英语","数学","物理","化学","生物","政治","历史","地理"},0)),"")</f>
        <v/>
      </c>
      <c r="E500" s="16" t="str">
        <f t="shared" si="62"/>
        <v>教材册</v>
      </c>
      <c r="F500" s="16" t="str">
        <f t="shared" si="63"/>
        <v>恰</v>
      </c>
      <c r="G500" s="16" t="str">
        <f>INDEX( {"body","discipline","volume","chapter","section"},MATCH(E500,{"教材体","教材域","教材册","教材章","教材节"},0))</f>
        <v>volume</v>
      </c>
      <c r="H500" s="16" t="str">
        <f>INDEX( {"super","just","sub","infras"},MATCH(F500,{"超","恰","亚","次"},0))</f>
        <v>just</v>
      </c>
      <c r="I500" s="16">
        <f>MATCH(E500,{"教材体","教材域","教材册","教材章","教材节"},0)-1</f>
        <v>2</v>
      </c>
      <c r="J500" s="16">
        <f>MATCH(F500,{"超","恰","亚","次"},0)-1</f>
        <v>1</v>
      </c>
      <c r="K500" s="16" t="str">
        <f t="shared" si="64"/>
        <v>化学</v>
      </c>
      <c r="L500" s="1" t="s">
        <v>1206</v>
      </c>
      <c r="M500" s="17"/>
      <c r="N500" s="17"/>
      <c r="O500" s="18" t="str">
        <f t="shared" si="65"/>
        <v xml:space="preserve">
  - 
    name:  选修3物质结构与性质
    title:  选修3物质结构与性质
    description: 
    koLyro: volume
    koLyri:  just
    son: </v>
      </c>
      <c r="P500" s="20" t="str">
        <f t="shared" si="66"/>
        <v xml:space="preserve">
      - 
        name:  选修3物质结构与性质
        title:  选修3物质结构与性质
        description: 
        koLyro: volume
        koLyri:  just
        son: </v>
      </c>
    </row>
    <row r="501" spans="1:16" s="1" customFormat="1" ht="17.25" customHeight="1">
      <c r="A501" s="15">
        <f t="shared" si="59"/>
        <v>3</v>
      </c>
      <c r="B501" s="16" t="str">
        <f t="shared" si="60"/>
        <v>教材章</v>
      </c>
      <c r="C501" s="16" t="str">
        <f t="shared" si="61"/>
        <v>第一章原子结构与性质</v>
      </c>
      <c r="D501" s="16" t="str">
        <f>IF(I501=1,INDEX( {"chinese","english","math","physics","chemistry","biology","politics","history","geography"},MATCH(C501,{"语文","英语","数学","物理","化学","生物","政治","历史","地理"},0)),"")</f>
        <v/>
      </c>
      <c r="E501" s="16" t="str">
        <f t="shared" si="62"/>
        <v>教材章</v>
      </c>
      <c r="F501" s="16" t="str">
        <f t="shared" si="63"/>
        <v>恰</v>
      </c>
      <c r="G501" s="16" t="str">
        <f>INDEX( {"body","discipline","volume","chapter","section"},MATCH(E501,{"教材体","教材域","教材册","教材章","教材节"},0))</f>
        <v>chapter</v>
      </c>
      <c r="H501" s="16" t="str">
        <f>INDEX( {"super","just","sub","infras"},MATCH(F501,{"超","恰","亚","次"},0))</f>
        <v>just</v>
      </c>
      <c r="I501" s="16">
        <f>MATCH(E501,{"教材体","教材域","教材册","教材章","教材节"},0)-1</f>
        <v>3</v>
      </c>
      <c r="J501" s="16">
        <f>MATCH(F501,{"超","恰","亚","次"},0)-1</f>
        <v>1</v>
      </c>
      <c r="K501" s="16" t="str">
        <f t="shared" si="64"/>
        <v>化学</v>
      </c>
      <c r="L501" s="1" t="s">
        <v>1207</v>
      </c>
      <c r="M501" s="17" t="s">
        <v>47</v>
      </c>
      <c r="N501" s="17"/>
      <c r="O501" s="18" t="str">
        <f t="shared" si="65"/>
        <v xml:space="preserve">
  - 
    name:  第一章原子结构与性质
    title:  第一章原子结构与性质
    description: 
    koLyro: chapter
    koLyri:  just
    son: </v>
      </c>
      <c r="P501" s="20" t="str">
        <f t="shared" si="66"/>
        <v xml:space="preserve">
        - 
          name:  第一章原子结构与性质
          title:  第一章原子结构与性质
          description: 
          koLyro: chapter
          koLyri:  just
          son: </v>
      </c>
    </row>
    <row r="502" spans="1:16" s="1" customFormat="1" ht="17.25" customHeight="1">
      <c r="A502" s="15">
        <f t="shared" si="59"/>
        <v>4</v>
      </c>
      <c r="B502" s="16" t="str">
        <f t="shared" si="60"/>
        <v>教材节</v>
      </c>
      <c r="C502" s="16" t="str">
        <f t="shared" si="61"/>
        <v xml:space="preserve"> 第一节原子结构 </v>
      </c>
      <c r="D502" s="16" t="str">
        <f>IF(I502=1,INDEX( {"chinese","english","math","physics","chemistry","biology","politics","history","geography"},MATCH(C502,{"语文","英语","数学","物理","化学","生物","政治","历史","地理"},0)),"")</f>
        <v/>
      </c>
      <c r="E502" s="16" t="str">
        <f t="shared" si="62"/>
        <v>教材节</v>
      </c>
      <c r="F502" s="16" t="str">
        <f t="shared" si="63"/>
        <v>恰</v>
      </c>
      <c r="G502" s="16" t="str">
        <f>INDEX( {"body","discipline","volume","chapter","section"},MATCH(E502,{"教材体","教材域","教材册","教材章","教材节"},0))</f>
        <v>section</v>
      </c>
      <c r="H502" s="16" t="str">
        <f>INDEX( {"super","just","sub","infras"},MATCH(F502,{"超","恰","亚","次"},0))</f>
        <v>just</v>
      </c>
      <c r="I502" s="16">
        <f>MATCH(E502,{"教材体","教材域","教材册","教材章","教材节"},0)-1</f>
        <v>4</v>
      </c>
      <c r="J502" s="16">
        <f>MATCH(F502,{"超","恰","亚","次"},0)-1</f>
        <v>1</v>
      </c>
      <c r="K502" s="16" t="str">
        <f t="shared" si="64"/>
        <v>化学</v>
      </c>
      <c r="L502" s="1" t="s">
        <v>1277</v>
      </c>
      <c r="M502" s="17"/>
      <c r="N502" s="17"/>
      <c r="O502" s="18" t="str">
        <f t="shared" si="65"/>
        <v xml:space="preserve">
  - 
    name:   第一节原子结构 
    title:   第一节原子结构 
    description: 
    koLyro: section
    koLyri:  just
    son: </v>
      </c>
      <c r="P502" s="20" t="str">
        <f t="shared" si="66"/>
        <v xml:space="preserve">
          - 
            name:   第一节原子结构 
            title:   第一节原子结构 
            description: 
            koLyro: section
            koLyri:  just
            son: </v>
      </c>
    </row>
    <row r="503" spans="1:16" s="1" customFormat="1" ht="17.25" customHeight="1">
      <c r="A503" s="15">
        <f t="shared" si="59"/>
        <v>4</v>
      </c>
      <c r="B503" s="16" t="str">
        <f t="shared" si="60"/>
        <v>教材节</v>
      </c>
      <c r="C503" s="16" t="str">
        <f t="shared" si="61"/>
        <v xml:space="preserve"> 第二节原子结构与元素的性质 </v>
      </c>
      <c r="D503" s="16" t="str">
        <f>IF(I503=1,INDEX( {"chinese","english","math","physics","chemistry","biology","politics","history","geography"},MATCH(C503,{"语文","英语","数学","物理","化学","生物","政治","历史","地理"},0)),"")</f>
        <v/>
      </c>
      <c r="E503" s="16" t="str">
        <f t="shared" si="62"/>
        <v>教材节</v>
      </c>
      <c r="F503" s="16" t="str">
        <f t="shared" si="63"/>
        <v>恰</v>
      </c>
      <c r="G503" s="16" t="str">
        <f>INDEX( {"body","discipline","volume","chapter","section"},MATCH(E503,{"教材体","教材域","教材册","教材章","教材节"},0))</f>
        <v>section</v>
      </c>
      <c r="H503" s="16" t="str">
        <f>INDEX( {"super","just","sub","infras"},MATCH(F503,{"超","恰","亚","次"},0))</f>
        <v>just</v>
      </c>
      <c r="I503" s="16">
        <f>MATCH(E503,{"教材体","教材域","教材册","教材章","教材节"},0)-1</f>
        <v>4</v>
      </c>
      <c r="J503" s="16">
        <f>MATCH(F503,{"超","恰","亚","次"},0)-1</f>
        <v>1</v>
      </c>
      <c r="K503" s="16" t="str">
        <f t="shared" si="64"/>
        <v>化学</v>
      </c>
      <c r="L503" s="1" t="s">
        <v>1278</v>
      </c>
      <c r="M503" s="17"/>
      <c r="N503" s="17"/>
      <c r="O503" s="18" t="str">
        <f t="shared" si="65"/>
        <v xml:space="preserve">
  - 
    name:   第二节原子结构与元素的性质 
    title:   第二节原子结构与元素的性质 
    description: 
    koLyro: section
    koLyri:  just
    son: </v>
      </c>
      <c r="P503" s="20" t="str">
        <f t="shared" si="66"/>
        <v xml:space="preserve">
          - 
            name:   第二节原子结构与元素的性质 
            title:   第二节原子结构与元素的性质 
            description: 
            koLyro: section
            koLyri:  just
            son: </v>
      </c>
    </row>
    <row r="504" spans="1:16" s="1" customFormat="1" ht="17.25" customHeight="1">
      <c r="A504" s="15">
        <f t="shared" si="59"/>
        <v>3</v>
      </c>
      <c r="B504" s="16" t="str">
        <f t="shared" si="60"/>
        <v>教材章</v>
      </c>
      <c r="C504" s="16" t="str">
        <f t="shared" si="61"/>
        <v>第二章分子结构与性质</v>
      </c>
      <c r="D504" s="16" t="str">
        <f>IF(I504=1,INDEX( {"chinese","english","math","physics","chemistry","biology","politics","history","geography"},MATCH(C504,{"语文","英语","数学","物理","化学","生物","政治","历史","地理"},0)),"")</f>
        <v/>
      </c>
      <c r="E504" s="16" t="str">
        <f t="shared" si="62"/>
        <v>教材章</v>
      </c>
      <c r="F504" s="16" t="str">
        <f t="shared" si="63"/>
        <v>恰</v>
      </c>
      <c r="G504" s="16" t="str">
        <f>INDEX( {"body","discipline","volume","chapter","section"},MATCH(E504,{"教材体","教材域","教材册","教材章","教材节"},0))</f>
        <v>chapter</v>
      </c>
      <c r="H504" s="16" t="str">
        <f>INDEX( {"super","just","sub","infras"},MATCH(F504,{"超","恰","亚","次"},0))</f>
        <v>just</v>
      </c>
      <c r="I504" s="16">
        <f>MATCH(E504,{"教材体","教材域","教材册","教材章","教材节"},0)-1</f>
        <v>3</v>
      </c>
      <c r="J504" s="16">
        <f>MATCH(F504,{"超","恰","亚","次"},0)-1</f>
        <v>1</v>
      </c>
      <c r="K504" s="16" t="str">
        <f t="shared" si="64"/>
        <v>化学</v>
      </c>
      <c r="L504" s="1" t="s">
        <v>1208</v>
      </c>
      <c r="M504" s="17"/>
      <c r="N504" s="17"/>
      <c r="O504" s="18" t="str">
        <f t="shared" si="65"/>
        <v xml:space="preserve">
  - 
    name:  第二章分子结构与性质
    title:  第二章分子结构与性质
    description: 
    koLyro: chapter
    koLyri:  just
    son: </v>
      </c>
      <c r="P504" s="20" t="str">
        <f t="shared" si="66"/>
        <v xml:space="preserve">
        - 
          name:  第二章分子结构与性质
          title:  第二章分子结构与性质
          description: 
          koLyro: chapter
          koLyri:  just
          son: </v>
      </c>
    </row>
    <row r="505" spans="1:16" s="1" customFormat="1" ht="17.25" customHeight="1">
      <c r="A505" s="15">
        <f t="shared" si="59"/>
        <v>4</v>
      </c>
      <c r="B505" s="16" t="str">
        <f t="shared" si="60"/>
        <v>教材节</v>
      </c>
      <c r="C505" s="16" t="str">
        <f t="shared" si="61"/>
        <v xml:space="preserve"> 第一节共价键 </v>
      </c>
      <c r="D505" s="16" t="str">
        <f>IF(I505=1,INDEX( {"chinese","english","math","physics","chemistry","biology","politics","history","geography"},MATCH(C505,{"语文","英语","数学","物理","化学","生物","政治","历史","地理"},0)),"")</f>
        <v/>
      </c>
      <c r="E505" s="16" t="str">
        <f t="shared" si="62"/>
        <v>教材节</v>
      </c>
      <c r="F505" s="16" t="str">
        <f t="shared" si="63"/>
        <v>恰</v>
      </c>
      <c r="G505" s="16" t="str">
        <f>INDEX( {"body","discipline","volume","chapter","section"},MATCH(E505,{"教材体","教材域","教材册","教材章","教材节"},0))</f>
        <v>section</v>
      </c>
      <c r="H505" s="16" t="str">
        <f>INDEX( {"super","just","sub","infras"},MATCH(F505,{"超","恰","亚","次"},0))</f>
        <v>just</v>
      </c>
      <c r="I505" s="16">
        <f>MATCH(E505,{"教材体","教材域","教材册","教材章","教材节"},0)-1</f>
        <v>4</v>
      </c>
      <c r="J505" s="16">
        <f>MATCH(F505,{"超","恰","亚","次"},0)-1</f>
        <v>1</v>
      </c>
      <c r="K505" s="16" t="str">
        <f t="shared" si="64"/>
        <v>化学</v>
      </c>
      <c r="L505" s="1" t="s">
        <v>1279</v>
      </c>
      <c r="M505" s="17"/>
      <c r="N505" s="17"/>
      <c r="O505" s="18" t="str">
        <f t="shared" si="65"/>
        <v xml:space="preserve">
  - 
    name:   第一节共价键 
    title:   第一节共价键 
    description: 
    koLyro: section
    koLyri:  just
    son: </v>
      </c>
      <c r="P505" s="20" t="str">
        <f t="shared" si="66"/>
        <v xml:space="preserve">
          - 
            name:   第一节共价键 
            title:   第一节共价键 
            description: 
            koLyro: section
            koLyri:  just
            son: </v>
      </c>
    </row>
    <row r="506" spans="1:16" s="1" customFormat="1" ht="17.25" customHeight="1">
      <c r="A506" s="15">
        <f t="shared" si="59"/>
        <v>4</v>
      </c>
      <c r="B506" s="16" t="str">
        <f t="shared" si="60"/>
        <v>教材节</v>
      </c>
      <c r="C506" s="16" t="str">
        <f t="shared" si="61"/>
        <v xml:space="preserve"> 第二节分子的立体结构 </v>
      </c>
      <c r="D506" s="16" t="str">
        <f>IF(I506=1,INDEX( {"chinese","english","math","physics","chemistry","biology","politics","history","geography"},MATCH(C506,{"语文","英语","数学","物理","化学","生物","政治","历史","地理"},0)),"")</f>
        <v/>
      </c>
      <c r="E506" s="16" t="str">
        <f t="shared" si="62"/>
        <v>教材节</v>
      </c>
      <c r="F506" s="16" t="str">
        <f t="shared" si="63"/>
        <v>恰</v>
      </c>
      <c r="G506" s="16" t="str">
        <f>INDEX( {"body","discipline","volume","chapter","section"},MATCH(E506,{"教材体","教材域","教材册","教材章","教材节"},0))</f>
        <v>section</v>
      </c>
      <c r="H506" s="16" t="str">
        <f>INDEX( {"super","just","sub","infras"},MATCH(F506,{"超","恰","亚","次"},0))</f>
        <v>just</v>
      </c>
      <c r="I506" s="16">
        <f>MATCH(E506,{"教材体","教材域","教材册","教材章","教材节"},0)-1</f>
        <v>4</v>
      </c>
      <c r="J506" s="16">
        <f>MATCH(F506,{"超","恰","亚","次"},0)-1</f>
        <v>1</v>
      </c>
      <c r="K506" s="16" t="str">
        <f t="shared" si="64"/>
        <v>化学</v>
      </c>
      <c r="L506" s="1" t="s">
        <v>1280</v>
      </c>
      <c r="M506" s="17"/>
      <c r="N506" s="17"/>
      <c r="O506" s="18" t="str">
        <f t="shared" si="65"/>
        <v xml:space="preserve">
  - 
    name:   第二节分子的立体结构 
    title:   第二节分子的立体结构 
    description: 
    koLyro: section
    koLyri:  just
    son: </v>
      </c>
      <c r="P506" s="20" t="str">
        <f t="shared" si="66"/>
        <v xml:space="preserve">
          - 
            name:   第二节分子的立体结构 
            title:   第二节分子的立体结构 
            description: 
            koLyro: section
            koLyri:  just
            son: </v>
      </c>
    </row>
    <row r="507" spans="1:16" s="1" customFormat="1" ht="17.25" customHeight="1">
      <c r="A507" s="15">
        <f t="shared" si="59"/>
        <v>4</v>
      </c>
      <c r="B507" s="16" t="str">
        <f t="shared" si="60"/>
        <v>教材节</v>
      </c>
      <c r="C507" s="16" t="str">
        <f t="shared" si="61"/>
        <v xml:space="preserve"> 第三节分子的性质 </v>
      </c>
      <c r="D507" s="16" t="str">
        <f>IF(I507=1,INDEX( {"chinese","english","math","physics","chemistry","biology","politics","history","geography"},MATCH(C507,{"语文","英语","数学","物理","化学","生物","政治","历史","地理"},0)),"")</f>
        <v/>
      </c>
      <c r="E507" s="16" t="str">
        <f t="shared" si="62"/>
        <v>教材节</v>
      </c>
      <c r="F507" s="16" t="str">
        <f t="shared" si="63"/>
        <v>恰</v>
      </c>
      <c r="G507" s="16" t="str">
        <f>INDEX( {"body","discipline","volume","chapter","section"},MATCH(E507,{"教材体","教材域","教材册","教材章","教材节"},0))</f>
        <v>section</v>
      </c>
      <c r="H507" s="16" t="str">
        <f>INDEX( {"super","just","sub","infras"},MATCH(F507,{"超","恰","亚","次"},0))</f>
        <v>just</v>
      </c>
      <c r="I507" s="16">
        <f>MATCH(E507,{"教材体","教材域","教材册","教材章","教材节"},0)-1</f>
        <v>4</v>
      </c>
      <c r="J507" s="16">
        <f>MATCH(F507,{"超","恰","亚","次"},0)-1</f>
        <v>1</v>
      </c>
      <c r="K507" s="16" t="str">
        <f t="shared" si="64"/>
        <v>化学</v>
      </c>
      <c r="L507" s="1" t="s">
        <v>1281</v>
      </c>
      <c r="M507" s="17"/>
      <c r="N507" s="17"/>
      <c r="O507" s="18" t="str">
        <f t="shared" si="65"/>
        <v xml:space="preserve">
  - 
    name:   第三节分子的性质 
    title:   第三节分子的性质 
    description: 
    koLyro: section
    koLyri:  just
    son: </v>
      </c>
      <c r="P507" s="20" t="str">
        <f t="shared" si="66"/>
        <v xml:space="preserve">
          - 
            name:   第三节分子的性质 
            title:   第三节分子的性质 
            description: 
            koLyro: section
            koLyri:  just
            son: </v>
      </c>
    </row>
    <row r="508" spans="1:16" s="1" customFormat="1" ht="17.25" customHeight="1">
      <c r="A508" s="15">
        <f t="shared" si="59"/>
        <v>3</v>
      </c>
      <c r="B508" s="16" t="str">
        <f t="shared" si="60"/>
        <v>教材章</v>
      </c>
      <c r="C508" s="16" t="str">
        <f t="shared" si="61"/>
        <v>第三章晶体结构与性质</v>
      </c>
      <c r="D508" s="16" t="str">
        <f>IF(I508=1,INDEX( {"chinese","english","math","physics","chemistry","biology","politics","history","geography"},MATCH(C508,{"语文","英语","数学","物理","化学","生物","政治","历史","地理"},0)),"")</f>
        <v/>
      </c>
      <c r="E508" s="16" t="str">
        <f t="shared" si="62"/>
        <v>教材章</v>
      </c>
      <c r="F508" s="16" t="str">
        <f t="shared" si="63"/>
        <v>恰</v>
      </c>
      <c r="G508" s="16" t="str">
        <f>INDEX( {"body","discipline","volume","chapter","section"},MATCH(E508,{"教材体","教材域","教材册","教材章","教材节"},0))</f>
        <v>chapter</v>
      </c>
      <c r="H508" s="16" t="str">
        <f>INDEX( {"super","just","sub","infras"},MATCH(F508,{"超","恰","亚","次"},0))</f>
        <v>just</v>
      </c>
      <c r="I508" s="16">
        <f>MATCH(E508,{"教材体","教材域","教材册","教材章","教材节"},0)-1</f>
        <v>3</v>
      </c>
      <c r="J508" s="16">
        <f>MATCH(F508,{"超","恰","亚","次"},0)-1</f>
        <v>1</v>
      </c>
      <c r="K508" s="16" t="str">
        <f t="shared" si="64"/>
        <v>化学</v>
      </c>
      <c r="L508" s="1" t="s">
        <v>1209</v>
      </c>
      <c r="M508" s="17"/>
      <c r="N508" s="17"/>
      <c r="O508" s="18" t="str">
        <f t="shared" si="65"/>
        <v xml:space="preserve">
  - 
    name:  第三章晶体结构与性质
    title:  第三章晶体结构与性质
    description: 
    koLyro: chapter
    koLyri:  just
    son: </v>
      </c>
      <c r="P508" s="20" t="str">
        <f t="shared" si="66"/>
        <v xml:space="preserve">
        - 
          name:  第三章晶体结构与性质
          title:  第三章晶体结构与性质
          description: 
          koLyro: chapter
          koLyri:  just
          son: </v>
      </c>
    </row>
    <row r="509" spans="1:16" s="1" customFormat="1" ht="17.25" customHeight="1">
      <c r="A509" s="15">
        <f t="shared" si="59"/>
        <v>4</v>
      </c>
      <c r="B509" s="16" t="str">
        <f t="shared" si="60"/>
        <v>教材节</v>
      </c>
      <c r="C509" s="16" t="str">
        <f t="shared" si="61"/>
        <v xml:space="preserve"> 第一节晶体的常识 </v>
      </c>
      <c r="D509" s="16" t="str">
        <f>IF(I509=1,INDEX( {"chinese","english","math","physics","chemistry","biology","politics","history","geography"},MATCH(C509,{"语文","英语","数学","物理","化学","生物","政治","历史","地理"},0)),"")</f>
        <v/>
      </c>
      <c r="E509" s="16" t="str">
        <f t="shared" si="62"/>
        <v>教材节</v>
      </c>
      <c r="F509" s="16" t="str">
        <f t="shared" si="63"/>
        <v>恰</v>
      </c>
      <c r="G509" s="16" t="str">
        <f>INDEX( {"body","discipline","volume","chapter","section"},MATCH(E509,{"教材体","教材域","教材册","教材章","教材节"},0))</f>
        <v>section</v>
      </c>
      <c r="H509" s="16" t="str">
        <f>INDEX( {"super","just","sub","infras"},MATCH(F509,{"超","恰","亚","次"},0))</f>
        <v>just</v>
      </c>
      <c r="I509" s="16">
        <f>MATCH(E509,{"教材体","教材域","教材册","教材章","教材节"},0)-1</f>
        <v>4</v>
      </c>
      <c r="J509" s="16">
        <f>MATCH(F509,{"超","恰","亚","次"},0)-1</f>
        <v>1</v>
      </c>
      <c r="K509" s="16" t="str">
        <f t="shared" si="64"/>
        <v>化学</v>
      </c>
      <c r="L509" s="1" t="s">
        <v>1282</v>
      </c>
      <c r="M509" s="17"/>
      <c r="N509" s="17"/>
      <c r="O509" s="18" t="str">
        <f t="shared" si="65"/>
        <v xml:space="preserve">
  - 
    name:   第一节晶体的常识 
    title:   第一节晶体的常识 
    description: 
    koLyro: section
    koLyri:  just
    son: </v>
      </c>
      <c r="P509" s="20" t="str">
        <f t="shared" si="66"/>
        <v xml:space="preserve">
          - 
            name:   第一节晶体的常识 
            title:   第一节晶体的常识 
            description: 
            koLyro: section
            koLyri:  just
            son: </v>
      </c>
    </row>
    <row r="510" spans="1:16" s="1" customFormat="1" ht="17.25" customHeight="1">
      <c r="A510" s="15">
        <f t="shared" si="59"/>
        <v>4</v>
      </c>
      <c r="B510" s="16" t="str">
        <f t="shared" si="60"/>
        <v>教材节</v>
      </c>
      <c r="C510" s="16" t="str">
        <f t="shared" si="61"/>
        <v xml:space="preserve"> 第二节分子晶体与原子晶体 </v>
      </c>
      <c r="D510" s="16" t="str">
        <f>IF(I510=1,INDEX( {"chinese","english","math","physics","chemistry","biology","politics","history","geography"},MATCH(C510,{"语文","英语","数学","物理","化学","生物","政治","历史","地理"},0)),"")</f>
        <v/>
      </c>
      <c r="E510" s="16" t="str">
        <f t="shared" si="62"/>
        <v>教材节</v>
      </c>
      <c r="F510" s="16" t="str">
        <f t="shared" si="63"/>
        <v>恰</v>
      </c>
      <c r="G510" s="16" t="str">
        <f>INDEX( {"body","discipline","volume","chapter","section"},MATCH(E510,{"教材体","教材域","教材册","教材章","教材节"},0))</f>
        <v>section</v>
      </c>
      <c r="H510" s="16" t="str">
        <f>INDEX( {"super","just","sub","infras"},MATCH(F510,{"超","恰","亚","次"},0))</f>
        <v>just</v>
      </c>
      <c r="I510" s="16">
        <f>MATCH(E510,{"教材体","教材域","教材册","教材章","教材节"},0)-1</f>
        <v>4</v>
      </c>
      <c r="J510" s="16">
        <f>MATCH(F510,{"超","恰","亚","次"},0)-1</f>
        <v>1</v>
      </c>
      <c r="K510" s="16" t="str">
        <f t="shared" si="64"/>
        <v>化学</v>
      </c>
      <c r="L510" s="1" t="s">
        <v>1283</v>
      </c>
      <c r="M510" s="17"/>
      <c r="N510" s="17"/>
      <c r="O510" s="18" t="str">
        <f t="shared" si="65"/>
        <v xml:space="preserve">
  - 
    name:   第二节分子晶体与原子晶体 
    title:   第二节分子晶体与原子晶体 
    description: 
    koLyro: section
    koLyri:  just
    son: </v>
      </c>
      <c r="P510" s="20" t="str">
        <f t="shared" si="66"/>
        <v xml:space="preserve">
          - 
            name:   第二节分子晶体与原子晶体 
            title:   第二节分子晶体与原子晶体 
            description: 
            koLyro: section
            koLyri:  just
            son: </v>
      </c>
    </row>
    <row r="511" spans="1:16" s="1" customFormat="1" ht="17.25" customHeight="1">
      <c r="A511" s="15">
        <f t="shared" si="59"/>
        <v>4</v>
      </c>
      <c r="B511" s="16" t="str">
        <f t="shared" si="60"/>
        <v>教材节</v>
      </c>
      <c r="C511" s="16" t="str">
        <f t="shared" si="61"/>
        <v xml:space="preserve"> 第三节金属晶体 </v>
      </c>
      <c r="D511" s="16" t="str">
        <f>IF(I511=1,INDEX( {"chinese","english","math","physics","chemistry","biology","politics","history","geography"},MATCH(C511,{"语文","英语","数学","物理","化学","生物","政治","历史","地理"},0)),"")</f>
        <v/>
      </c>
      <c r="E511" s="16" t="str">
        <f t="shared" si="62"/>
        <v>教材节</v>
      </c>
      <c r="F511" s="16" t="str">
        <f t="shared" si="63"/>
        <v>恰</v>
      </c>
      <c r="G511" s="16" t="str">
        <f>INDEX( {"body","discipline","volume","chapter","section"},MATCH(E511,{"教材体","教材域","教材册","教材章","教材节"},0))</f>
        <v>section</v>
      </c>
      <c r="H511" s="16" t="str">
        <f>INDEX( {"super","just","sub","infras"},MATCH(F511,{"超","恰","亚","次"},0))</f>
        <v>just</v>
      </c>
      <c r="I511" s="16">
        <f>MATCH(E511,{"教材体","教材域","教材册","教材章","教材节"},0)-1</f>
        <v>4</v>
      </c>
      <c r="J511" s="16">
        <f>MATCH(F511,{"超","恰","亚","次"},0)-1</f>
        <v>1</v>
      </c>
      <c r="K511" s="16" t="str">
        <f t="shared" si="64"/>
        <v>化学</v>
      </c>
      <c r="L511" s="1" t="s">
        <v>1284</v>
      </c>
      <c r="M511" s="17" t="s">
        <v>48</v>
      </c>
      <c r="N511" s="17"/>
      <c r="O511" s="18" t="str">
        <f t="shared" si="65"/>
        <v xml:space="preserve">
  - 
    name:   第三节金属晶体 
    title:   第三节金属晶体 
    description: 
    koLyro: section
    koLyri:  just
    son: </v>
      </c>
      <c r="P511" s="20" t="str">
        <f t="shared" si="66"/>
        <v xml:space="preserve">
          - 
            name:   第三节金属晶体 
            title:   第三节金属晶体 
            description: 
            koLyro: section
            koLyri:  just
            son: </v>
      </c>
    </row>
    <row r="512" spans="1:16" s="1" customFormat="1" ht="17.25" customHeight="1">
      <c r="A512" s="15">
        <f t="shared" si="59"/>
        <v>4</v>
      </c>
      <c r="B512" s="16" t="str">
        <f t="shared" si="60"/>
        <v>教材节</v>
      </c>
      <c r="C512" s="16" t="str">
        <f t="shared" si="61"/>
        <v xml:space="preserve"> 第四节离子晶体 </v>
      </c>
      <c r="D512" s="16" t="str">
        <f>IF(I512=1,INDEX( {"chinese","english","math","physics","chemistry","biology","politics","history","geography"},MATCH(C512,{"语文","英语","数学","物理","化学","生物","政治","历史","地理"},0)),"")</f>
        <v/>
      </c>
      <c r="E512" s="16" t="str">
        <f t="shared" si="62"/>
        <v>教材节</v>
      </c>
      <c r="F512" s="16" t="str">
        <f t="shared" si="63"/>
        <v>恰</v>
      </c>
      <c r="G512" s="16" t="str">
        <f>INDEX( {"body","discipline","volume","chapter","section"},MATCH(E512,{"教材体","教材域","教材册","教材章","教材节"},0))</f>
        <v>section</v>
      </c>
      <c r="H512" s="16" t="str">
        <f>INDEX( {"super","just","sub","infras"},MATCH(F512,{"超","恰","亚","次"},0))</f>
        <v>just</v>
      </c>
      <c r="I512" s="16">
        <f>MATCH(E512,{"教材体","教材域","教材册","教材章","教材节"},0)-1</f>
        <v>4</v>
      </c>
      <c r="J512" s="16">
        <f>MATCH(F512,{"超","恰","亚","次"},0)-1</f>
        <v>1</v>
      </c>
      <c r="K512" s="16" t="str">
        <f t="shared" si="64"/>
        <v>化学</v>
      </c>
      <c r="L512" s="1" t="s">
        <v>1285</v>
      </c>
      <c r="M512" s="17"/>
      <c r="N512" s="17"/>
      <c r="O512" s="18" t="str">
        <f t="shared" si="65"/>
        <v xml:space="preserve">
  - 
    name:   第四节离子晶体 
    title:   第四节离子晶体 
    description: 
    koLyro: section
    koLyri:  just
    son: </v>
      </c>
      <c r="P512" s="20" t="str">
        <f t="shared" si="66"/>
        <v xml:space="preserve">
          - 
            name:   第四节离子晶体 
            title:   第四节离子晶体 
            description: 
            koLyro: section
            koLyri:  just
            son: </v>
      </c>
    </row>
    <row r="513" spans="1:16" s="1" customFormat="1" ht="17.25" customHeight="1">
      <c r="A513" s="15">
        <f t="shared" si="59"/>
        <v>2</v>
      </c>
      <c r="B513" s="16" t="str">
        <f t="shared" si="60"/>
        <v>教材册</v>
      </c>
      <c r="C513" s="16" t="str">
        <f t="shared" si="61"/>
        <v>选修4化学反应原理</v>
      </c>
      <c r="D513" s="16" t="str">
        <f>IF(I513=1,INDEX( {"chinese","english","math","physics","chemistry","biology","politics","history","geography"},MATCH(C513,{"语文","英语","数学","物理","化学","生物","政治","历史","地理"},0)),"")</f>
        <v/>
      </c>
      <c r="E513" s="16" t="str">
        <f t="shared" si="62"/>
        <v>教材册</v>
      </c>
      <c r="F513" s="16" t="str">
        <f t="shared" si="63"/>
        <v>恰</v>
      </c>
      <c r="G513" s="16" t="str">
        <f>INDEX( {"body","discipline","volume","chapter","section"},MATCH(E513,{"教材体","教材域","教材册","教材章","教材节"},0))</f>
        <v>volume</v>
      </c>
      <c r="H513" s="16" t="str">
        <f>INDEX( {"super","just","sub","infras"},MATCH(F513,{"超","恰","亚","次"},0))</f>
        <v>just</v>
      </c>
      <c r="I513" s="16">
        <f>MATCH(E513,{"教材体","教材域","教材册","教材章","教材节"},0)-1</f>
        <v>2</v>
      </c>
      <c r="J513" s="16">
        <f>MATCH(F513,{"超","恰","亚","次"},0)-1</f>
        <v>1</v>
      </c>
      <c r="K513" s="16" t="str">
        <f t="shared" si="64"/>
        <v>化学</v>
      </c>
      <c r="L513" s="1" t="s">
        <v>1210</v>
      </c>
      <c r="M513" s="17"/>
      <c r="N513" s="17"/>
      <c r="O513" s="18" t="str">
        <f t="shared" si="65"/>
        <v xml:space="preserve">
  - 
    name:  选修4化学反应原理
    title:  选修4化学反应原理
    description: 
    koLyro: volume
    koLyri:  just
    son: </v>
      </c>
      <c r="P513" s="20" t="str">
        <f t="shared" si="66"/>
        <v xml:space="preserve">
      - 
        name:  选修4化学反应原理
        title:  选修4化学反应原理
        description: 
        koLyro: volume
        koLyri:  just
        son: </v>
      </c>
    </row>
    <row r="514" spans="1:16" s="1" customFormat="1" ht="17.25" customHeight="1">
      <c r="A514" s="15">
        <f t="shared" si="59"/>
        <v>3</v>
      </c>
      <c r="B514" s="16" t="str">
        <f t="shared" si="60"/>
        <v>教材章</v>
      </c>
      <c r="C514" s="16" t="str">
        <f t="shared" si="61"/>
        <v xml:space="preserve">第一章化学反应与能量 </v>
      </c>
      <c r="D514" s="16" t="str">
        <f>IF(I514=1,INDEX( {"chinese","english","math","physics","chemistry","biology","politics","history","geography"},MATCH(C514,{"语文","英语","数学","物理","化学","生物","政治","历史","地理"},0)),"")</f>
        <v/>
      </c>
      <c r="E514" s="16" t="str">
        <f t="shared" si="62"/>
        <v>教材章</v>
      </c>
      <c r="F514" s="16" t="str">
        <f t="shared" si="63"/>
        <v>恰</v>
      </c>
      <c r="G514" s="16" t="str">
        <f>INDEX( {"body","discipline","volume","chapter","section"},MATCH(E514,{"教材体","教材域","教材册","教材章","教材节"},0))</f>
        <v>chapter</v>
      </c>
      <c r="H514" s="16" t="str">
        <f>INDEX( {"super","just","sub","infras"},MATCH(F514,{"超","恰","亚","次"},0))</f>
        <v>just</v>
      </c>
      <c r="I514" s="16">
        <f>MATCH(E514,{"教材体","教材域","教材册","教材章","教材节"},0)-1</f>
        <v>3</v>
      </c>
      <c r="J514" s="16">
        <f>MATCH(F514,{"超","恰","亚","次"},0)-1</f>
        <v>1</v>
      </c>
      <c r="K514" s="16" t="str">
        <f t="shared" si="64"/>
        <v>化学</v>
      </c>
      <c r="L514" s="1" t="s">
        <v>1286</v>
      </c>
      <c r="M514" s="17"/>
      <c r="N514" s="17"/>
      <c r="O514" s="18" t="str">
        <f t="shared" si="65"/>
        <v xml:space="preserve">
  - 
    name:  第一章化学反应与能量 
    title:  第一章化学反应与能量 
    description: 
    koLyro: chapter
    koLyri:  just
    son: </v>
      </c>
      <c r="P514" s="20" t="str">
        <f t="shared" si="66"/>
        <v xml:space="preserve">
        - 
          name:  第一章化学反应与能量 
          title:  第一章化学反应与能量 
          description: 
          koLyro: chapter
          koLyri:  just
          son: </v>
      </c>
    </row>
    <row r="515" spans="1:16" s="1" customFormat="1" ht="17.25" customHeight="1">
      <c r="A515" s="15">
        <f t="shared" si="59"/>
        <v>4</v>
      </c>
      <c r="B515" s="16" t="str">
        <f t="shared" si="60"/>
        <v>教材节</v>
      </c>
      <c r="C515" s="16" t="str">
        <f t="shared" si="61"/>
        <v xml:space="preserve"> 第一节化学反应与能量的变化 </v>
      </c>
      <c r="D515" s="16" t="str">
        <f>IF(I515=1,INDEX( {"chinese","english","math","physics","chemistry","biology","politics","history","geography"},MATCH(C515,{"语文","英语","数学","物理","化学","生物","政治","历史","地理"},0)),"")</f>
        <v/>
      </c>
      <c r="E515" s="16" t="str">
        <f t="shared" si="62"/>
        <v>教材节</v>
      </c>
      <c r="F515" s="16" t="str">
        <f t="shared" si="63"/>
        <v>恰</v>
      </c>
      <c r="G515" s="16" t="str">
        <f>INDEX( {"body","discipline","volume","chapter","section"},MATCH(E515,{"教材体","教材域","教材册","教材章","教材节"},0))</f>
        <v>section</v>
      </c>
      <c r="H515" s="16" t="str">
        <f>INDEX( {"super","just","sub","infras"},MATCH(F515,{"超","恰","亚","次"},0))</f>
        <v>just</v>
      </c>
      <c r="I515" s="16">
        <f>MATCH(E515,{"教材体","教材域","教材册","教材章","教材节"},0)-1</f>
        <v>4</v>
      </c>
      <c r="J515" s="16">
        <f>MATCH(F515,{"超","恰","亚","次"},0)-1</f>
        <v>1</v>
      </c>
      <c r="K515" s="16" t="str">
        <f t="shared" si="64"/>
        <v>化学</v>
      </c>
      <c r="L515" s="1" t="s">
        <v>1287</v>
      </c>
      <c r="M515" s="17"/>
      <c r="N515" s="17"/>
      <c r="O515" s="18" t="str">
        <f t="shared" si="65"/>
        <v xml:space="preserve">
  - 
    name:   第一节化学反应与能量的变化 
    title:   第一节化学反应与能量的变化 
    description: 
    koLyro: section
    koLyri:  just
    son: </v>
      </c>
      <c r="P515" s="20" t="str">
        <f t="shared" si="66"/>
        <v xml:space="preserve">
          - 
            name:   第一节化学反应与能量的变化 
            title:   第一节化学反应与能量的变化 
            description: 
            koLyro: section
            koLyri:  just
            son: </v>
      </c>
    </row>
    <row r="516" spans="1:16" s="1" customFormat="1" ht="17.25" customHeight="1">
      <c r="A516" s="15">
        <f t="shared" ref="A516:A579" si="67">IFERROR(FIND("├",L516),0)</f>
        <v>4</v>
      </c>
      <c r="B516" s="16" t="str">
        <f t="shared" ref="B516:B579" si="68">MID(L516,FIND("«",L516)+1,FIND("»",L516)-FIND("«",L516)-1)</f>
        <v>教材节</v>
      </c>
      <c r="C516" s="16" t="str">
        <f t="shared" ref="C516:C579" si="69">RIGHT(L516,LEN(L516)-FIND("»",L516))</f>
        <v xml:space="preserve"> 第二节燃烧热能源 </v>
      </c>
      <c r="D516" s="16" t="str">
        <f>IF(I516=1,INDEX( {"chinese","english","math","physics","chemistry","biology","politics","history","geography"},MATCH(C516,{"语文","英语","数学","物理","化学","生物","政治","历史","地理"},0)),"")</f>
        <v/>
      </c>
      <c r="E516" s="16" t="str">
        <f t="shared" ref="E516:E579" si="70">SUBSTITUTE(SUBSTITUTE(SUBSTITUTE(SUBSTITUTE(B516,"超",""),"恰",""),"亚",""),"次","")</f>
        <v>教材节</v>
      </c>
      <c r="F516" s="16" t="str">
        <f t="shared" ref="F516:F579" si="71">IF(IFERROR(FIND("超",B516),-1)&gt;0,"超",  IF(IFERROR(FIND("亚",B516),-1)&gt;0,"亚",   IF(IFERROR(FIND("次",B516),-1)&gt;0,"次",    "恰"  )))</f>
        <v>恰</v>
      </c>
      <c r="G516" s="16" t="str">
        <f>INDEX( {"body","discipline","volume","chapter","section"},MATCH(E516,{"教材体","教材域","教材册","教材章","教材节"},0))</f>
        <v>section</v>
      </c>
      <c r="H516" s="16" t="str">
        <f>INDEX( {"super","just","sub","infras"},MATCH(F516,{"超","恰","亚","次"},0))</f>
        <v>just</v>
      </c>
      <c r="I516" s="16">
        <f>MATCH(E516,{"教材体","教材域","教材册","教材章","教材节"},0)-1</f>
        <v>4</v>
      </c>
      <c r="J516" s="16">
        <f>MATCH(F516,{"超","恰","亚","次"},0)-1</f>
        <v>1</v>
      </c>
      <c r="K516" s="16" t="str">
        <f t="shared" ref="K516:K579" si="72">IF(I516=0,"",IF(I516=1,C516,K515))</f>
        <v>化学</v>
      </c>
      <c r="L516" s="1" t="s">
        <v>1288</v>
      </c>
      <c r="M516" s="17"/>
      <c r="N516" s="17"/>
      <c r="O516" s="18" t="str">
        <f t="shared" si="65"/>
        <v xml:space="preserve">
  - 
    name:   第二节燃烧热能源 
    title:   第二节燃烧热能源 
    description: 
    koLyro: section
    koLyri:  just
    son: </v>
      </c>
      <c r="P516" s="20" t="str">
        <f t="shared" si="66"/>
        <v xml:space="preserve">
          - 
            name:   第二节燃烧热能源 
            title:   第二节燃烧热能源 
            description: 
            koLyro: section
            koLyri:  just
            son: </v>
      </c>
    </row>
    <row r="517" spans="1:16" s="1" customFormat="1" ht="17.25" customHeight="1">
      <c r="A517" s="15">
        <f t="shared" si="67"/>
        <v>4</v>
      </c>
      <c r="B517" s="16" t="str">
        <f t="shared" si="68"/>
        <v>教材节</v>
      </c>
      <c r="C517" s="16" t="str">
        <f t="shared" si="69"/>
        <v xml:space="preserve"> 第三节化学反应热的计算 </v>
      </c>
      <c r="D517" s="16" t="str">
        <f>IF(I517=1,INDEX( {"chinese","english","math","physics","chemistry","biology","politics","history","geography"},MATCH(C517,{"语文","英语","数学","物理","化学","生物","政治","历史","地理"},0)),"")</f>
        <v/>
      </c>
      <c r="E517" s="16" t="str">
        <f t="shared" si="70"/>
        <v>教材节</v>
      </c>
      <c r="F517" s="16" t="str">
        <f t="shared" si="71"/>
        <v>恰</v>
      </c>
      <c r="G517" s="16" t="str">
        <f>INDEX( {"body","discipline","volume","chapter","section"},MATCH(E517,{"教材体","教材域","教材册","教材章","教材节"},0))</f>
        <v>section</v>
      </c>
      <c r="H517" s="16" t="str">
        <f>INDEX( {"super","just","sub","infras"},MATCH(F517,{"超","恰","亚","次"},0))</f>
        <v>just</v>
      </c>
      <c r="I517" s="16">
        <f>MATCH(E517,{"教材体","教材域","教材册","教材章","教材节"},0)-1</f>
        <v>4</v>
      </c>
      <c r="J517" s="16">
        <f>MATCH(F517,{"超","恰","亚","次"},0)-1</f>
        <v>1</v>
      </c>
      <c r="K517" s="16" t="str">
        <f t="shared" si="72"/>
        <v>化学</v>
      </c>
      <c r="L517" s="1" t="s">
        <v>1289</v>
      </c>
      <c r="M517" s="17"/>
      <c r="N517" s="17"/>
      <c r="O517" s="18" t="str">
        <f t="shared" ref="O517:O580" si="73">SUBSTITUTE(SUBSTITUTE(SUBSTITUTE(SUBSTITUTE($O$1,"NAME",IF(D517="",C517,D517)),"TITLE",C517),"KO_LYRO",G517),"KO_LYRI",H517)</f>
        <v xml:space="preserve">
  - 
    name:   第三节化学反应热的计算 
    title:   第三节化学反应热的计算 
    description: 
    koLyro: section
    koLyri:  just
    son: </v>
      </c>
      <c r="P517" s="20" t="str">
        <f t="shared" ref="P517:P580" si="74">SUBSTITUTE(O517,CHAR(10),CHAR(10)&amp;REPT("  ",A517))</f>
        <v xml:space="preserve">
          - 
            name:   第三节化学反应热的计算 
            title:   第三节化学反应热的计算 
            description: 
            koLyro: section
            koLyri:  just
            son: </v>
      </c>
    </row>
    <row r="518" spans="1:16" s="1" customFormat="1" ht="17.25" customHeight="1">
      <c r="A518" s="15">
        <f t="shared" si="67"/>
        <v>3</v>
      </c>
      <c r="B518" s="16" t="str">
        <f t="shared" si="68"/>
        <v>教材章</v>
      </c>
      <c r="C518" s="16" t="str">
        <f t="shared" si="69"/>
        <v xml:space="preserve">第二章化学反应速率和化学平衡 </v>
      </c>
      <c r="D518" s="16" t="str">
        <f>IF(I518=1,INDEX( {"chinese","english","math","physics","chemistry","biology","politics","history","geography"},MATCH(C518,{"语文","英语","数学","物理","化学","生物","政治","历史","地理"},0)),"")</f>
        <v/>
      </c>
      <c r="E518" s="16" t="str">
        <f t="shared" si="70"/>
        <v>教材章</v>
      </c>
      <c r="F518" s="16" t="str">
        <f t="shared" si="71"/>
        <v>恰</v>
      </c>
      <c r="G518" s="16" t="str">
        <f>INDEX( {"body","discipline","volume","chapter","section"},MATCH(E518,{"教材体","教材域","教材册","教材章","教材节"},0))</f>
        <v>chapter</v>
      </c>
      <c r="H518" s="16" t="str">
        <f>INDEX( {"super","just","sub","infras"},MATCH(F518,{"超","恰","亚","次"},0))</f>
        <v>just</v>
      </c>
      <c r="I518" s="16">
        <f>MATCH(E518,{"教材体","教材域","教材册","教材章","教材节"},0)-1</f>
        <v>3</v>
      </c>
      <c r="J518" s="16">
        <f>MATCH(F518,{"超","恰","亚","次"},0)-1</f>
        <v>1</v>
      </c>
      <c r="K518" s="16" t="str">
        <f t="shared" si="72"/>
        <v>化学</v>
      </c>
      <c r="L518" s="1" t="s">
        <v>1290</v>
      </c>
      <c r="M518" s="17"/>
      <c r="N518" s="17"/>
      <c r="O518" s="18" t="str">
        <f t="shared" si="73"/>
        <v xml:space="preserve">
  - 
    name:  第二章化学反应速率和化学平衡 
    title:  第二章化学反应速率和化学平衡 
    description: 
    koLyro: chapter
    koLyri:  just
    son: </v>
      </c>
      <c r="P518" s="20" t="str">
        <f t="shared" si="74"/>
        <v xml:space="preserve">
        - 
          name:  第二章化学反应速率和化学平衡 
          title:  第二章化学反应速率和化学平衡 
          description: 
          koLyro: chapter
          koLyri:  just
          son: </v>
      </c>
    </row>
    <row r="519" spans="1:16" s="1" customFormat="1" ht="17.25" customHeight="1">
      <c r="A519" s="15">
        <f t="shared" si="67"/>
        <v>4</v>
      </c>
      <c r="B519" s="16" t="str">
        <f t="shared" si="68"/>
        <v>教材节</v>
      </c>
      <c r="C519" s="16" t="str">
        <f t="shared" si="69"/>
        <v xml:space="preserve"> 第一节化学反应速率 </v>
      </c>
      <c r="D519" s="16" t="str">
        <f>IF(I519=1,INDEX( {"chinese","english","math","physics","chemistry","biology","politics","history","geography"},MATCH(C519,{"语文","英语","数学","物理","化学","生物","政治","历史","地理"},0)),"")</f>
        <v/>
      </c>
      <c r="E519" s="16" t="str">
        <f t="shared" si="70"/>
        <v>教材节</v>
      </c>
      <c r="F519" s="16" t="str">
        <f t="shared" si="71"/>
        <v>恰</v>
      </c>
      <c r="G519" s="16" t="str">
        <f>INDEX( {"body","discipline","volume","chapter","section"},MATCH(E519,{"教材体","教材域","教材册","教材章","教材节"},0))</f>
        <v>section</v>
      </c>
      <c r="H519" s="16" t="str">
        <f>INDEX( {"super","just","sub","infras"},MATCH(F519,{"超","恰","亚","次"},0))</f>
        <v>just</v>
      </c>
      <c r="I519" s="16">
        <f>MATCH(E519,{"教材体","教材域","教材册","教材章","教材节"},0)-1</f>
        <v>4</v>
      </c>
      <c r="J519" s="16">
        <f>MATCH(F519,{"超","恰","亚","次"},0)-1</f>
        <v>1</v>
      </c>
      <c r="K519" s="16" t="str">
        <f t="shared" si="72"/>
        <v>化学</v>
      </c>
      <c r="L519" s="1" t="s">
        <v>1291</v>
      </c>
      <c r="M519" s="17"/>
      <c r="N519" s="17"/>
      <c r="O519" s="18" t="str">
        <f t="shared" si="73"/>
        <v xml:space="preserve">
  - 
    name:   第一节化学反应速率 
    title:   第一节化学反应速率 
    description: 
    koLyro: section
    koLyri:  just
    son: </v>
      </c>
      <c r="P519" s="20" t="str">
        <f t="shared" si="74"/>
        <v xml:space="preserve">
          - 
            name:   第一节化学反应速率 
            title:   第一节化学反应速率 
            description: 
            koLyro: section
            koLyri:  just
            son: </v>
      </c>
    </row>
    <row r="520" spans="1:16" s="1" customFormat="1" ht="17.25" customHeight="1">
      <c r="A520" s="15">
        <f t="shared" si="67"/>
        <v>4</v>
      </c>
      <c r="B520" s="16" t="str">
        <f t="shared" si="68"/>
        <v>教材节</v>
      </c>
      <c r="C520" s="16" t="str">
        <f t="shared" si="69"/>
        <v xml:space="preserve"> 第二节影响化学反应速率的因素</v>
      </c>
      <c r="D520" s="16" t="str">
        <f>IF(I520=1,INDEX( {"chinese","english","math","physics","chemistry","biology","politics","history","geography"},MATCH(C520,{"语文","英语","数学","物理","化学","生物","政治","历史","地理"},0)),"")</f>
        <v/>
      </c>
      <c r="E520" s="16" t="str">
        <f t="shared" si="70"/>
        <v>教材节</v>
      </c>
      <c r="F520" s="16" t="str">
        <f t="shared" si="71"/>
        <v>恰</v>
      </c>
      <c r="G520" s="16" t="str">
        <f>INDEX( {"body","discipline","volume","chapter","section"},MATCH(E520,{"教材体","教材域","教材册","教材章","教材节"},0))</f>
        <v>section</v>
      </c>
      <c r="H520" s="16" t="str">
        <f>INDEX( {"super","just","sub","infras"},MATCH(F520,{"超","恰","亚","次"},0))</f>
        <v>just</v>
      </c>
      <c r="I520" s="16">
        <f>MATCH(E520,{"教材体","教材域","教材册","教材章","教材节"},0)-1</f>
        <v>4</v>
      </c>
      <c r="J520" s="16">
        <f>MATCH(F520,{"超","恰","亚","次"},0)-1</f>
        <v>1</v>
      </c>
      <c r="K520" s="16" t="str">
        <f t="shared" si="72"/>
        <v>化学</v>
      </c>
      <c r="L520" s="1" t="s">
        <v>1292</v>
      </c>
      <c r="M520" s="17"/>
      <c r="N520" s="17"/>
      <c r="O520" s="18" t="str">
        <f t="shared" si="73"/>
        <v xml:space="preserve">
  - 
    name:   第二节影响化学反应速率的因素
    title:   第二节影响化学反应速率的因素
    description: 
    koLyro: section
    koLyri:  just
    son: </v>
      </c>
      <c r="P520" s="20" t="str">
        <f t="shared" si="74"/>
        <v xml:space="preserve">
          - 
            name:   第二节影响化学反应速率的因素
            title:   第二节影响化学反应速率的因素
            description: 
            koLyro: section
            koLyri:  just
            son: </v>
      </c>
    </row>
    <row r="521" spans="1:16" s="1" customFormat="1" ht="17.25" customHeight="1">
      <c r="A521" s="15">
        <f t="shared" si="67"/>
        <v>4</v>
      </c>
      <c r="B521" s="16" t="str">
        <f t="shared" si="68"/>
        <v>教材节</v>
      </c>
      <c r="C521" s="16" t="str">
        <f t="shared" si="69"/>
        <v xml:space="preserve"> 第三节化学平衡 </v>
      </c>
      <c r="D521" s="16" t="str">
        <f>IF(I521=1,INDEX( {"chinese","english","math","physics","chemistry","biology","politics","history","geography"},MATCH(C521,{"语文","英语","数学","物理","化学","生物","政治","历史","地理"},0)),"")</f>
        <v/>
      </c>
      <c r="E521" s="16" t="str">
        <f t="shared" si="70"/>
        <v>教材节</v>
      </c>
      <c r="F521" s="16" t="str">
        <f t="shared" si="71"/>
        <v>恰</v>
      </c>
      <c r="G521" s="16" t="str">
        <f>INDEX( {"body","discipline","volume","chapter","section"},MATCH(E521,{"教材体","教材域","教材册","教材章","教材节"},0))</f>
        <v>section</v>
      </c>
      <c r="H521" s="16" t="str">
        <f>INDEX( {"super","just","sub","infras"},MATCH(F521,{"超","恰","亚","次"},0))</f>
        <v>just</v>
      </c>
      <c r="I521" s="16">
        <f>MATCH(E521,{"教材体","教材域","教材册","教材章","教材节"},0)-1</f>
        <v>4</v>
      </c>
      <c r="J521" s="16">
        <f>MATCH(F521,{"超","恰","亚","次"},0)-1</f>
        <v>1</v>
      </c>
      <c r="K521" s="16" t="str">
        <f t="shared" si="72"/>
        <v>化学</v>
      </c>
      <c r="L521" s="1" t="s">
        <v>1293</v>
      </c>
      <c r="M521" s="17"/>
      <c r="N521" s="17"/>
      <c r="O521" s="18" t="str">
        <f t="shared" si="73"/>
        <v xml:space="preserve">
  - 
    name:   第三节化学平衡 
    title:   第三节化学平衡 
    description: 
    koLyro: section
    koLyri:  just
    son: </v>
      </c>
      <c r="P521" s="20" t="str">
        <f t="shared" si="74"/>
        <v xml:space="preserve">
          - 
            name:   第三节化学平衡 
            title:   第三节化学平衡 
            description: 
            koLyro: section
            koLyri:  just
            son: </v>
      </c>
    </row>
    <row r="522" spans="1:16" s="1" customFormat="1" ht="17.25" customHeight="1">
      <c r="A522" s="15">
        <f t="shared" si="67"/>
        <v>4</v>
      </c>
      <c r="B522" s="16" t="str">
        <f t="shared" si="68"/>
        <v>教材节</v>
      </c>
      <c r="C522" s="16" t="str">
        <f t="shared" si="69"/>
        <v xml:space="preserve"> 第四节化学反应进行的方向 </v>
      </c>
      <c r="D522" s="16" t="str">
        <f>IF(I522=1,INDEX( {"chinese","english","math","physics","chemistry","biology","politics","history","geography"},MATCH(C522,{"语文","英语","数学","物理","化学","生物","政治","历史","地理"},0)),"")</f>
        <v/>
      </c>
      <c r="E522" s="16" t="str">
        <f t="shared" si="70"/>
        <v>教材节</v>
      </c>
      <c r="F522" s="16" t="str">
        <f t="shared" si="71"/>
        <v>恰</v>
      </c>
      <c r="G522" s="16" t="str">
        <f>INDEX( {"body","discipline","volume","chapter","section"},MATCH(E522,{"教材体","教材域","教材册","教材章","教材节"},0))</f>
        <v>section</v>
      </c>
      <c r="H522" s="16" t="str">
        <f>INDEX( {"super","just","sub","infras"},MATCH(F522,{"超","恰","亚","次"},0))</f>
        <v>just</v>
      </c>
      <c r="I522" s="16">
        <f>MATCH(E522,{"教材体","教材域","教材册","教材章","教材节"},0)-1</f>
        <v>4</v>
      </c>
      <c r="J522" s="16">
        <f>MATCH(F522,{"超","恰","亚","次"},0)-1</f>
        <v>1</v>
      </c>
      <c r="K522" s="16" t="str">
        <f t="shared" si="72"/>
        <v>化学</v>
      </c>
      <c r="L522" s="1" t="s">
        <v>1294</v>
      </c>
      <c r="M522" s="17"/>
      <c r="N522" s="17"/>
      <c r="O522" s="18" t="str">
        <f t="shared" si="73"/>
        <v xml:space="preserve">
  - 
    name:   第四节化学反应进行的方向 
    title:   第四节化学反应进行的方向 
    description: 
    koLyro: section
    koLyri:  just
    son: </v>
      </c>
      <c r="P522" s="20" t="str">
        <f t="shared" si="74"/>
        <v xml:space="preserve">
          - 
            name:   第四节化学反应进行的方向 
            title:   第四节化学反应进行的方向 
            description: 
            koLyro: section
            koLyri:  just
            son: </v>
      </c>
    </row>
    <row r="523" spans="1:16" s="1" customFormat="1" ht="17.25" customHeight="1">
      <c r="A523" s="15">
        <f t="shared" si="67"/>
        <v>3</v>
      </c>
      <c r="B523" s="16" t="str">
        <f t="shared" si="68"/>
        <v>教材章</v>
      </c>
      <c r="C523" s="16" t="str">
        <f t="shared" si="69"/>
        <v xml:space="preserve">第三章水溶液中的离子平衡 </v>
      </c>
      <c r="D523" s="16" t="str">
        <f>IF(I523=1,INDEX( {"chinese","english","math","physics","chemistry","biology","politics","history","geography"},MATCH(C523,{"语文","英语","数学","物理","化学","生物","政治","历史","地理"},0)),"")</f>
        <v/>
      </c>
      <c r="E523" s="16" t="str">
        <f t="shared" si="70"/>
        <v>教材章</v>
      </c>
      <c r="F523" s="16" t="str">
        <f t="shared" si="71"/>
        <v>恰</v>
      </c>
      <c r="G523" s="16" t="str">
        <f>INDEX( {"body","discipline","volume","chapter","section"},MATCH(E523,{"教材体","教材域","教材册","教材章","教材节"},0))</f>
        <v>chapter</v>
      </c>
      <c r="H523" s="16" t="str">
        <f>INDEX( {"super","just","sub","infras"},MATCH(F523,{"超","恰","亚","次"},0))</f>
        <v>just</v>
      </c>
      <c r="I523" s="16">
        <f>MATCH(E523,{"教材体","教材域","教材册","教材章","教材节"},0)-1</f>
        <v>3</v>
      </c>
      <c r="J523" s="16">
        <f>MATCH(F523,{"超","恰","亚","次"},0)-1</f>
        <v>1</v>
      </c>
      <c r="K523" s="16" t="str">
        <f t="shared" si="72"/>
        <v>化学</v>
      </c>
      <c r="L523" s="1" t="s">
        <v>1295</v>
      </c>
      <c r="M523" s="17"/>
      <c r="N523" s="17"/>
      <c r="O523" s="18" t="str">
        <f t="shared" si="73"/>
        <v xml:space="preserve">
  - 
    name:  第三章水溶液中的离子平衡 
    title:  第三章水溶液中的离子平衡 
    description: 
    koLyro: chapter
    koLyri:  just
    son: </v>
      </c>
      <c r="P523" s="20" t="str">
        <f t="shared" si="74"/>
        <v xml:space="preserve">
        - 
          name:  第三章水溶液中的离子平衡 
          title:  第三章水溶液中的离子平衡 
          description: 
          koLyro: chapter
          koLyri:  just
          son: </v>
      </c>
    </row>
    <row r="524" spans="1:16" s="1" customFormat="1" ht="17.25" customHeight="1">
      <c r="A524" s="15">
        <f t="shared" si="67"/>
        <v>4</v>
      </c>
      <c r="B524" s="16" t="str">
        <f t="shared" si="68"/>
        <v>教材节</v>
      </c>
      <c r="C524" s="16" t="str">
        <f t="shared" si="69"/>
        <v xml:space="preserve"> 第一节弱电解质的电离 </v>
      </c>
      <c r="D524" s="16" t="str">
        <f>IF(I524=1,INDEX( {"chinese","english","math","physics","chemistry","biology","politics","history","geography"},MATCH(C524,{"语文","英语","数学","物理","化学","生物","政治","历史","地理"},0)),"")</f>
        <v/>
      </c>
      <c r="E524" s="16" t="str">
        <f t="shared" si="70"/>
        <v>教材节</v>
      </c>
      <c r="F524" s="16" t="str">
        <f t="shared" si="71"/>
        <v>恰</v>
      </c>
      <c r="G524" s="16" t="str">
        <f>INDEX( {"body","discipline","volume","chapter","section"},MATCH(E524,{"教材体","教材域","教材册","教材章","教材节"},0))</f>
        <v>section</v>
      </c>
      <c r="H524" s="16" t="str">
        <f>INDEX( {"super","just","sub","infras"},MATCH(F524,{"超","恰","亚","次"},0))</f>
        <v>just</v>
      </c>
      <c r="I524" s="16">
        <f>MATCH(E524,{"教材体","教材域","教材册","教材章","教材节"},0)-1</f>
        <v>4</v>
      </c>
      <c r="J524" s="16">
        <f>MATCH(F524,{"超","恰","亚","次"},0)-1</f>
        <v>1</v>
      </c>
      <c r="K524" s="16" t="str">
        <f t="shared" si="72"/>
        <v>化学</v>
      </c>
      <c r="L524" s="1" t="s">
        <v>1296</v>
      </c>
      <c r="M524" s="17" t="s">
        <v>49</v>
      </c>
      <c r="N524" s="17"/>
      <c r="O524" s="18" t="str">
        <f t="shared" si="73"/>
        <v xml:space="preserve">
  - 
    name:   第一节弱电解质的电离 
    title:   第一节弱电解质的电离 
    description: 
    koLyro: section
    koLyri:  just
    son: </v>
      </c>
      <c r="P524" s="20" t="str">
        <f t="shared" si="74"/>
        <v xml:space="preserve">
          - 
            name:   第一节弱电解质的电离 
            title:   第一节弱电解质的电离 
            description: 
            koLyro: section
            koLyri:  just
            son: </v>
      </c>
    </row>
    <row r="525" spans="1:16" s="1" customFormat="1" ht="17.25" customHeight="1">
      <c r="A525" s="15">
        <f t="shared" si="67"/>
        <v>4</v>
      </c>
      <c r="B525" s="16" t="str">
        <f t="shared" si="68"/>
        <v>教材节</v>
      </c>
      <c r="C525" s="16" t="str">
        <f t="shared" si="69"/>
        <v xml:space="preserve"> 第二节水的电离和溶液的酸碱性 </v>
      </c>
      <c r="D525" s="16" t="str">
        <f>IF(I525=1,INDEX( {"chinese","english","math","physics","chemistry","biology","politics","history","geography"},MATCH(C525,{"语文","英语","数学","物理","化学","生物","政治","历史","地理"},0)),"")</f>
        <v/>
      </c>
      <c r="E525" s="16" t="str">
        <f t="shared" si="70"/>
        <v>教材节</v>
      </c>
      <c r="F525" s="16" t="str">
        <f t="shared" si="71"/>
        <v>恰</v>
      </c>
      <c r="G525" s="16" t="str">
        <f>INDEX( {"body","discipline","volume","chapter","section"},MATCH(E525,{"教材体","教材域","教材册","教材章","教材节"},0))</f>
        <v>section</v>
      </c>
      <c r="H525" s="16" t="str">
        <f>INDEX( {"super","just","sub","infras"},MATCH(F525,{"超","恰","亚","次"},0))</f>
        <v>just</v>
      </c>
      <c r="I525" s="16">
        <f>MATCH(E525,{"教材体","教材域","教材册","教材章","教材节"},0)-1</f>
        <v>4</v>
      </c>
      <c r="J525" s="16">
        <f>MATCH(F525,{"超","恰","亚","次"},0)-1</f>
        <v>1</v>
      </c>
      <c r="K525" s="16" t="str">
        <f t="shared" si="72"/>
        <v>化学</v>
      </c>
      <c r="L525" s="1" t="s">
        <v>1297</v>
      </c>
      <c r="M525" s="17"/>
      <c r="N525" s="17"/>
      <c r="O525" s="18" t="str">
        <f t="shared" si="73"/>
        <v xml:space="preserve">
  - 
    name:   第二节水的电离和溶液的酸碱性 
    title:   第二节水的电离和溶液的酸碱性 
    description: 
    koLyro: section
    koLyri:  just
    son: </v>
      </c>
      <c r="P525" s="20" t="str">
        <f t="shared" si="74"/>
        <v xml:space="preserve">
          - 
            name:   第二节水的电离和溶液的酸碱性 
            title:   第二节水的电离和溶液的酸碱性 
            description: 
            koLyro: section
            koLyri:  just
            son: </v>
      </c>
    </row>
    <row r="526" spans="1:16" s="1" customFormat="1" ht="17.25" customHeight="1">
      <c r="A526" s="15">
        <f t="shared" si="67"/>
        <v>4</v>
      </c>
      <c r="B526" s="16" t="str">
        <f t="shared" si="68"/>
        <v>教材节</v>
      </c>
      <c r="C526" s="16" t="str">
        <f t="shared" si="69"/>
        <v xml:space="preserve"> 第三节盐类的水解 </v>
      </c>
      <c r="D526" s="16" t="str">
        <f>IF(I526=1,INDEX( {"chinese","english","math","physics","chemistry","biology","politics","history","geography"},MATCH(C526,{"语文","英语","数学","物理","化学","生物","政治","历史","地理"},0)),"")</f>
        <v/>
      </c>
      <c r="E526" s="16" t="str">
        <f t="shared" si="70"/>
        <v>教材节</v>
      </c>
      <c r="F526" s="16" t="str">
        <f t="shared" si="71"/>
        <v>恰</v>
      </c>
      <c r="G526" s="16" t="str">
        <f>INDEX( {"body","discipline","volume","chapter","section"},MATCH(E526,{"教材体","教材域","教材册","教材章","教材节"},0))</f>
        <v>section</v>
      </c>
      <c r="H526" s="16" t="str">
        <f>INDEX( {"super","just","sub","infras"},MATCH(F526,{"超","恰","亚","次"},0))</f>
        <v>just</v>
      </c>
      <c r="I526" s="16">
        <f>MATCH(E526,{"教材体","教材域","教材册","教材章","教材节"},0)-1</f>
        <v>4</v>
      </c>
      <c r="J526" s="16">
        <f>MATCH(F526,{"超","恰","亚","次"},0)-1</f>
        <v>1</v>
      </c>
      <c r="K526" s="16" t="str">
        <f t="shared" si="72"/>
        <v>化学</v>
      </c>
      <c r="L526" s="1" t="s">
        <v>1298</v>
      </c>
      <c r="M526" s="17"/>
      <c r="N526" s="17"/>
      <c r="O526" s="18" t="str">
        <f t="shared" si="73"/>
        <v xml:space="preserve">
  - 
    name:   第三节盐类的水解 
    title:   第三节盐类的水解 
    description: 
    koLyro: section
    koLyri:  just
    son: </v>
      </c>
      <c r="P526" s="20" t="str">
        <f t="shared" si="74"/>
        <v xml:space="preserve">
          - 
            name:   第三节盐类的水解 
            title:   第三节盐类的水解 
            description: 
            koLyro: section
            koLyri:  just
            son: </v>
      </c>
    </row>
    <row r="527" spans="1:16" s="1" customFormat="1" ht="17.25" customHeight="1">
      <c r="A527" s="15">
        <f t="shared" si="67"/>
        <v>4</v>
      </c>
      <c r="B527" s="16" t="str">
        <f t="shared" si="68"/>
        <v>教材节</v>
      </c>
      <c r="C527" s="16" t="str">
        <f t="shared" si="69"/>
        <v xml:space="preserve"> 第四节难溶电解质的溶解平衡 </v>
      </c>
      <c r="D527" s="16" t="str">
        <f>IF(I527=1,INDEX( {"chinese","english","math","physics","chemistry","biology","politics","history","geography"},MATCH(C527,{"语文","英语","数学","物理","化学","生物","政治","历史","地理"},0)),"")</f>
        <v/>
      </c>
      <c r="E527" s="16" t="str">
        <f t="shared" si="70"/>
        <v>教材节</v>
      </c>
      <c r="F527" s="16" t="str">
        <f t="shared" si="71"/>
        <v>恰</v>
      </c>
      <c r="G527" s="16" t="str">
        <f>INDEX( {"body","discipline","volume","chapter","section"},MATCH(E527,{"教材体","教材域","教材册","教材章","教材节"},0))</f>
        <v>section</v>
      </c>
      <c r="H527" s="16" t="str">
        <f>INDEX( {"super","just","sub","infras"},MATCH(F527,{"超","恰","亚","次"},0))</f>
        <v>just</v>
      </c>
      <c r="I527" s="16">
        <f>MATCH(E527,{"教材体","教材域","教材册","教材章","教材节"},0)-1</f>
        <v>4</v>
      </c>
      <c r="J527" s="16">
        <f>MATCH(F527,{"超","恰","亚","次"},0)-1</f>
        <v>1</v>
      </c>
      <c r="K527" s="16" t="str">
        <f t="shared" si="72"/>
        <v>化学</v>
      </c>
      <c r="L527" s="1" t="s">
        <v>1299</v>
      </c>
      <c r="M527" s="17"/>
      <c r="N527" s="17"/>
      <c r="O527" s="18" t="str">
        <f t="shared" si="73"/>
        <v xml:space="preserve">
  - 
    name:   第四节难溶电解质的溶解平衡 
    title:   第四节难溶电解质的溶解平衡 
    description: 
    koLyro: section
    koLyri:  just
    son: </v>
      </c>
      <c r="P527" s="20" t="str">
        <f t="shared" si="74"/>
        <v xml:space="preserve">
          - 
            name:   第四节难溶电解质的溶解平衡 
            title:   第四节难溶电解质的溶解平衡 
            description: 
            koLyro: section
            koLyri:  just
            son: </v>
      </c>
    </row>
    <row r="528" spans="1:16" s="1" customFormat="1" ht="17.25" customHeight="1">
      <c r="A528" s="15">
        <f t="shared" si="67"/>
        <v>3</v>
      </c>
      <c r="B528" s="16" t="str">
        <f t="shared" si="68"/>
        <v>教材章</v>
      </c>
      <c r="C528" s="16" t="str">
        <f t="shared" si="69"/>
        <v xml:space="preserve">第四章电化学基础 </v>
      </c>
      <c r="D528" s="16" t="str">
        <f>IF(I528=1,INDEX( {"chinese","english","math","physics","chemistry","biology","politics","history","geography"},MATCH(C528,{"语文","英语","数学","物理","化学","生物","政治","历史","地理"},0)),"")</f>
        <v/>
      </c>
      <c r="E528" s="16" t="str">
        <f t="shared" si="70"/>
        <v>教材章</v>
      </c>
      <c r="F528" s="16" t="str">
        <f t="shared" si="71"/>
        <v>恰</v>
      </c>
      <c r="G528" s="16" t="str">
        <f>INDEX( {"body","discipline","volume","chapter","section"},MATCH(E528,{"教材体","教材域","教材册","教材章","教材节"},0))</f>
        <v>chapter</v>
      </c>
      <c r="H528" s="16" t="str">
        <f>INDEX( {"super","just","sub","infras"},MATCH(F528,{"超","恰","亚","次"},0))</f>
        <v>just</v>
      </c>
      <c r="I528" s="16">
        <f>MATCH(E528,{"教材体","教材域","教材册","教材章","教材节"},0)-1</f>
        <v>3</v>
      </c>
      <c r="J528" s="16">
        <f>MATCH(F528,{"超","恰","亚","次"},0)-1</f>
        <v>1</v>
      </c>
      <c r="K528" s="16" t="str">
        <f t="shared" si="72"/>
        <v>化学</v>
      </c>
      <c r="L528" s="1" t="s">
        <v>1300</v>
      </c>
      <c r="M528" s="17"/>
      <c r="N528" s="17"/>
      <c r="O528" s="18" t="str">
        <f t="shared" si="73"/>
        <v xml:space="preserve">
  - 
    name:  第四章电化学基础 
    title:  第四章电化学基础 
    description: 
    koLyro: chapter
    koLyri:  just
    son: </v>
      </c>
      <c r="P528" s="20" t="str">
        <f t="shared" si="74"/>
        <v xml:space="preserve">
        - 
          name:  第四章电化学基础 
          title:  第四章电化学基础 
          description: 
          koLyro: chapter
          koLyri:  just
          son: </v>
      </c>
    </row>
    <row r="529" spans="1:16" s="1" customFormat="1" ht="17.25" customHeight="1">
      <c r="A529" s="15">
        <f t="shared" si="67"/>
        <v>4</v>
      </c>
      <c r="B529" s="16" t="str">
        <f t="shared" si="68"/>
        <v>教材节</v>
      </c>
      <c r="C529" s="16" t="str">
        <f t="shared" si="69"/>
        <v xml:space="preserve"> 第一节原电池 </v>
      </c>
      <c r="D529" s="16" t="str">
        <f>IF(I529=1,INDEX( {"chinese","english","math","physics","chemistry","biology","politics","history","geography"},MATCH(C529,{"语文","英语","数学","物理","化学","生物","政治","历史","地理"},0)),"")</f>
        <v/>
      </c>
      <c r="E529" s="16" t="str">
        <f t="shared" si="70"/>
        <v>教材节</v>
      </c>
      <c r="F529" s="16" t="str">
        <f t="shared" si="71"/>
        <v>恰</v>
      </c>
      <c r="G529" s="16" t="str">
        <f>INDEX( {"body","discipline","volume","chapter","section"},MATCH(E529,{"教材体","教材域","教材册","教材章","教材节"},0))</f>
        <v>section</v>
      </c>
      <c r="H529" s="16" t="str">
        <f>INDEX( {"super","just","sub","infras"},MATCH(F529,{"超","恰","亚","次"},0))</f>
        <v>just</v>
      </c>
      <c r="I529" s="16">
        <f>MATCH(E529,{"教材体","教材域","教材册","教材章","教材节"},0)-1</f>
        <v>4</v>
      </c>
      <c r="J529" s="16">
        <f>MATCH(F529,{"超","恰","亚","次"},0)-1</f>
        <v>1</v>
      </c>
      <c r="K529" s="16" t="str">
        <f t="shared" si="72"/>
        <v>化学</v>
      </c>
      <c r="L529" s="1" t="s">
        <v>1301</v>
      </c>
      <c r="M529" s="17"/>
      <c r="N529" s="17"/>
      <c r="O529" s="18" t="str">
        <f t="shared" si="73"/>
        <v xml:space="preserve">
  - 
    name:   第一节原电池 
    title:   第一节原电池 
    description: 
    koLyro: section
    koLyri:  just
    son: </v>
      </c>
      <c r="P529" s="20" t="str">
        <f t="shared" si="74"/>
        <v xml:space="preserve">
          - 
            name:   第一节原电池 
            title:   第一节原电池 
            description: 
            koLyro: section
            koLyri:  just
            son: </v>
      </c>
    </row>
    <row r="530" spans="1:16" s="1" customFormat="1" ht="17.25" customHeight="1">
      <c r="A530" s="15">
        <f t="shared" si="67"/>
        <v>4</v>
      </c>
      <c r="B530" s="16" t="str">
        <f t="shared" si="68"/>
        <v>教材节</v>
      </c>
      <c r="C530" s="16" t="str">
        <f t="shared" si="69"/>
        <v xml:space="preserve"> 第二节化学电源 </v>
      </c>
      <c r="D530" s="16" t="str">
        <f>IF(I530=1,INDEX( {"chinese","english","math","physics","chemistry","biology","politics","history","geography"},MATCH(C530,{"语文","英语","数学","物理","化学","生物","政治","历史","地理"},0)),"")</f>
        <v/>
      </c>
      <c r="E530" s="16" t="str">
        <f t="shared" si="70"/>
        <v>教材节</v>
      </c>
      <c r="F530" s="16" t="str">
        <f t="shared" si="71"/>
        <v>恰</v>
      </c>
      <c r="G530" s="16" t="str">
        <f>INDEX( {"body","discipline","volume","chapter","section"},MATCH(E530,{"教材体","教材域","教材册","教材章","教材节"},0))</f>
        <v>section</v>
      </c>
      <c r="H530" s="16" t="str">
        <f>INDEX( {"super","just","sub","infras"},MATCH(F530,{"超","恰","亚","次"},0))</f>
        <v>just</v>
      </c>
      <c r="I530" s="16">
        <f>MATCH(E530,{"教材体","教材域","教材册","教材章","教材节"},0)-1</f>
        <v>4</v>
      </c>
      <c r="J530" s="16">
        <f>MATCH(F530,{"超","恰","亚","次"},0)-1</f>
        <v>1</v>
      </c>
      <c r="K530" s="16" t="str">
        <f t="shared" si="72"/>
        <v>化学</v>
      </c>
      <c r="L530" s="1" t="s">
        <v>1302</v>
      </c>
      <c r="M530" s="17"/>
      <c r="N530" s="17"/>
      <c r="O530" s="18" t="str">
        <f t="shared" si="73"/>
        <v xml:space="preserve">
  - 
    name:   第二节化学电源 
    title:   第二节化学电源 
    description: 
    koLyro: section
    koLyri:  just
    son: </v>
      </c>
      <c r="P530" s="20" t="str">
        <f t="shared" si="74"/>
        <v xml:space="preserve">
          - 
            name:   第二节化学电源 
            title:   第二节化学电源 
            description: 
            koLyro: section
            koLyri:  just
            son: </v>
      </c>
    </row>
    <row r="531" spans="1:16" s="1" customFormat="1" ht="17.25" customHeight="1">
      <c r="A531" s="15">
        <f t="shared" si="67"/>
        <v>4</v>
      </c>
      <c r="B531" s="16" t="str">
        <f t="shared" si="68"/>
        <v>教材节</v>
      </c>
      <c r="C531" s="16" t="str">
        <f t="shared" si="69"/>
        <v xml:space="preserve"> 第三节电解池 </v>
      </c>
      <c r="D531" s="16" t="str">
        <f>IF(I531=1,INDEX( {"chinese","english","math","physics","chemistry","biology","politics","history","geography"},MATCH(C531,{"语文","英语","数学","物理","化学","生物","政治","历史","地理"},0)),"")</f>
        <v/>
      </c>
      <c r="E531" s="16" t="str">
        <f t="shared" si="70"/>
        <v>教材节</v>
      </c>
      <c r="F531" s="16" t="str">
        <f t="shared" si="71"/>
        <v>恰</v>
      </c>
      <c r="G531" s="16" t="str">
        <f>INDEX( {"body","discipline","volume","chapter","section"},MATCH(E531,{"教材体","教材域","教材册","教材章","教材节"},0))</f>
        <v>section</v>
      </c>
      <c r="H531" s="16" t="str">
        <f>INDEX( {"super","just","sub","infras"},MATCH(F531,{"超","恰","亚","次"},0))</f>
        <v>just</v>
      </c>
      <c r="I531" s="16">
        <f>MATCH(E531,{"教材体","教材域","教材册","教材章","教材节"},0)-1</f>
        <v>4</v>
      </c>
      <c r="J531" s="16">
        <f>MATCH(F531,{"超","恰","亚","次"},0)-1</f>
        <v>1</v>
      </c>
      <c r="K531" s="16" t="str">
        <f t="shared" si="72"/>
        <v>化学</v>
      </c>
      <c r="L531" s="1" t="s">
        <v>1303</v>
      </c>
      <c r="M531" s="17"/>
      <c r="N531" s="17"/>
      <c r="O531" s="18" t="str">
        <f t="shared" si="73"/>
        <v xml:space="preserve">
  - 
    name:   第三节电解池 
    title:   第三节电解池 
    description: 
    koLyro: section
    koLyri:  just
    son: </v>
      </c>
      <c r="P531" s="20" t="str">
        <f t="shared" si="74"/>
        <v xml:space="preserve">
          - 
            name:   第三节电解池 
            title:   第三节电解池 
            description: 
            koLyro: section
            koLyri:  just
            son: </v>
      </c>
    </row>
    <row r="532" spans="1:16" s="1" customFormat="1" ht="17.25" customHeight="1">
      <c r="A532" s="15">
        <f t="shared" si="67"/>
        <v>4</v>
      </c>
      <c r="B532" s="16" t="str">
        <f t="shared" si="68"/>
        <v>教材节</v>
      </c>
      <c r="C532" s="16" t="str">
        <f t="shared" si="69"/>
        <v xml:space="preserve"> 第四节金属的电化学腐蚀与防护 </v>
      </c>
      <c r="D532" s="16" t="str">
        <f>IF(I532=1,INDEX( {"chinese","english","math","physics","chemistry","biology","politics","history","geography"},MATCH(C532,{"语文","英语","数学","物理","化学","生物","政治","历史","地理"},0)),"")</f>
        <v/>
      </c>
      <c r="E532" s="16" t="str">
        <f t="shared" si="70"/>
        <v>教材节</v>
      </c>
      <c r="F532" s="16" t="str">
        <f t="shared" si="71"/>
        <v>恰</v>
      </c>
      <c r="G532" s="16" t="str">
        <f>INDEX( {"body","discipline","volume","chapter","section"},MATCH(E532,{"教材体","教材域","教材册","教材章","教材节"},0))</f>
        <v>section</v>
      </c>
      <c r="H532" s="16" t="str">
        <f>INDEX( {"super","just","sub","infras"},MATCH(F532,{"超","恰","亚","次"},0))</f>
        <v>just</v>
      </c>
      <c r="I532" s="16">
        <f>MATCH(E532,{"教材体","教材域","教材册","教材章","教材节"},0)-1</f>
        <v>4</v>
      </c>
      <c r="J532" s="16">
        <f>MATCH(F532,{"超","恰","亚","次"},0)-1</f>
        <v>1</v>
      </c>
      <c r="K532" s="16" t="str">
        <f t="shared" si="72"/>
        <v>化学</v>
      </c>
      <c r="L532" s="1" t="s">
        <v>1304</v>
      </c>
      <c r="M532" s="17"/>
      <c r="N532" s="17"/>
      <c r="O532" s="18" t="str">
        <f t="shared" si="73"/>
        <v xml:space="preserve">
  - 
    name:   第四节金属的电化学腐蚀与防护 
    title:   第四节金属的电化学腐蚀与防护 
    description: 
    koLyro: section
    koLyri:  just
    son: </v>
      </c>
      <c r="P532" s="20" t="str">
        <f t="shared" si="74"/>
        <v xml:space="preserve">
          - 
            name:   第四节金属的电化学腐蚀与防护 
            title:   第四节金属的电化学腐蚀与防护 
            description: 
            koLyro: section
            koLyri:  just
            son: </v>
      </c>
    </row>
    <row r="533" spans="1:16" s="1" customFormat="1" ht="17.25" customHeight="1">
      <c r="A533" s="15">
        <f t="shared" si="67"/>
        <v>2</v>
      </c>
      <c r="B533" s="16" t="str">
        <f t="shared" si="68"/>
        <v>教材册</v>
      </c>
      <c r="C533" s="16" t="str">
        <f t="shared" si="69"/>
        <v>选修5有机化学基础</v>
      </c>
      <c r="D533" s="16" t="str">
        <f>IF(I533=1,INDEX( {"chinese","english","math","physics","chemistry","biology","politics","history","geography"},MATCH(C533,{"语文","英语","数学","物理","化学","生物","政治","历史","地理"},0)),"")</f>
        <v/>
      </c>
      <c r="E533" s="16" t="str">
        <f t="shared" si="70"/>
        <v>教材册</v>
      </c>
      <c r="F533" s="16" t="str">
        <f t="shared" si="71"/>
        <v>恰</v>
      </c>
      <c r="G533" s="16" t="str">
        <f>INDEX( {"body","discipline","volume","chapter","section"},MATCH(E533,{"教材体","教材域","教材册","教材章","教材节"},0))</f>
        <v>volume</v>
      </c>
      <c r="H533" s="16" t="str">
        <f>INDEX( {"super","just","sub","infras"},MATCH(F533,{"超","恰","亚","次"},0))</f>
        <v>just</v>
      </c>
      <c r="I533" s="16">
        <f>MATCH(E533,{"教材体","教材域","教材册","教材章","教材节"},0)-1</f>
        <v>2</v>
      </c>
      <c r="J533" s="16">
        <f>MATCH(F533,{"超","恰","亚","次"},0)-1</f>
        <v>1</v>
      </c>
      <c r="K533" s="16" t="str">
        <f t="shared" si="72"/>
        <v>化学</v>
      </c>
      <c r="L533" s="1" t="s">
        <v>1211</v>
      </c>
      <c r="M533" s="17"/>
      <c r="N533" s="17"/>
      <c r="O533" s="18" t="str">
        <f t="shared" si="73"/>
        <v xml:space="preserve">
  - 
    name:  选修5有机化学基础
    title:  选修5有机化学基础
    description: 
    koLyro: volume
    koLyri:  just
    son: </v>
      </c>
      <c r="P533" s="20" t="str">
        <f t="shared" si="74"/>
        <v xml:space="preserve">
      - 
        name:  选修5有机化学基础
        title:  选修5有机化学基础
        description: 
        koLyro: volume
        koLyri:  just
        son: </v>
      </c>
    </row>
    <row r="534" spans="1:16" s="1" customFormat="1" ht="17.25" customHeight="1">
      <c r="A534" s="15">
        <f t="shared" si="67"/>
        <v>3</v>
      </c>
      <c r="B534" s="16" t="str">
        <f t="shared" si="68"/>
        <v>教材章</v>
      </c>
      <c r="C534" s="16" t="str">
        <f t="shared" si="69"/>
        <v>第一章认识有机化合物</v>
      </c>
      <c r="D534" s="16" t="str">
        <f>IF(I534=1,INDEX( {"chinese","english","math","physics","chemistry","biology","politics","history","geography"},MATCH(C534,{"语文","英语","数学","物理","化学","生物","政治","历史","地理"},0)),"")</f>
        <v/>
      </c>
      <c r="E534" s="16" t="str">
        <f t="shared" si="70"/>
        <v>教材章</v>
      </c>
      <c r="F534" s="16" t="str">
        <f t="shared" si="71"/>
        <v>恰</v>
      </c>
      <c r="G534" s="16" t="str">
        <f>INDEX( {"body","discipline","volume","chapter","section"},MATCH(E534,{"教材体","教材域","教材册","教材章","教材节"},0))</f>
        <v>chapter</v>
      </c>
      <c r="H534" s="16" t="str">
        <f>INDEX( {"super","just","sub","infras"},MATCH(F534,{"超","恰","亚","次"},0))</f>
        <v>just</v>
      </c>
      <c r="I534" s="16">
        <f>MATCH(E534,{"教材体","教材域","教材册","教材章","教材节"},0)-1</f>
        <v>3</v>
      </c>
      <c r="J534" s="16">
        <f>MATCH(F534,{"超","恰","亚","次"},0)-1</f>
        <v>1</v>
      </c>
      <c r="K534" s="16" t="str">
        <f t="shared" si="72"/>
        <v>化学</v>
      </c>
      <c r="L534" s="1" t="s">
        <v>1212</v>
      </c>
      <c r="M534" s="17" t="s">
        <v>50</v>
      </c>
      <c r="N534" s="17"/>
      <c r="O534" s="18" t="str">
        <f t="shared" si="73"/>
        <v xml:space="preserve">
  - 
    name:  第一章认识有机化合物
    title:  第一章认识有机化合物
    description: 
    koLyro: chapter
    koLyri:  just
    son: </v>
      </c>
      <c r="P534" s="20" t="str">
        <f t="shared" si="74"/>
        <v xml:space="preserve">
        - 
          name:  第一章认识有机化合物
          title:  第一章认识有机化合物
          description: 
          koLyro: chapter
          koLyri:  just
          son: </v>
      </c>
    </row>
    <row r="535" spans="1:16" s="1" customFormat="1" ht="17.25" customHeight="1">
      <c r="A535" s="15">
        <f t="shared" si="67"/>
        <v>4</v>
      </c>
      <c r="B535" s="16" t="str">
        <f t="shared" si="68"/>
        <v>教材节</v>
      </c>
      <c r="C535" s="16" t="str">
        <f t="shared" si="69"/>
        <v xml:space="preserve"> 第一节有机化合物的分类 </v>
      </c>
      <c r="D535" s="16" t="str">
        <f>IF(I535=1,INDEX( {"chinese","english","math","physics","chemistry","biology","politics","history","geography"},MATCH(C535,{"语文","英语","数学","物理","化学","生物","政治","历史","地理"},0)),"")</f>
        <v/>
      </c>
      <c r="E535" s="16" t="str">
        <f t="shared" si="70"/>
        <v>教材节</v>
      </c>
      <c r="F535" s="16" t="str">
        <f t="shared" si="71"/>
        <v>恰</v>
      </c>
      <c r="G535" s="16" t="str">
        <f>INDEX( {"body","discipline","volume","chapter","section"},MATCH(E535,{"教材体","教材域","教材册","教材章","教材节"},0))</f>
        <v>section</v>
      </c>
      <c r="H535" s="16" t="str">
        <f>INDEX( {"super","just","sub","infras"},MATCH(F535,{"超","恰","亚","次"},0))</f>
        <v>just</v>
      </c>
      <c r="I535" s="16">
        <f>MATCH(E535,{"教材体","教材域","教材册","教材章","教材节"},0)-1</f>
        <v>4</v>
      </c>
      <c r="J535" s="16">
        <f>MATCH(F535,{"超","恰","亚","次"},0)-1</f>
        <v>1</v>
      </c>
      <c r="K535" s="16" t="str">
        <f t="shared" si="72"/>
        <v>化学</v>
      </c>
      <c r="L535" s="1" t="s">
        <v>1305</v>
      </c>
      <c r="M535" s="17" t="s">
        <v>51</v>
      </c>
      <c r="N535" s="17"/>
      <c r="O535" s="18" t="str">
        <f t="shared" si="73"/>
        <v xml:space="preserve">
  - 
    name:   第一节有机化合物的分类 
    title:   第一节有机化合物的分类 
    description: 
    koLyro: section
    koLyri:  just
    son: </v>
      </c>
      <c r="P535" s="20" t="str">
        <f t="shared" si="74"/>
        <v xml:space="preserve">
          - 
            name:   第一节有机化合物的分类 
            title:   第一节有机化合物的分类 
            description: 
            koLyro: section
            koLyri:  just
            son: </v>
      </c>
    </row>
    <row r="536" spans="1:16" s="1" customFormat="1" ht="17.25" customHeight="1">
      <c r="A536" s="15">
        <f t="shared" si="67"/>
        <v>4</v>
      </c>
      <c r="B536" s="16" t="str">
        <f t="shared" si="68"/>
        <v>教材节</v>
      </c>
      <c r="C536" s="16" t="str">
        <f t="shared" si="69"/>
        <v xml:space="preserve"> 第二节有机化合物的结构特点 </v>
      </c>
      <c r="D536" s="16" t="str">
        <f>IF(I536=1,INDEX( {"chinese","english","math","physics","chemistry","biology","politics","history","geography"},MATCH(C536,{"语文","英语","数学","物理","化学","生物","政治","历史","地理"},0)),"")</f>
        <v/>
      </c>
      <c r="E536" s="16" t="str">
        <f t="shared" si="70"/>
        <v>教材节</v>
      </c>
      <c r="F536" s="16" t="str">
        <f t="shared" si="71"/>
        <v>恰</v>
      </c>
      <c r="G536" s="16" t="str">
        <f>INDEX( {"body","discipline","volume","chapter","section"},MATCH(E536,{"教材体","教材域","教材册","教材章","教材节"},0))</f>
        <v>section</v>
      </c>
      <c r="H536" s="16" t="str">
        <f>INDEX( {"super","just","sub","infras"},MATCH(F536,{"超","恰","亚","次"},0))</f>
        <v>just</v>
      </c>
      <c r="I536" s="16">
        <f>MATCH(E536,{"教材体","教材域","教材册","教材章","教材节"},0)-1</f>
        <v>4</v>
      </c>
      <c r="J536" s="16">
        <f>MATCH(F536,{"超","恰","亚","次"},0)-1</f>
        <v>1</v>
      </c>
      <c r="K536" s="16" t="str">
        <f t="shared" si="72"/>
        <v>化学</v>
      </c>
      <c r="L536" s="1" t="s">
        <v>1306</v>
      </c>
      <c r="M536" s="17"/>
      <c r="N536" s="17"/>
      <c r="O536" s="18" t="str">
        <f t="shared" si="73"/>
        <v xml:space="preserve">
  - 
    name:   第二节有机化合物的结构特点 
    title:   第二节有机化合物的结构特点 
    description: 
    koLyro: section
    koLyri:  just
    son: </v>
      </c>
      <c r="P536" s="20" t="str">
        <f t="shared" si="74"/>
        <v xml:space="preserve">
          - 
            name:   第二节有机化合物的结构特点 
            title:   第二节有机化合物的结构特点 
            description: 
            koLyro: section
            koLyri:  just
            son: </v>
      </c>
    </row>
    <row r="537" spans="1:16" s="1" customFormat="1" ht="17.25" customHeight="1">
      <c r="A537" s="15">
        <f t="shared" si="67"/>
        <v>4</v>
      </c>
      <c r="B537" s="16" t="str">
        <f t="shared" si="68"/>
        <v>教材节</v>
      </c>
      <c r="C537" s="16" t="str">
        <f t="shared" si="69"/>
        <v xml:space="preserve"> 第三节有机化合物的命名 </v>
      </c>
      <c r="D537" s="16" t="str">
        <f>IF(I537=1,INDEX( {"chinese","english","math","physics","chemistry","biology","politics","history","geography"},MATCH(C537,{"语文","英语","数学","物理","化学","生物","政治","历史","地理"},0)),"")</f>
        <v/>
      </c>
      <c r="E537" s="16" t="str">
        <f t="shared" si="70"/>
        <v>教材节</v>
      </c>
      <c r="F537" s="16" t="str">
        <f t="shared" si="71"/>
        <v>恰</v>
      </c>
      <c r="G537" s="16" t="str">
        <f>INDEX( {"body","discipline","volume","chapter","section"},MATCH(E537,{"教材体","教材域","教材册","教材章","教材节"},0))</f>
        <v>section</v>
      </c>
      <c r="H537" s="16" t="str">
        <f>INDEX( {"super","just","sub","infras"},MATCH(F537,{"超","恰","亚","次"},0))</f>
        <v>just</v>
      </c>
      <c r="I537" s="16">
        <f>MATCH(E537,{"教材体","教材域","教材册","教材章","教材节"},0)-1</f>
        <v>4</v>
      </c>
      <c r="J537" s="16">
        <f>MATCH(F537,{"超","恰","亚","次"},0)-1</f>
        <v>1</v>
      </c>
      <c r="K537" s="16" t="str">
        <f t="shared" si="72"/>
        <v>化学</v>
      </c>
      <c r="L537" s="1" t="s">
        <v>1307</v>
      </c>
      <c r="M537" s="17"/>
      <c r="N537" s="17"/>
      <c r="O537" s="18" t="str">
        <f t="shared" si="73"/>
        <v xml:space="preserve">
  - 
    name:   第三节有机化合物的命名 
    title:   第三节有机化合物的命名 
    description: 
    koLyro: section
    koLyri:  just
    son: </v>
      </c>
      <c r="P537" s="20" t="str">
        <f t="shared" si="74"/>
        <v xml:space="preserve">
          - 
            name:   第三节有机化合物的命名 
            title:   第三节有机化合物的命名 
            description: 
            koLyro: section
            koLyri:  just
            son: </v>
      </c>
    </row>
    <row r="538" spans="1:16" s="1" customFormat="1" ht="17.25" customHeight="1">
      <c r="A538" s="15">
        <f t="shared" si="67"/>
        <v>4</v>
      </c>
      <c r="B538" s="16" t="str">
        <f t="shared" si="68"/>
        <v>教材节</v>
      </c>
      <c r="C538" s="16" t="str">
        <f t="shared" si="69"/>
        <v xml:space="preserve"> 第四节研究有机化合物的一般步骤和方法 </v>
      </c>
      <c r="D538" s="16" t="str">
        <f>IF(I538=1,INDEX( {"chinese","english","math","physics","chemistry","biology","politics","history","geography"},MATCH(C538,{"语文","英语","数学","物理","化学","生物","政治","历史","地理"},0)),"")</f>
        <v/>
      </c>
      <c r="E538" s="16" t="str">
        <f t="shared" si="70"/>
        <v>教材节</v>
      </c>
      <c r="F538" s="16" t="str">
        <f t="shared" si="71"/>
        <v>恰</v>
      </c>
      <c r="G538" s="16" t="str">
        <f>INDEX( {"body","discipline","volume","chapter","section"},MATCH(E538,{"教材体","教材域","教材册","教材章","教材节"},0))</f>
        <v>section</v>
      </c>
      <c r="H538" s="16" t="str">
        <f>INDEX( {"super","just","sub","infras"},MATCH(F538,{"超","恰","亚","次"},0))</f>
        <v>just</v>
      </c>
      <c r="I538" s="16">
        <f>MATCH(E538,{"教材体","教材域","教材册","教材章","教材节"},0)-1</f>
        <v>4</v>
      </c>
      <c r="J538" s="16">
        <f>MATCH(F538,{"超","恰","亚","次"},0)-1</f>
        <v>1</v>
      </c>
      <c r="K538" s="16" t="str">
        <f t="shared" si="72"/>
        <v>化学</v>
      </c>
      <c r="L538" s="1" t="s">
        <v>1308</v>
      </c>
      <c r="M538" s="17"/>
      <c r="N538" s="17"/>
      <c r="O538" s="18" t="str">
        <f t="shared" si="73"/>
        <v xml:space="preserve">
  - 
    name:   第四节研究有机化合物的一般步骤和方法 
    title:   第四节研究有机化合物的一般步骤和方法 
    description: 
    koLyro: section
    koLyri:  just
    son: </v>
      </c>
      <c r="P538" s="20" t="str">
        <f t="shared" si="74"/>
        <v xml:space="preserve">
          - 
            name:   第四节研究有机化合物的一般步骤和方法 
            title:   第四节研究有机化合物的一般步骤和方法 
            description: 
            koLyro: section
            koLyri:  just
            son: </v>
      </c>
    </row>
    <row r="539" spans="1:16" s="1" customFormat="1" ht="17.25" customHeight="1">
      <c r="A539" s="15">
        <f t="shared" si="67"/>
        <v>3</v>
      </c>
      <c r="B539" s="16" t="str">
        <f t="shared" si="68"/>
        <v>教材章</v>
      </c>
      <c r="C539" s="16" t="str">
        <f t="shared" si="69"/>
        <v>第二章烃和卤代烃</v>
      </c>
      <c r="D539" s="16" t="str">
        <f>IF(I539=1,INDEX( {"chinese","english","math","physics","chemistry","biology","politics","history","geography"},MATCH(C539,{"语文","英语","数学","物理","化学","生物","政治","历史","地理"},0)),"")</f>
        <v/>
      </c>
      <c r="E539" s="16" t="str">
        <f t="shared" si="70"/>
        <v>教材章</v>
      </c>
      <c r="F539" s="16" t="str">
        <f t="shared" si="71"/>
        <v>恰</v>
      </c>
      <c r="G539" s="16" t="str">
        <f>INDEX( {"body","discipline","volume","chapter","section"},MATCH(E539,{"教材体","教材域","教材册","教材章","教材节"},0))</f>
        <v>chapter</v>
      </c>
      <c r="H539" s="16" t="str">
        <f>INDEX( {"super","just","sub","infras"},MATCH(F539,{"超","恰","亚","次"},0))</f>
        <v>just</v>
      </c>
      <c r="I539" s="16">
        <f>MATCH(E539,{"教材体","教材域","教材册","教材章","教材节"},0)-1</f>
        <v>3</v>
      </c>
      <c r="J539" s="16">
        <f>MATCH(F539,{"超","恰","亚","次"},0)-1</f>
        <v>1</v>
      </c>
      <c r="K539" s="16" t="str">
        <f t="shared" si="72"/>
        <v>化学</v>
      </c>
      <c r="L539" s="1" t="s">
        <v>1213</v>
      </c>
      <c r="M539" s="17"/>
      <c r="N539" s="17"/>
      <c r="O539" s="18" t="str">
        <f t="shared" si="73"/>
        <v xml:space="preserve">
  - 
    name:  第二章烃和卤代烃
    title:  第二章烃和卤代烃
    description: 
    koLyro: chapter
    koLyri:  just
    son: </v>
      </c>
      <c r="P539" s="20" t="str">
        <f t="shared" si="74"/>
        <v xml:space="preserve">
        - 
          name:  第二章烃和卤代烃
          title:  第二章烃和卤代烃
          description: 
          koLyro: chapter
          koLyri:  just
          son: </v>
      </c>
    </row>
    <row r="540" spans="1:16" s="1" customFormat="1" ht="17.25" customHeight="1">
      <c r="A540" s="15">
        <f t="shared" si="67"/>
        <v>4</v>
      </c>
      <c r="B540" s="16" t="str">
        <f t="shared" si="68"/>
        <v>教材节</v>
      </c>
      <c r="C540" s="16" t="str">
        <f t="shared" si="69"/>
        <v xml:space="preserve"> 第一节脂肪烃 </v>
      </c>
      <c r="D540" s="16" t="str">
        <f>IF(I540=1,INDEX( {"chinese","english","math","physics","chemistry","biology","politics","history","geography"},MATCH(C540,{"语文","英语","数学","物理","化学","生物","政治","历史","地理"},0)),"")</f>
        <v/>
      </c>
      <c r="E540" s="16" t="str">
        <f t="shared" si="70"/>
        <v>教材节</v>
      </c>
      <c r="F540" s="16" t="str">
        <f t="shared" si="71"/>
        <v>恰</v>
      </c>
      <c r="G540" s="16" t="str">
        <f>INDEX( {"body","discipline","volume","chapter","section"},MATCH(E540,{"教材体","教材域","教材册","教材章","教材节"},0))</f>
        <v>section</v>
      </c>
      <c r="H540" s="16" t="str">
        <f>INDEX( {"super","just","sub","infras"},MATCH(F540,{"超","恰","亚","次"},0))</f>
        <v>just</v>
      </c>
      <c r="I540" s="16">
        <f>MATCH(E540,{"教材体","教材域","教材册","教材章","教材节"},0)-1</f>
        <v>4</v>
      </c>
      <c r="J540" s="16">
        <f>MATCH(F540,{"超","恰","亚","次"},0)-1</f>
        <v>1</v>
      </c>
      <c r="K540" s="16" t="str">
        <f t="shared" si="72"/>
        <v>化学</v>
      </c>
      <c r="L540" s="1" t="s">
        <v>1309</v>
      </c>
      <c r="M540" s="17"/>
      <c r="N540" s="17"/>
      <c r="O540" s="18" t="str">
        <f t="shared" si="73"/>
        <v xml:space="preserve">
  - 
    name:   第一节脂肪烃 
    title:   第一节脂肪烃 
    description: 
    koLyro: section
    koLyri:  just
    son: </v>
      </c>
      <c r="P540" s="20" t="str">
        <f t="shared" si="74"/>
        <v xml:space="preserve">
          - 
            name:   第一节脂肪烃 
            title:   第一节脂肪烃 
            description: 
            koLyro: section
            koLyri:  just
            son: </v>
      </c>
    </row>
    <row r="541" spans="1:16" s="1" customFormat="1" ht="17.25" customHeight="1">
      <c r="A541" s="15">
        <f t="shared" si="67"/>
        <v>4</v>
      </c>
      <c r="B541" s="16" t="str">
        <f t="shared" si="68"/>
        <v>教材节</v>
      </c>
      <c r="C541" s="16" t="str">
        <f t="shared" si="69"/>
        <v xml:space="preserve"> 第二节芳香烃 </v>
      </c>
      <c r="D541" s="16" t="str">
        <f>IF(I541=1,INDEX( {"chinese","english","math","physics","chemistry","biology","politics","history","geography"},MATCH(C541,{"语文","英语","数学","物理","化学","生物","政治","历史","地理"},0)),"")</f>
        <v/>
      </c>
      <c r="E541" s="16" t="str">
        <f t="shared" si="70"/>
        <v>教材节</v>
      </c>
      <c r="F541" s="16" t="str">
        <f t="shared" si="71"/>
        <v>恰</v>
      </c>
      <c r="G541" s="16" t="str">
        <f>INDEX( {"body","discipline","volume","chapter","section"},MATCH(E541,{"教材体","教材域","教材册","教材章","教材节"},0))</f>
        <v>section</v>
      </c>
      <c r="H541" s="16" t="str">
        <f>INDEX( {"super","just","sub","infras"},MATCH(F541,{"超","恰","亚","次"},0))</f>
        <v>just</v>
      </c>
      <c r="I541" s="16">
        <f>MATCH(E541,{"教材体","教材域","教材册","教材章","教材节"},0)-1</f>
        <v>4</v>
      </c>
      <c r="J541" s="16">
        <f>MATCH(F541,{"超","恰","亚","次"},0)-1</f>
        <v>1</v>
      </c>
      <c r="K541" s="16" t="str">
        <f t="shared" si="72"/>
        <v>化学</v>
      </c>
      <c r="L541" s="1" t="s">
        <v>1310</v>
      </c>
      <c r="M541" s="17"/>
      <c r="N541" s="17"/>
      <c r="O541" s="18" t="str">
        <f t="shared" si="73"/>
        <v xml:space="preserve">
  - 
    name:   第二节芳香烃 
    title:   第二节芳香烃 
    description: 
    koLyro: section
    koLyri:  just
    son: </v>
      </c>
      <c r="P541" s="20" t="str">
        <f t="shared" si="74"/>
        <v xml:space="preserve">
          - 
            name:   第二节芳香烃 
            title:   第二节芳香烃 
            description: 
            koLyro: section
            koLyri:  just
            son: </v>
      </c>
    </row>
    <row r="542" spans="1:16" s="1" customFormat="1" ht="17.25" customHeight="1">
      <c r="A542" s="15">
        <f t="shared" si="67"/>
        <v>4</v>
      </c>
      <c r="B542" s="16" t="str">
        <f t="shared" si="68"/>
        <v>教材节</v>
      </c>
      <c r="C542" s="16" t="str">
        <f t="shared" si="69"/>
        <v xml:space="preserve"> 第三节卤代烃 </v>
      </c>
      <c r="D542" s="16" t="str">
        <f>IF(I542=1,INDEX( {"chinese","english","math","physics","chemistry","biology","politics","history","geography"},MATCH(C542,{"语文","英语","数学","物理","化学","生物","政治","历史","地理"},0)),"")</f>
        <v/>
      </c>
      <c r="E542" s="16" t="str">
        <f t="shared" si="70"/>
        <v>教材节</v>
      </c>
      <c r="F542" s="16" t="str">
        <f t="shared" si="71"/>
        <v>恰</v>
      </c>
      <c r="G542" s="16" t="str">
        <f>INDEX( {"body","discipline","volume","chapter","section"},MATCH(E542,{"教材体","教材域","教材册","教材章","教材节"},0))</f>
        <v>section</v>
      </c>
      <c r="H542" s="16" t="str">
        <f>INDEX( {"super","just","sub","infras"},MATCH(F542,{"超","恰","亚","次"},0))</f>
        <v>just</v>
      </c>
      <c r="I542" s="16">
        <f>MATCH(E542,{"教材体","教材域","教材册","教材章","教材节"},0)-1</f>
        <v>4</v>
      </c>
      <c r="J542" s="16">
        <f>MATCH(F542,{"超","恰","亚","次"},0)-1</f>
        <v>1</v>
      </c>
      <c r="K542" s="16" t="str">
        <f t="shared" si="72"/>
        <v>化学</v>
      </c>
      <c r="L542" s="1" t="s">
        <v>1311</v>
      </c>
      <c r="M542" s="17"/>
      <c r="N542" s="17"/>
      <c r="O542" s="18" t="str">
        <f t="shared" si="73"/>
        <v xml:space="preserve">
  - 
    name:   第三节卤代烃 
    title:   第三节卤代烃 
    description: 
    koLyro: section
    koLyri:  just
    son: </v>
      </c>
      <c r="P542" s="20" t="str">
        <f t="shared" si="74"/>
        <v xml:space="preserve">
          - 
            name:   第三节卤代烃 
            title:   第三节卤代烃 
            description: 
            koLyro: section
            koLyri:  just
            son: </v>
      </c>
    </row>
    <row r="543" spans="1:16" s="1" customFormat="1" ht="17.25" customHeight="1">
      <c r="A543" s="15">
        <f t="shared" si="67"/>
        <v>3</v>
      </c>
      <c r="B543" s="16" t="str">
        <f t="shared" si="68"/>
        <v>教材章</v>
      </c>
      <c r="C543" s="16" t="str">
        <f t="shared" si="69"/>
        <v>第三章烃的含氧衍生物</v>
      </c>
      <c r="D543" s="16" t="str">
        <f>IF(I543=1,INDEX( {"chinese","english","math","physics","chemistry","biology","politics","history","geography"},MATCH(C543,{"语文","英语","数学","物理","化学","生物","政治","历史","地理"},0)),"")</f>
        <v/>
      </c>
      <c r="E543" s="16" t="str">
        <f t="shared" si="70"/>
        <v>教材章</v>
      </c>
      <c r="F543" s="16" t="str">
        <f t="shared" si="71"/>
        <v>恰</v>
      </c>
      <c r="G543" s="16" t="str">
        <f>INDEX( {"body","discipline","volume","chapter","section"},MATCH(E543,{"教材体","教材域","教材册","教材章","教材节"},0))</f>
        <v>chapter</v>
      </c>
      <c r="H543" s="16" t="str">
        <f>INDEX( {"super","just","sub","infras"},MATCH(F543,{"超","恰","亚","次"},0))</f>
        <v>just</v>
      </c>
      <c r="I543" s="16">
        <f>MATCH(E543,{"教材体","教材域","教材册","教材章","教材节"},0)-1</f>
        <v>3</v>
      </c>
      <c r="J543" s="16">
        <f>MATCH(F543,{"超","恰","亚","次"},0)-1</f>
        <v>1</v>
      </c>
      <c r="K543" s="16" t="str">
        <f t="shared" si="72"/>
        <v>化学</v>
      </c>
      <c r="L543" s="1" t="s">
        <v>1214</v>
      </c>
      <c r="M543" s="17"/>
      <c r="N543" s="17"/>
      <c r="O543" s="18" t="str">
        <f t="shared" si="73"/>
        <v xml:space="preserve">
  - 
    name:  第三章烃的含氧衍生物
    title:  第三章烃的含氧衍生物
    description: 
    koLyro: chapter
    koLyri:  just
    son: </v>
      </c>
      <c r="P543" s="20" t="str">
        <f t="shared" si="74"/>
        <v xml:space="preserve">
        - 
          name:  第三章烃的含氧衍生物
          title:  第三章烃的含氧衍生物
          description: 
          koLyro: chapter
          koLyri:  just
          son: </v>
      </c>
    </row>
    <row r="544" spans="1:16" s="1" customFormat="1" ht="17.25" customHeight="1">
      <c r="A544" s="15">
        <f t="shared" si="67"/>
        <v>4</v>
      </c>
      <c r="B544" s="16" t="str">
        <f t="shared" si="68"/>
        <v>教材节</v>
      </c>
      <c r="C544" s="16" t="str">
        <f t="shared" si="69"/>
        <v xml:space="preserve"> 第一节醇酚 </v>
      </c>
      <c r="D544" s="16" t="str">
        <f>IF(I544=1,INDEX( {"chinese","english","math","physics","chemistry","biology","politics","history","geography"},MATCH(C544,{"语文","英语","数学","物理","化学","生物","政治","历史","地理"},0)),"")</f>
        <v/>
      </c>
      <c r="E544" s="16" t="str">
        <f t="shared" si="70"/>
        <v>教材节</v>
      </c>
      <c r="F544" s="16" t="str">
        <f t="shared" si="71"/>
        <v>恰</v>
      </c>
      <c r="G544" s="16" t="str">
        <f>INDEX( {"body","discipline","volume","chapter","section"},MATCH(E544,{"教材体","教材域","教材册","教材章","教材节"},0))</f>
        <v>section</v>
      </c>
      <c r="H544" s="16" t="str">
        <f>INDEX( {"super","just","sub","infras"},MATCH(F544,{"超","恰","亚","次"},0))</f>
        <v>just</v>
      </c>
      <c r="I544" s="16">
        <f>MATCH(E544,{"教材体","教材域","教材册","教材章","教材节"},0)-1</f>
        <v>4</v>
      </c>
      <c r="J544" s="16">
        <f>MATCH(F544,{"超","恰","亚","次"},0)-1</f>
        <v>1</v>
      </c>
      <c r="K544" s="16" t="str">
        <f t="shared" si="72"/>
        <v>化学</v>
      </c>
      <c r="L544" s="1" t="s">
        <v>1312</v>
      </c>
      <c r="M544" s="17"/>
      <c r="N544" s="17"/>
      <c r="O544" s="18" t="str">
        <f t="shared" si="73"/>
        <v xml:space="preserve">
  - 
    name:   第一节醇酚 
    title:   第一节醇酚 
    description: 
    koLyro: section
    koLyri:  just
    son: </v>
      </c>
      <c r="P544" s="20" t="str">
        <f t="shared" si="74"/>
        <v xml:space="preserve">
          - 
            name:   第一节醇酚 
            title:   第一节醇酚 
            description: 
            koLyro: section
            koLyri:  just
            son: </v>
      </c>
    </row>
    <row r="545" spans="1:16" s="1" customFormat="1" ht="17.25" customHeight="1">
      <c r="A545" s="15">
        <f t="shared" si="67"/>
        <v>4</v>
      </c>
      <c r="B545" s="16" t="str">
        <f t="shared" si="68"/>
        <v>教材节</v>
      </c>
      <c r="C545" s="16" t="str">
        <f t="shared" si="69"/>
        <v xml:space="preserve"> 第二节醛 </v>
      </c>
      <c r="D545" s="16" t="str">
        <f>IF(I545=1,INDEX( {"chinese","english","math","physics","chemistry","biology","politics","history","geography"},MATCH(C545,{"语文","英语","数学","物理","化学","生物","政治","历史","地理"},0)),"")</f>
        <v/>
      </c>
      <c r="E545" s="16" t="str">
        <f t="shared" si="70"/>
        <v>教材节</v>
      </c>
      <c r="F545" s="16" t="str">
        <f t="shared" si="71"/>
        <v>恰</v>
      </c>
      <c r="G545" s="16" t="str">
        <f>INDEX( {"body","discipline","volume","chapter","section"},MATCH(E545,{"教材体","教材域","教材册","教材章","教材节"},0))</f>
        <v>section</v>
      </c>
      <c r="H545" s="16" t="str">
        <f>INDEX( {"super","just","sub","infras"},MATCH(F545,{"超","恰","亚","次"},0))</f>
        <v>just</v>
      </c>
      <c r="I545" s="16">
        <f>MATCH(E545,{"教材体","教材域","教材册","教材章","教材节"},0)-1</f>
        <v>4</v>
      </c>
      <c r="J545" s="16">
        <f>MATCH(F545,{"超","恰","亚","次"},0)-1</f>
        <v>1</v>
      </c>
      <c r="K545" s="16" t="str">
        <f t="shared" si="72"/>
        <v>化学</v>
      </c>
      <c r="L545" s="1" t="s">
        <v>1313</v>
      </c>
      <c r="M545" s="17"/>
      <c r="N545" s="17"/>
      <c r="O545" s="18" t="str">
        <f t="shared" si="73"/>
        <v xml:space="preserve">
  - 
    name:   第二节醛 
    title:   第二节醛 
    description: 
    koLyro: section
    koLyri:  just
    son: </v>
      </c>
      <c r="P545" s="20" t="str">
        <f t="shared" si="74"/>
        <v xml:space="preserve">
          - 
            name:   第二节醛 
            title:   第二节醛 
            description: 
            koLyro: section
            koLyri:  just
            son: </v>
      </c>
    </row>
    <row r="546" spans="1:16" s="1" customFormat="1" ht="17.25" customHeight="1">
      <c r="A546" s="15">
        <f t="shared" si="67"/>
        <v>4</v>
      </c>
      <c r="B546" s="16" t="str">
        <f t="shared" si="68"/>
        <v>教材节</v>
      </c>
      <c r="C546" s="16" t="str">
        <f t="shared" si="69"/>
        <v xml:space="preserve"> 第三节羧酸酯 </v>
      </c>
      <c r="D546" s="16" t="str">
        <f>IF(I546=1,INDEX( {"chinese","english","math","physics","chemistry","biology","politics","history","geography"},MATCH(C546,{"语文","英语","数学","物理","化学","生物","政治","历史","地理"},0)),"")</f>
        <v/>
      </c>
      <c r="E546" s="16" t="str">
        <f t="shared" si="70"/>
        <v>教材节</v>
      </c>
      <c r="F546" s="16" t="str">
        <f t="shared" si="71"/>
        <v>恰</v>
      </c>
      <c r="G546" s="16" t="str">
        <f>INDEX( {"body","discipline","volume","chapter","section"},MATCH(E546,{"教材体","教材域","教材册","教材章","教材节"},0))</f>
        <v>section</v>
      </c>
      <c r="H546" s="16" t="str">
        <f>INDEX( {"super","just","sub","infras"},MATCH(F546,{"超","恰","亚","次"},0))</f>
        <v>just</v>
      </c>
      <c r="I546" s="16">
        <f>MATCH(E546,{"教材体","教材域","教材册","教材章","教材节"},0)-1</f>
        <v>4</v>
      </c>
      <c r="J546" s="16">
        <f>MATCH(F546,{"超","恰","亚","次"},0)-1</f>
        <v>1</v>
      </c>
      <c r="K546" s="16" t="str">
        <f t="shared" si="72"/>
        <v>化学</v>
      </c>
      <c r="L546" s="1" t="s">
        <v>1314</v>
      </c>
      <c r="M546" s="17"/>
      <c r="N546" s="17"/>
      <c r="O546" s="18" t="str">
        <f t="shared" si="73"/>
        <v xml:space="preserve">
  - 
    name:   第三节羧酸酯 
    title:   第三节羧酸酯 
    description: 
    koLyro: section
    koLyri:  just
    son: </v>
      </c>
      <c r="P546" s="20" t="str">
        <f t="shared" si="74"/>
        <v xml:space="preserve">
          - 
            name:   第三节羧酸酯 
            title:   第三节羧酸酯 
            description: 
            koLyro: section
            koLyri:  just
            son: </v>
      </c>
    </row>
    <row r="547" spans="1:16" s="1" customFormat="1" ht="17.25" customHeight="1">
      <c r="A547" s="15">
        <f t="shared" si="67"/>
        <v>4</v>
      </c>
      <c r="B547" s="16" t="str">
        <f t="shared" si="68"/>
        <v>教材节</v>
      </c>
      <c r="C547" s="16" t="str">
        <f t="shared" si="69"/>
        <v xml:space="preserve"> 第四节有机合成 </v>
      </c>
      <c r="D547" s="16" t="str">
        <f>IF(I547=1,INDEX( {"chinese","english","math","physics","chemistry","biology","politics","history","geography"},MATCH(C547,{"语文","英语","数学","物理","化学","生物","政治","历史","地理"},0)),"")</f>
        <v/>
      </c>
      <c r="E547" s="16" t="str">
        <f t="shared" si="70"/>
        <v>教材节</v>
      </c>
      <c r="F547" s="16" t="str">
        <f t="shared" si="71"/>
        <v>恰</v>
      </c>
      <c r="G547" s="16" t="str">
        <f>INDEX( {"body","discipline","volume","chapter","section"},MATCH(E547,{"教材体","教材域","教材册","教材章","教材节"},0))</f>
        <v>section</v>
      </c>
      <c r="H547" s="16" t="str">
        <f>INDEX( {"super","just","sub","infras"},MATCH(F547,{"超","恰","亚","次"},0))</f>
        <v>just</v>
      </c>
      <c r="I547" s="16">
        <f>MATCH(E547,{"教材体","教材域","教材册","教材章","教材节"},0)-1</f>
        <v>4</v>
      </c>
      <c r="J547" s="16">
        <f>MATCH(F547,{"超","恰","亚","次"},0)-1</f>
        <v>1</v>
      </c>
      <c r="K547" s="16" t="str">
        <f t="shared" si="72"/>
        <v>化学</v>
      </c>
      <c r="L547" s="1" t="s">
        <v>1315</v>
      </c>
      <c r="M547" s="17"/>
      <c r="N547" s="17"/>
      <c r="O547" s="18" t="str">
        <f t="shared" si="73"/>
        <v xml:space="preserve">
  - 
    name:   第四节有机合成 
    title:   第四节有机合成 
    description: 
    koLyro: section
    koLyri:  just
    son: </v>
      </c>
      <c r="P547" s="20" t="str">
        <f t="shared" si="74"/>
        <v xml:space="preserve">
          - 
            name:   第四节有机合成 
            title:   第四节有机合成 
            description: 
            koLyro: section
            koLyri:  just
            son: </v>
      </c>
    </row>
    <row r="548" spans="1:16" s="1" customFormat="1" ht="17.25" customHeight="1">
      <c r="A548" s="15">
        <f t="shared" si="67"/>
        <v>3</v>
      </c>
      <c r="B548" s="16" t="str">
        <f t="shared" si="68"/>
        <v>教材章</v>
      </c>
      <c r="C548" s="16" t="str">
        <f t="shared" si="69"/>
        <v>第四章生命中的基础有机化学物质</v>
      </c>
      <c r="D548" s="16" t="str">
        <f>IF(I548=1,INDEX( {"chinese","english","math","physics","chemistry","biology","politics","history","geography"},MATCH(C548,{"语文","英语","数学","物理","化学","生物","政治","历史","地理"},0)),"")</f>
        <v/>
      </c>
      <c r="E548" s="16" t="str">
        <f t="shared" si="70"/>
        <v>教材章</v>
      </c>
      <c r="F548" s="16" t="str">
        <f t="shared" si="71"/>
        <v>恰</v>
      </c>
      <c r="G548" s="16" t="str">
        <f>INDEX( {"body","discipline","volume","chapter","section"},MATCH(E548,{"教材体","教材域","教材册","教材章","教材节"},0))</f>
        <v>chapter</v>
      </c>
      <c r="H548" s="16" t="str">
        <f>INDEX( {"super","just","sub","infras"},MATCH(F548,{"超","恰","亚","次"},0))</f>
        <v>just</v>
      </c>
      <c r="I548" s="16">
        <f>MATCH(E548,{"教材体","教材域","教材册","教材章","教材节"},0)-1</f>
        <v>3</v>
      </c>
      <c r="J548" s="16">
        <f>MATCH(F548,{"超","恰","亚","次"},0)-1</f>
        <v>1</v>
      </c>
      <c r="K548" s="16" t="str">
        <f t="shared" si="72"/>
        <v>化学</v>
      </c>
      <c r="L548" s="1" t="s">
        <v>1215</v>
      </c>
      <c r="M548" s="17"/>
      <c r="N548" s="17"/>
      <c r="O548" s="18" t="str">
        <f t="shared" si="73"/>
        <v xml:space="preserve">
  - 
    name:  第四章生命中的基础有机化学物质
    title:  第四章生命中的基础有机化学物质
    description: 
    koLyro: chapter
    koLyri:  just
    son: </v>
      </c>
      <c r="P548" s="20" t="str">
        <f t="shared" si="74"/>
        <v xml:space="preserve">
        - 
          name:  第四章生命中的基础有机化学物质
          title:  第四章生命中的基础有机化学物质
          description: 
          koLyro: chapter
          koLyri:  just
          son: </v>
      </c>
    </row>
    <row r="549" spans="1:16" s="1" customFormat="1" ht="17.25" customHeight="1">
      <c r="A549" s="15">
        <f t="shared" si="67"/>
        <v>4</v>
      </c>
      <c r="B549" s="16" t="str">
        <f t="shared" si="68"/>
        <v>教材节</v>
      </c>
      <c r="C549" s="16" t="str">
        <f t="shared" si="69"/>
        <v xml:space="preserve"> 第一节油脂 </v>
      </c>
      <c r="D549" s="16" t="str">
        <f>IF(I549=1,INDEX( {"chinese","english","math","physics","chemistry","biology","politics","history","geography"},MATCH(C549,{"语文","英语","数学","物理","化学","生物","政治","历史","地理"},0)),"")</f>
        <v/>
      </c>
      <c r="E549" s="16" t="str">
        <f t="shared" si="70"/>
        <v>教材节</v>
      </c>
      <c r="F549" s="16" t="str">
        <f t="shared" si="71"/>
        <v>恰</v>
      </c>
      <c r="G549" s="16" t="str">
        <f>INDEX( {"body","discipline","volume","chapter","section"},MATCH(E549,{"教材体","教材域","教材册","教材章","教材节"},0))</f>
        <v>section</v>
      </c>
      <c r="H549" s="16" t="str">
        <f>INDEX( {"super","just","sub","infras"},MATCH(F549,{"超","恰","亚","次"},0))</f>
        <v>just</v>
      </c>
      <c r="I549" s="16">
        <f>MATCH(E549,{"教材体","教材域","教材册","教材章","教材节"},0)-1</f>
        <v>4</v>
      </c>
      <c r="J549" s="16">
        <f>MATCH(F549,{"超","恰","亚","次"},0)-1</f>
        <v>1</v>
      </c>
      <c r="K549" s="16" t="str">
        <f t="shared" si="72"/>
        <v>化学</v>
      </c>
      <c r="L549" s="1" t="s">
        <v>1316</v>
      </c>
      <c r="M549" s="17"/>
      <c r="N549" s="17"/>
      <c r="O549" s="18" t="str">
        <f t="shared" si="73"/>
        <v xml:space="preserve">
  - 
    name:   第一节油脂 
    title:   第一节油脂 
    description: 
    koLyro: section
    koLyri:  just
    son: </v>
      </c>
      <c r="P549" s="20" t="str">
        <f t="shared" si="74"/>
        <v xml:space="preserve">
          - 
            name:   第一节油脂 
            title:   第一节油脂 
            description: 
            koLyro: section
            koLyri:  just
            son: </v>
      </c>
    </row>
    <row r="550" spans="1:16" s="1" customFormat="1" ht="17.25" customHeight="1">
      <c r="A550" s="15">
        <f t="shared" si="67"/>
        <v>4</v>
      </c>
      <c r="B550" s="16" t="str">
        <f t="shared" si="68"/>
        <v>教材节</v>
      </c>
      <c r="C550" s="16" t="str">
        <f t="shared" si="69"/>
        <v xml:space="preserve"> 第二节糖类 </v>
      </c>
      <c r="D550" s="16" t="str">
        <f>IF(I550=1,INDEX( {"chinese","english","math","physics","chemistry","biology","politics","history","geography"},MATCH(C550,{"语文","英语","数学","物理","化学","生物","政治","历史","地理"},0)),"")</f>
        <v/>
      </c>
      <c r="E550" s="16" t="str">
        <f t="shared" si="70"/>
        <v>教材节</v>
      </c>
      <c r="F550" s="16" t="str">
        <f t="shared" si="71"/>
        <v>恰</v>
      </c>
      <c r="G550" s="16" t="str">
        <f>INDEX( {"body","discipline","volume","chapter","section"},MATCH(E550,{"教材体","教材域","教材册","教材章","教材节"},0))</f>
        <v>section</v>
      </c>
      <c r="H550" s="16" t="str">
        <f>INDEX( {"super","just","sub","infras"},MATCH(F550,{"超","恰","亚","次"},0))</f>
        <v>just</v>
      </c>
      <c r="I550" s="16">
        <f>MATCH(E550,{"教材体","教材域","教材册","教材章","教材节"},0)-1</f>
        <v>4</v>
      </c>
      <c r="J550" s="16">
        <f>MATCH(F550,{"超","恰","亚","次"},0)-1</f>
        <v>1</v>
      </c>
      <c r="K550" s="16" t="str">
        <f t="shared" si="72"/>
        <v>化学</v>
      </c>
      <c r="L550" s="1" t="s">
        <v>1317</v>
      </c>
      <c r="M550" s="17"/>
      <c r="N550" s="17"/>
      <c r="O550" s="18" t="str">
        <f t="shared" si="73"/>
        <v xml:space="preserve">
  - 
    name:   第二节糖类 
    title:   第二节糖类 
    description: 
    koLyro: section
    koLyri:  just
    son: </v>
      </c>
      <c r="P550" s="20" t="str">
        <f t="shared" si="74"/>
        <v xml:space="preserve">
          - 
            name:   第二节糖类 
            title:   第二节糖类 
            description: 
            koLyro: section
            koLyri:  just
            son: </v>
      </c>
    </row>
    <row r="551" spans="1:16" s="1" customFormat="1" ht="17.25" customHeight="1">
      <c r="A551" s="15">
        <f t="shared" si="67"/>
        <v>4</v>
      </c>
      <c r="B551" s="16" t="str">
        <f t="shared" si="68"/>
        <v>教材节</v>
      </c>
      <c r="C551" s="16" t="str">
        <f t="shared" si="69"/>
        <v xml:space="preserve"> 第三节蛋白质和核酸 </v>
      </c>
      <c r="D551" s="16" t="str">
        <f>IF(I551=1,INDEX( {"chinese","english","math","physics","chemistry","biology","politics","history","geography"},MATCH(C551,{"语文","英语","数学","物理","化学","生物","政治","历史","地理"},0)),"")</f>
        <v/>
      </c>
      <c r="E551" s="16" t="str">
        <f t="shared" si="70"/>
        <v>教材节</v>
      </c>
      <c r="F551" s="16" t="str">
        <f t="shared" si="71"/>
        <v>恰</v>
      </c>
      <c r="G551" s="16" t="str">
        <f>INDEX( {"body","discipline","volume","chapter","section"},MATCH(E551,{"教材体","教材域","教材册","教材章","教材节"},0))</f>
        <v>section</v>
      </c>
      <c r="H551" s="16" t="str">
        <f>INDEX( {"super","just","sub","infras"},MATCH(F551,{"超","恰","亚","次"},0))</f>
        <v>just</v>
      </c>
      <c r="I551" s="16">
        <f>MATCH(E551,{"教材体","教材域","教材册","教材章","教材节"},0)-1</f>
        <v>4</v>
      </c>
      <c r="J551" s="16">
        <f>MATCH(F551,{"超","恰","亚","次"},0)-1</f>
        <v>1</v>
      </c>
      <c r="K551" s="16" t="str">
        <f t="shared" si="72"/>
        <v>化学</v>
      </c>
      <c r="L551" s="1" t="s">
        <v>1318</v>
      </c>
      <c r="M551" s="17" t="s">
        <v>52</v>
      </c>
      <c r="N551" s="17"/>
      <c r="O551" s="18" t="str">
        <f t="shared" si="73"/>
        <v xml:space="preserve">
  - 
    name:   第三节蛋白质和核酸 
    title:   第三节蛋白质和核酸 
    description: 
    koLyro: section
    koLyri:  just
    son: </v>
      </c>
      <c r="P551" s="20" t="str">
        <f t="shared" si="74"/>
        <v xml:space="preserve">
          - 
            name:   第三节蛋白质和核酸 
            title:   第三节蛋白质和核酸 
            description: 
            koLyro: section
            koLyri:  just
            son: </v>
      </c>
    </row>
    <row r="552" spans="1:16" s="1" customFormat="1" ht="17.25" customHeight="1">
      <c r="A552" s="15">
        <f t="shared" si="67"/>
        <v>3</v>
      </c>
      <c r="B552" s="16" t="str">
        <f t="shared" si="68"/>
        <v>教材章</v>
      </c>
      <c r="C552" s="16" t="str">
        <f t="shared" si="69"/>
        <v>第五章进入合成有机高分子化合物的时代</v>
      </c>
      <c r="D552" s="16" t="str">
        <f>IF(I552=1,INDEX( {"chinese","english","math","physics","chemistry","biology","politics","history","geography"},MATCH(C552,{"语文","英语","数学","物理","化学","生物","政治","历史","地理"},0)),"")</f>
        <v/>
      </c>
      <c r="E552" s="16" t="str">
        <f t="shared" si="70"/>
        <v>教材章</v>
      </c>
      <c r="F552" s="16" t="str">
        <f t="shared" si="71"/>
        <v>恰</v>
      </c>
      <c r="G552" s="16" t="str">
        <f>INDEX( {"body","discipline","volume","chapter","section"},MATCH(E552,{"教材体","教材域","教材册","教材章","教材节"},0))</f>
        <v>chapter</v>
      </c>
      <c r="H552" s="16" t="str">
        <f>INDEX( {"super","just","sub","infras"},MATCH(F552,{"超","恰","亚","次"},0))</f>
        <v>just</v>
      </c>
      <c r="I552" s="16">
        <f>MATCH(E552,{"教材体","教材域","教材册","教材章","教材节"},0)-1</f>
        <v>3</v>
      </c>
      <c r="J552" s="16">
        <f>MATCH(F552,{"超","恰","亚","次"},0)-1</f>
        <v>1</v>
      </c>
      <c r="K552" s="16" t="str">
        <f t="shared" si="72"/>
        <v>化学</v>
      </c>
      <c r="L552" s="1" t="s">
        <v>1216</v>
      </c>
      <c r="M552" s="17"/>
      <c r="N552" s="17"/>
      <c r="O552" s="18" t="str">
        <f t="shared" si="73"/>
        <v xml:space="preserve">
  - 
    name:  第五章进入合成有机高分子化合物的时代
    title:  第五章进入合成有机高分子化合物的时代
    description: 
    koLyro: chapter
    koLyri:  just
    son: </v>
      </c>
      <c r="P552" s="20" t="str">
        <f t="shared" si="74"/>
        <v xml:space="preserve">
        - 
          name:  第五章进入合成有机高分子化合物的时代
          title:  第五章进入合成有机高分子化合物的时代
          description: 
          koLyro: chapter
          koLyri:  just
          son: </v>
      </c>
    </row>
    <row r="553" spans="1:16" s="1" customFormat="1" ht="17.25" customHeight="1">
      <c r="A553" s="15">
        <f t="shared" si="67"/>
        <v>4</v>
      </c>
      <c r="B553" s="16" t="str">
        <f t="shared" si="68"/>
        <v>教材节</v>
      </c>
      <c r="C553" s="16" t="str">
        <f t="shared" si="69"/>
        <v xml:space="preserve"> 第一节合成高分子化合物的基本方法 </v>
      </c>
      <c r="D553" s="16" t="str">
        <f>IF(I553=1,INDEX( {"chinese","english","math","physics","chemistry","biology","politics","history","geography"},MATCH(C553,{"语文","英语","数学","物理","化学","生物","政治","历史","地理"},0)),"")</f>
        <v/>
      </c>
      <c r="E553" s="16" t="str">
        <f t="shared" si="70"/>
        <v>教材节</v>
      </c>
      <c r="F553" s="16" t="str">
        <f t="shared" si="71"/>
        <v>恰</v>
      </c>
      <c r="G553" s="16" t="str">
        <f>INDEX( {"body","discipline","volume","chapter","section"},MATCH(E553,{"教材体","教材域","教材册","教材章","教材节"},0))</f>
        <v>section</v>
      </c>
      <c r="H553" s="16" t="str">
        <f>INDEX( {"super","just","sub","infras"},MATCH(F553,{"超","恰","亚","次"},0))</f>
        <v>just</v>
      </c>
      <c r="I553" s="16">
        <f>MATCH(E553,{"教材体","教材域","教材册","教材章","教材节"},0)-1</f>
        <v>4</v>
      </c>
      <c r="J553" s="16">
        <f>MATCH(F553,{"超","恰","亚","次"},0)-1</f>
        <v>1</v>
      </c>
      <c r="K553" s="16" t="str">
        <f t="shared" si="72"/>
        <v>化学</v>
      </c>
      <c r="L553" s="1" t="s">
        <v>1319</v>
      </c>
      <c r="M553" s="17"/>
      <c r="N553" s="17"/>
      <c r="O553" s="18" t="str">
        <f t="shared" si="73"/>
        <v xml:space="preserve">
  - 
    name:   第一节合成高分子化合物的基本方法 
    title:   第一节合成高分子化合物的基本方法 
    description: 
    koLyro: section
    koLyri:  just
    son: </v>
      </c>
      <c r="P553" s="20" t="str">
        <f t="shared" si="74"/>
        <v xml:space="preserve">
          - 
            name:   第一节合成高分子化合物的基本方法 
            title:   第一节合成高分子化合物的基本方法 
            description: 
            koLyro: section
            koLyri:  just
            son: </v>
      </c>
    </row>
    <row r="554" spans="1:16" s="1" customFormat="1" ht="17.25" customHeight="1">
      <c r="A554" s="15">
        <f t="shared" si="67"/>
        <v>4</v>
      </c>
      <c r="B554" s="16" t="str">
        <f t="shared" si="68"/>
        <v>教材节</v>
      </c>
      <c r="C554" s="16" t="str">
        <f t="shared" si="69"/>
        <v xml:space="preserve"> 第二节应用广泛的高分子材料 </v>
      </c>
      <c r="D554" s="16" t="str">
        <f>IF(I554=1,INDEX( {"chinese","english","math","physics","chemistry","biology","politics","history","geography"},MATCH(C554,{"语文","英语","数学","物理","化学","生物","政治","历史","地理"},0)),"")</f>
        <v/>
      </c>
      <c r="E554" s="16" t="str">
        <f t="shared" si="70"/>
        <v>教材节</v>
      </c>
      <c r="F554" s="16" t="str">
        <f t="shared" si="71"/>
        <v>恰</v>
      </c>
      <c r="G554" s="16" t="str">
        <f>INDEX( {"body","discipline","volume","chapter","section"},MATCH(E554,{"教材体","教材域","教材册","教材章","教材节"},0))</f>
        <v>section</v>
      </c>
      <c r="H554" s="16" t="str">
        <f>INDEX( {"super","just","sub","infras"},MATCH(F554,{"超","恰","亚","次"},0))</f>
        <v>just</v>
      </c>
      <c r="I554" s="16">
        <f>MATCH(E554,{"教材体","教材域","教材册","教材章","教材节"},0)-1</f>
        <v>4</v>
      </c>
      <c r="J554" s="16">
        <f>MATCH(F554,{"超","恰","亚","次"},0)-1</f>
        <v>1</v>
      </c>
      <c r="K554" s="16" t="str">
        <f t="shared" si="72"/>
        <v>化学</v>
      </c>
      <c r="L554" s="1" t="s">
        <v>1320</v>
      </c>
      <c r="M554" s="17"/>
      <c r="N554" s="17"/>
      <c r="O554" s="18" t="str">
        <f t="shared" si="73"/>
        <v xml:space="preserve">
  - 
    name:   第二节应用广泛的高分子材料 
    title:   第二节应用广泛的高分子材料 
    description: 
    koLyro: section
    koLyri:  just
    son: </v>
      </c>
      <c r="P554" s="20" t="str">
        <f t="shared" si="74"/>
        <v xml:space="preserve">
          - 
            name:   第二节应用广泛的高分子材料 
            title:   第二节应用广泛的高分子材料 
            description: 
            koLyro: section
            koLyri:  just
            son: </v>
      </c>
    </row>
    <row r="555" spans="1:16" s="1" customFormat="1" ht="17.25" customHeight="1">
      <c r="A555" s="15">
        <f t="shared" si="67"/>
        <v>4</v>
      </c>
      <c r="B555" s="16" t="str">
        <f t="shared" si="68"/>
        <v>教材节</v>
      </c>
      <c r="C555" s="16" t="str">
        <f t="shared" si="69"/>
        <v xml:space="preserve"> 第三节功能高分子材料 </v>
      </c>
      <c r="D555" s="16" t="str">
        <f>IF(I555=1,INDEX( {"chinese","english","math","physics","chemistry","biology","politics","history","geography"},MATCH(C555,{"语文","英语","数学","物理","化学","生物","政治","历史","地理"},0)),"")</f>
        <v/>
      </c>
      <c r="E555" s="16" t="str">
        <f t="shared" si="70"/>
        <v>教材节</v>
      </c>
      <c r="F555" s="16" t="str">
        <f t="shared" si="71"/>
        <v>恰</v>
      </c>
      <c r="G555" s="16" t="str">
        <f>INDEX( {"body","discipline","volume","chapter","section"},MATCH(E555,{"教材体","教材域","教材册","教材章","教材节"},0))</f>
        <v>section</v>
      </c>
      <c r="H555" s="16" t="str">
        <f>INDEX( {"super","just","sub","infras"},MATCH(F555,{"超","恰","亚","次"},0))</f>
        <v>just</v>
      </c>
      <c r="I555" s="16">
        <f>MATCH(E555,{"教材体","教材域","教材册","教材章","教材节"},0)-1</f>
        <v>4</v>
      </c>
      <c r="J555" s="16">
        <f>MATCH(F555,{"超","恰","亚","次"},0)-1</f>
        <v>1</v>
      </c>
      <c r="K555" s="16" t="str">
        <f t="shared" si="72"/>
        <v>化学</v>
      </c>
      <c r="L555" s="1" t="s">
        <v>1321</v>
      </c>
      <c r="M555" s="17"/>
      <c r="N555" s="17"/>
      <c r="O555" s="18" t="str">
        <f t="shared" si="73"/>
        <v xml:space="preserve">
  - 
    name:   第三节功能高分子材料 
    title:   第三节功能高分子材料 
    description: 
    koLyro: section
    koLyri:  just
    son: </v>
      </c>
      <c r="P555" s="20" t="str">
        <f t="shared" si="74"/>
        <v xml:space="preserve">
          - 
            name:   第三节功能高分子材料 
            title:   第三节功能高分子材料 
            description: 
            koLyro: section
            koLyri:  just
            son: </v>
      </c>
    </row>
    <row r="556" spans="1:16" s="1" customFormat="1" ht="17.25" customHeight="1">
      <c r="A556" s="15">
        <f t="shared" si="67"/>
        <v>2</v>
      </c>
      <c r="B556" s="16" t="str">
        <f t="shared" si="68"/>
        <v>教材册</v>
      </c>
      <c r="C556" s="16" t="str">
        <f t="shared" si="69"/>
        <v>选修6实验化学</v>
      </c>
      <c r="D556" s="16" t="str">
        <f>IF(I556=1,INDEX( {"chinese","english","math","physics","chemistry","biology","politics","history","geography"},MATCH(C556,{"语文","英语","数学","物理","化学","生物","政治","历史","地理"},0)),"")</f>
        <v/>
      </c>
      <c r="E556" s="16" t="str">
        <f t="shared" si="70"/>
        <v>教材册</v>
      </c>
      <c r="F556" s="16" t="str">
        <f t="shared" si="71"/>
        <v>恰</v>
      </c>
      <c r="G556" s="16" t="str">
        <f>INDEX( {"body","discipline","volume","chapter","section"},MATCH(E556,{"教材体","教材域","教材册","教材章","教材节"},0))</f>
        <v>volume</v>
      </c>
      <c r="H556" s="16" t="str">
        <f>INDEX( {"super","just","sub","infras"},MATCH(F556,{"超","恰","亚","次"},0))</f>
        <v>just</v>
      </c>
      <c r="I556" s="16">
        <f>MATCH(E556,{"教材体","教材域","教材册","教材章","教材节"},0)-1</f>
        <v>2</v>
      </c>
      <c r="J556" s="16">
        <f>MATCH(F556,{"超","恰","亚","次"},0)-1</f>
        <v>1</v>
      </c>
      <c r="K556" s="16" t="str">
        <f t="shared" si="72"/>
        <v>化学</v>
      </c>
      <c r="L556" s="1" t="s">
        <v>1217</v>
      </c>
      <c r="M556" s="17"/>
      <c r="N556" s="17"/>
      <c r="O556" s="18" t="str">
        <f t="shared" si="73"/>
        <v xml:space="preserve">
  - 
    name:  选修6实验化学
    title:  选修6实验化学
    description: 
    koLyro: volume
    koLyri:  just
    son: </v>
      </c>
      <c r="P556" s="20" t="str">
        <f t="shared" si="74"/>
        <v xml:space="preserve">
      - 
        name:  选修6实验化学
        title:  选修6实验化学
        description: 
        koLyro: volume
        koLyri:  just
        son: </v>
      </c>
    </row>
    <row r="557" spans="1:16" s="1" customFormat="1" ht="17.25" customHeight="1">
      <c r="A557" s="15">
        <f t="shared" si="67"/>
        <v>3</v>
      </c>
      <c r="B557" s="16" t="str">
        <f t="shared" si="68"/>
        <v>教材章</v>
      </c>
      <c r="C557" s="16" t="str">
        <f t="shared" si="69"/>
        <v>第一单元从实验走进化学</v>
      </c>
      <c r="D557" s="16" t="str">
        <f>IF(I557=1,INDEX( {"chinese","english","math","physics","chemistry","biology","politics","history","geography"},MATCH(C557,{"语文","英语","数学","物理","化学","生物","政治","历史","地理"},0)),"")</f>
        <v/>
      </c>
      <c r="E557" s="16" t="str">
        <f t="shared" si="70"/>
        <v>教材章</v>
      </c>
      <c r="F557" s="16" t="str">
        <f t="shared" si="71"/>
        <v>恰</v>
      </c>
      <c r="G557" s="16" t="str">
        <f>INDEX( {"body","discipline","volume","chapter","section"},MATCH(E557,{"教材体","教材域","教材册","教材章","教材节"},0))</f>
        <v>chapter</v>
      </c>
      <c r="H557" s="16" t="str">
        <f>INDEX( {"super","just","sub","infras"},MATCH(F557,{"超","恰","亚","次"},0))</f>
        <v>just</v>
      </c>
      <c r="I557" s="16">
        <f>MATCH(E557,{"教材体","教材域","教材册","教材章","教材节"},0)-1</f>
        <v>3</v>
      </c>
      <c r="J557" s="16">
        <f>MATCH(F557,{"超","恰","亚","次"},0)-1</f>
        <v>1</v>
      </c>
      <c r="K557" s="16" t="str">
        <f t="shared" si="72"/>
        <v>化学</v>
      </c>
      <c r="L557" s="1" t="s">
        <v>1218</v>
      </c>
      <c r="M557" s="17"/>
      <c r="N557" s="17"/>
      <c r="O557" s="18" t="str">
        <f t="shared" si="73"/>
        <v xml:space="preserve">
  - 
    name:  第一单元从实验走进化学
    title:  第一单元从实验走进化学
    description: 
    koLyro: chapter
    koLyri:  just
    son: </v>
      </c>
      <c r="P557" s="20" t="str">
        <f t="shared" si="74"/>
        <v xml:space="preserve">
        - 
          name:  第一单元从实验走进化学
          title:  第一单元从实验走进化学
          description: 
          koLyro: chapter
          koLyri:  just
          son: </v>
      </c>
    </row>
    <row r="558" spans="1:16" s="1" customFormat="1" ht="17.25" customHeight="1">
      <c r="A558" s="15">
        <f t="shared" si="67"/>
        <v>4</v>
      </c>
      <c r="B558" s="16" t="str">
        <f t="shared" si="68"/>
        <v>教材节</v>
      </c>
      <c r="C558" s="16" t="str">
        <f t="shared" si="69"/>
        <v xml:space="preserve">课题一实验化学起步 </v>
      </c>
      <c r="D558" s="16" t="str">
        <f>IF(I558=1,INDEX( {"chinese","english","math","physics","chemistry","biology","politics","history","geography"},MATCH(C558,{"语文","英语","数学","物理","化学","生物","政治","历史","地理"},0)),"")</f>
        <v/>
      </c>
      <c r="E558" s="16" t="str">
        <f t="shared" si="70"/>
        <v>教材节</v>
      </c>
      <c r="F558" s="16" t="str">
        <f t="shared" si="71"/>
        <v>恰</v>
      </c>
      <c r="G558" s="16" t="str">
        <f>INDEX( {"body","discipline","volume","chapter","section"},MATCH(E558,{"教材体","教材域","教材册","教材章","教材节"},0))</f>
        <v>section</v>
      </c>
      <c r="H558" s="16" t="str">
        <f>INDEX( {"super","just","sub","infras"},MATCH(F558,{"超","恰","亚","次"},0))</f>
        <v>just</v>
      </c>
      <c r="I558" s="16">
        <f>MATCH(E558,{"教材体","教材域","教材册","教材章","教材节"},0)-1</f>
        <v>4</v>
      </c>
      <c r="J558" s="16">
        <f>MATCH(F558,{"超","恰","亚","次"},0)-1</f>
        <v>1</v>
      </c>
      <c r="K558" s="16" t="str">
        <f t="shared" si="72"/>
        <v>化学</v>
      </c>
      <c r="L558" s="1" t="s">
        <v>1322</v>
      </c>
      <c r="M558" s="17"/>
      <c r="N558" s="17"/>
      <c r="O558" s="18" t="str">
        <f t="shared" si="73"/>
        <v xml:space="preserve">
  - 
    name:  课题一实验化学起步 
    title:  课题一实验化学起步 
    description: 
    koLyro: section
    koLyri:  just
    son: </v>
      </c>
      <c r="P558" s="20" t="str">
        <f t="shared" si="74"/>
        <v xml:space="preserve">
          - 
            name:  课题一实验化学起步 
            title:  课题一实验化学起步 
            description: 
            koLyro: section
            koLyri:  just
            son: </v>
      </c>
    </row>
    <row r="559" spans="1:16" s="1" customFormat="1" ht="17.25" customHeight="1">
      <c r="A559" s="15">
        <f t="shared" si="67"/>
        <v>4</v>
      </c>
      <c r="B559" s="16" t="str">
        <f t="shared" si="68"/>
        <v>教材节</v>
      </c>
      <c r="C559" s="16" t="str">
        <f t="shared" si="69"/>
        <v xml:space="preserve">课题二化学实验的绿色追求 </v>
      </c>
      <c r="D559" s="16" t="str">
        <f>IF(I559=1,INDEX( {"chinese","english","math","physics","chemistry","biology","politics","history","geography"},MATCH(C559,{"语文","英语","数学","物理","化学","生物","政治","历史","地理"},0)),"")</f>
        <v/>
      </c>
      <c r="E559" s="16" t="str">
        <f t="shared" si="70"/>
        <v>教材节</v>
      </c>
      <c r="F559" s="16" t="str">
        <f t="shared" si="71"/>
        <v>恰</v>
      </c>
      <c r="G559" s="16" t="str">
        <f>INDEX( {"body","discipline","volume","chapter","section"},MATCH(E559,{"教材体","教材域","教材册","教材章","教材节"},0))</f>
        <v>section</v>
      </c>
      <c r="H559" s="16" t="str">
        <f>INDEX( {"super","just","sub","infras"},MATCH(F559,{"超","恰","亚","次"},0))</f>
        <v>just</v>
      </c>
      <c r="I559" s="16">
        <f>MATCH(E559,{"教材体","教材域","教材册","教材章","教材节"},0)-1</f>
        <v>4</v>
      </c>
      <c r="J559" s="16">
        <f>MATCH(F559,{"超","恰","亚","次"},0)-1</f>
        <v>1</v>
      </c>
      <c r="K559" s="16" t="str">
        <f t="shared" si="72"/>
        <v>化学</v>
      </c>
      <c r="L559" s="1" t="s">
        <v>1323</v>
      </c>
      <c r="M559" s="17"/>
      <c r="N559" s="17"/>
      <c r="O559" s="18" t="str">
        <f t="shared" si="73"/>
        <v xml:space="preserve">
  - 
    name:  课题二化学实验的绿色追求 
    title:  课题二化学实验的绿色追求 
    description: 
    koLyro: section
    koLyri:  just
    son: </v>
      </c>
      <c r="P559" s="20" t="str">
        <f t="shared" si="74"/>
        <v xml:space="preserve">
          - 
            name:  课题二化学实验的绿色追求 
            title:  课题二化学实验的绿色追求 
            description: 
            koLyro: section
            koLyri:  just
            son: </v>
      </c>
    </row>
    <row r="560" spans="1:16" s="1" customFormat="1" ht="17.25" customHeight="1">
      <c r="A560" s="15">
        <f t="shared" si="67"/>
        <v>3</v>
      </c>
      <c r="B560" s="16" t="str">
        <f t="shared" si="68"/>
        <v>教材章</v>
      </c>
      <c r="C560" s="16" t="str">
        <f t="shared" si="69"/>
        <v xml:space="preserve">第二单元物质的获取 </v>
      </c>
      <c r="D560" s="16" t="str">
        <f>IF(I560=1,INDEX( {"chinese","english","math","physics","chemistry","biology","politics","history","geography"},MATCH(C560,{"语文","英语","数学","物理","化学","生物","政治","历史","地理"},0)),"")</f>
        <v/>
      </c>
      <c r="E560" s="16" t="str">
        <f t="shared" si="70"/>
        <v>教材章</v>
      </c>
      <c r="F560" s="16" t="str">
        <f t="shared" si="71"/>
        <v>恰</v>
      </c>
      <c r="G560" s="16" t="str">
        <f>INDEX( {"body","discipline","volume","chapter","section"},MATCH(E560,{"教材体","教材域","教材册","教材章","教材节"},0))</f>
        <v>chapter</v>
      </c>
      <c r="H560" s="16" t="str">
        <f>INDEX( {"super","just","sub","infras"},MATCH(F560,{"超","恰","亚","次"},0))</f>
        <v>just</v>
      </c>
      <c r="I560" s="16">
        <f>MATCH(E560,{"教材体","教材域","教材册","教材章","教材节"},0)-1</f>
        <v>3</v>
      </c>
      <c r="J560" s="16">
        <f>MATCH(F560,{"超","恰","亚","次"},0)-1</f>
        <v>1</v>
      </c>
      <c r="K560" s="16" t="str">
        <f t="shared" si="72"/>
        <v>化学</v>
      </c>
      <c r="L560" s="1" t="s">
        <v>1324</v>
      </c>
      <c r="M560" s="17"/>
      <c r="N560" s="17"/>
      <c r="O560" s="18" t="str">
        <f t="shared" si="73"/>
        <v xml:space="preserve">
  - 
    name:  第二单元物质的获取 
    title:  第二单元物质的获取 
    description: 
    koLyro: chapter
    koLyri:  just
    son: </v>
      </c>
      <c r="P560" s="20" t="str">
        <f t="shared" si="74"/>
        <v xml:space="preserve">
        - 
          name:  第二单元物质的获取 
          title:  第二单元物质的获取 
          description: 
          koLyro: chapter
          koLyri:  just
          son: </v>
      </c>
    </row>
    <row r="561" spans="1:16" s="1" customFormat="1" ht="17.25" customHeight="1">
      <c r="A561" s="15">
        <f t="shared" si="67"/>
        <v>4</v>
      </c>
      <c r="B561" s="16" t="str">
        <f t="shared" si="68"/>
        <v>教材节</v>
      </c>
      <c r="C561" s="16" t="str">
        <f t="shared" si="69"/>
        <v xml:space="preserve">课题一物质的分离和提纯 </v>
      </c>
      <c r="D561" s="16" t="str">
        <f>IF(I561=1,INDEX( {"chinese","english","math","physics","chemistry","biology","politics","history","geography"},MATCH(C561,{"语文","英语","数学","物理","化学","生物","政治","历史","地理"},0)),"")</f>
        <v/>
      </c>
      <c r="E561" s="16" t="str">
        <f t="shared" si="70"/>
        <v>教材节</v>
      </c>
      <c r="F561" s="16" t="str">
        <f t="shared" si="71"/>
        <v>恰</v>
      </c>
      <c r="G561" s="16" t="str">
        <f>INDEX( {"body","discipline","volume","chapter","section"},MATCH(E561,{"教材体","教材域","教材册","教材章","教材节"},0))</f>
        <v>section</v>
      </c>
      <c r="H561" s="16" t="str">
        <f>INDEX( {"super","just","sub","infras"},MATCH(F561,{"超","恰","亚","次"},0))</f>
        <v>just</v>
      </c>
      <c r="I561" s="16">
        <f>MATCH(E561,{"教材体","教材域","教材册","教材章","教材节"},0)-1</f>
        <v>4</v>
      </c>
      <c r="J561" s="16">
        <f>MATCH(F561,{"超","恰","亚","次"},0)-1</f>
        <v>1</v>
      </c>
      <c r="K561" s="16" t="str">
        <f t="shared" si="72"/>
        <v>化学</v>
      </c>
      <c r="L561" s="1" t="s">
        <v>1325</v>
      </c>
      <c r="M561" s="17"/>
      <c r="N561" s="17"/>
      <c r="O561" s="18" t="str">
        <f t="shared" si="73"/>
        <v xml:space="preserve">
  - 
    name:  课题一物质的分离和提纯 
    title:  课题一物质的分离和提纯 
    description: 
    koLyro: section
    koLyri:  just
    son: </v>
      </c>
      <c r="P561" s="20" t="str">
        <f t="shared" si="74"/>
        <v xml:space="preserve">
          - 
            name:  课题一物质的分离和提纯 
            title:  课题一物质的分离和提纯 
            description: 
            koLyro: section
            koLyri:  just
            son: </v>
      </c>
    </row>
    <row r="562" spans="1:16" s="1" customFormat="1" ht="17.25" customHeight="1">
      <c r="A562" s="15">
        <f t="shared" si="67"/>
        <v>4</v>
      </c>
      <c r="B562" s="16" t="str">
        <f t="shared" si="68"/>
        <v>教材节</v>
      </c>
      <c r="C562" s="16" t="str">
        <f t="shared" si="69"/>
        <v xml:space="preserve">课题二物质的制备 </v>
      </c>
      <c r="D562" s="16" t="str">
        <f>IF(I562=1,INDEX( {"chinese","english","math","physics","chemistry","biology","politics","history","geography"},MATCH(C562,{"语文","英语","数学","物理","化学","生物","政治","历史","地理"},0)),"")</f>
        <v/>
      </c>
      <c r="E562" s="16" t="str">
        <f t="shared" si="70"/>
        <v>教材节</v>
      </c>
      <c r="F562" s="16" t="str">
        <f t="shared" si="71"/>
        <v>恰</v>
      </c>
      <c r="G562" s="16" t="str">
        <f>INDEX( {"body","discipline","volume","chapter","section"},MATCH(E562,{"教材体","教材域","教材册","教材章","教材节"},0))</f>
        <v>section</v>
      </c>
      <c r="H562" s="16" t="str">
        <f>INDEX( {"super","just","sub","infras"},MATCH(F562,{"超","恰","亚","次"},0))</f>
        <v>just</v>
      </c>
      <c r="I562" s="16">
        <f>MATCH(E562,{"教材体","教材域","教材册","教材章","教材节"},0)-1</f>
        <v>4</v>
      </c>
      <c r="J562" s="16">
        <f>MATCH(F562,{"超","恰","亚","次"},0)-1</f>
        <v>1</v>
      </c>
      <c r="K562" s="16" t="str">
        <f t="shared" si="72"/>
        <v>化学</v>
      </c>
      <c r="L562" s="1" t="s">
        <v>1326</v>
      </c>
      <c r="M562" s="17"/>
      <c r="N562" s="17"/>
      <c r="O562" s="18" t="str">
        <f t="shared" si="73"/>
        <v xml:space="preserve">
  - 
    name:  课题二物质的制备 
    title:  课题二物质的制备 
    description: 
    koLyro: section
    koLyri:  just
    son: </v>
      </c>
      <c r="P562" s="20" t="str">
        <f t="shared" si="74"/>
        <v xml:space="preserve">
          - 
            name:  课题二物质的制备 
            title:  课题二物质的制备 
            description: 
            koLyro: section
            koLyri:  just
            son: </v>
      </c>
    </row>
    <row r="563" spans="1:16" s="1" customFormat="1" ht="17.25" customHeight="1">
      <c r="A563" s="15">
        <f t="shared" si="67"/>
        <v>3</v>
      </c>
      <c r="B563" s="16" t="str">
        <f t="shared" si="68"/>
        <v>教材章</v>
      </c>
      <c r="C563" s="16" t="str">
        <f t="shared" si="69"/>
        <v xml:space="preserve">第三单元物质的检测 </v>
      </c>
      <c r="D563" s="16" t="str">
        <f>IF(I563=1,INDEX( {"chinese","english","math","physics","chemistry","biology","politics","history","geography"},MATCH(C563,{"语文","英语","数学","物理","化学","生物","政治","历史","地理"},0)),"")</f>
        <v/>
      </c>
      <c r="E563" s="16" t="str">
        <f t="shared" si="70"/>
        <v>教材章</v>
      </c>
      <c r="F563" s="16" t="str">
        <f t="shared" si="71"/>
        <v>恰</v>
      </c>
      <c r="G563" s="16" t="str">
        <f>INDEX( {"body","discipline","volume","chapter","section"},MATCH(E563,{"教材体","教材域","教材册","教材章","教材节"},0))</f>
        <v>chapter</v>
      </c>
      <c r="H563" s="16" t="str">
        <f>INDEX( {"super","just","sub","infras"},MATCH(F563,{"超","恰","亚","次"},0))</f>
        <v>just</v>
      </c>
      <c r="I563" s="16">
        <f>MATCH(E563,{"教材体","教材域","教材册","教材章","教材节"},0)-1</f>
        <v>3</v>
      </c>
      <c r="J563" s="16">
        <f>MATCH(F563,{"超","恰","亚","次"},0)-1</f>
        <v>1</v>
      </c>
      <c r="K563" s="16" t="str">
        <f t="shared" si="72"/>
        <v>化学</v>
      </c>
      <c r="L563" s="1" t="s">
        <v>1220</v>
      </c>
      <c r="M563" s="17" t="s">
        <v>53</v>
      </c>
      <c r="N563" s="17"/>
      <c r="O563" s="18" t="str">
        <f t="shared" si="73"/>
        <v xml:space="preserve">
  - 
    name:  第三单元物质的检测 
    title:  第三单元物质的检测 
    description: 
    koLyro: chapter
    koLyri:  just
    son: </v>
      </c>
      <c r="P563" s="20" t="str">
        <f t="shared" si="74"/>
        <v xml:space="preserve">
        - 
          name:  第三单元物质的检测 
          title:  第三单元物质的检测 
          description: 
          koLyro: chapter
          koLyri:  just
          son: </v>
      </c>
    </row>
    <row r="564" spans="1:16" s="1" customFormat="1" ht="17.25" customHeight="1">
      <c r="A564" s="15">
        <f t="shared" si="67"/>
        <v>4</v>
      </c>
      <c r="B564" s="16" t="str">
        <f t="shared" si="68"/>
        <v>教材节</v>
      </c>
      <c r="C564" s="16" t="str">
        <f t="shared" si="69"/>
        <v xml:space="preserve">课题一物质的检验 </v>
      </c>
      <c r="D564" s="16" t="str">
        <f>IF(I564=1,INDEX( {"chinese","english","math","physics","chemistry","biology","politics","history","geography"},MATCH(C564,{"语文","英语","数学","物理","化学","生物","政治","历史","地理"},0)),"")</f>
        <v/>
      </c>
      <c r="E564" s="16" t="str">
        <f t="shared" si="70"/>
        <v>教材节</v>
      </c>
      <c r="F564" s="16" t="str">
        <f t="shared" si="71"/>
        <v>恰</v>
      </c>
      <c r="G564" s="16" t="str">
        <f>INDEX( {"body","discipline","volume","chapter","section"},MATCH(E564,{"教材体","教材域","教材册","教材章","教材节"},0))</f>
        <v>section</v>
      </c>
      <c r="H564" s="16" t="str">
        <f>INDEX( {"super","just","sub","infras"},MATCH(F564,{"超","恰","亚","次"},0))</f>
        <v>just</v>
      </c>
      <c r="I564" s="16">
        <f>MATCH(E564,{"教材体","教材域","教材册","教材章","教材节"},0)-1</f>
        <v>4</v>
      </c>
      <c r="J564" s="16">
        <f>MATCH(F564,{"超","恰","亚","次"},0)-1</f>
        <v>1</v>
      </c>
      <c r="K564" s="16" t="str">
        <f t="shared" si="72"/>
        <v>化学</v>
      </c>
      <c r="L564" s="1" t="s">
        <v>1327</v>
      </c>
      <c r="M564" s="17"/>
      <c r="N564" s="17"/>
      <c r="O564" s="18" t="str">
        <f t="shared" si="73"/>
        <v xml:space="preserve">
  - 
    name:  课题一物质的检验 
    title:  课题一物质的检验 
    description: 
    koLyro: section
    koLyri:  just
    son: </v>
      </c>
      <c r="P564" s="20" t="str">
        <f t="shared" si="74"/>
        <v xml:space="preserve">
          - 
            name:  课题一物质的检验 
            title:  课题一物质的检验 
            description: 
            koLyro: section
            koLyri:  just
            son: </v>
      </c>
    </row>
    <row r="565" spans="1:16" s="1" customFormat="1" ht="17.25" customHeight="1">
      <c r="A565" s="15">
        <f t="shared" si="67"/>
        <v>4</v>
      </c>
      <c r="B565" s="16" t="str">
        <f t="shared" si="68"/>
        <v>教材节</v>
      </c>
      <c r="C565" s="16" t="str">
        <f t="shared" si="69"/>
        <v xml:space="preserve">课题二物质含量的测定 </v>
      </c>
      <c r="D565" s="16" t="str">
        <f>IF(I565=1,INDEX( {"chinese","english","math","physics","chemistry","biology","politics","history","geography"},MATCH(C565,{"语文","英语","数学","物理","化学","生物","政治","历史","地理"},0)),"")</f>
        <v/>
      </c>
      <c r="E565" s="16" t="str">
        <f t="shared" si="70"/>
        <v>教材节</v>
      </c>
      <c r="F565" s="16" t="str">
        <f t="shared" si="71"/>
        <v>恰</v>
      </c>
      <c r="G565" s="16" t="str">
        <f>INDEX( {"body","discipline","volume","chapter","section"},MATCH(E565,{"教材体","教材域","教材册","教材章","教材节"},0))</f>
        <v>section</v>
      </c>
      <c r="H565" s="16" t="str">
        <f>INDEX( {"super","just","sub","infras"},MATCH(F565,{"超","恰","亚","次"},0))</f>
        <v>just</v>
      </c>
      <c r="I565" s="16">
        <f>MATCH(E565,{"教材体","教材域","教材册","教材章","教材节"},0)-1</f>
        <v>4</v>
      </c>
      <c r="J565" s="16">
        <f>MATCH(F565,{"超","恰","亚","次"},0)-1</f>
        <v>1</v>
      </c>
      <c r="K565" s="16" t="str">
        <f t="shared" si="72"/>
        <v>化学</v>
      </c>
      <c r="L565" s="1" t="s">
        <v>1328</v>
      </c>
      <c r="M565" s="17"/>
      <c r="N565" s="17"/>
      <c r="O565" s="18" t="str">
        <f t="shared" si="73"/>
        <v xml:space="preserve">
  - 
    name:  课题二物质含量的测定 
    title:  课题二物质含量的测定 
    description: 
    koLyro: section
    koLyri:  just
    son: </v>
      </c>
      <c r="P565" s="20" t="str">
        <f t="shared" si="74"/>
        <v xml:space="preserve">
          - 
            name:  课题二物质含量的测定 
            title:  课题二物质含量的测定 
            description: 
            koLyro: section
            koLyri:  just
            son: </v>
      </c>
    </row>
    <row r="566" spans="1:16" s="1" customFormat="1" ht="17.25" customHeight="1">
      <c r="A566" s="15">
        <f t="shared" si="67"/>
        <v>3</v>
      </c>
      <c r="B566" s="16" t="str">
        <f t="shared" si="68"/>
        <v>教材章</v>
      </c>
      <c r="C566" s="16" t="str">
        <f t="shared" si="69"/>
        <v>第四单元研究型实验</v>
      </c>
      <c r="D566" s="16" t="str">
        <f>IF(I566=1,INDEX( {"chinese","english","math","physics","chemistry","biology","politics","history","geography"},MATCH(C566,{"语文","英语","数学","物理","化学","生物","政治","历史","地理"},0)),"")</f>
        <v/>
      </c>
      <c r="E566" s="16" t="str">
        <f t="shared" si="70"/>
        <v>教材章</v>
      </c>
      <c r="F566" s="16" t="str">
        <f t="shared" si="71"/>
        <v>恰</v>
      </c>
      <c r="G566" s="16" t="str">
        <f>INDEX( {"body","discipline","volume","chapter","section"},MATCH(E566,{"教材体","教材域","教材册","教材章","教材节"},0))</f>
        <v>chapter</v>
      </c>
      <c r="H566" s="16" t="str">
        <f>INDEX( {"super","just","sub","infras"},MATCH(F566,{"超","恰","亚","次"},0))</f>
        <v>just</v>
      </c>
      <c r="I566" s="16">
        <f>MATCH(E566,{"教材体","教材域","教材册","教材章","教材节"},0)-1</f>
        <v>3</v>
      </c>
      <c r="J566" s="16">
        <f>MATCH(F566,{"超","恰","亚","次"},0)-1</f>
        <v>1</v>
      </c>
      <c r="K566" s="16" t="str">
        <f t="shared" si="72"/>
        <v>化学</v>
      </c>
      <c r="L566" s="1" t="s">
        <v>1219</v>
      </c>
      <c r="M566" s="17"/>
      <c r="N566" s="17"/>
      <c r="O566" s="18" t="str">
        <f t="shared" si="73"/>
        <v xml:space="preserve">
  - 
    name:  第四单元研究型实验
    title:  第四单元研究型实验
    description: 
    koLyro: chapter
    koLyri:  just
    son: </v>
      </c>
      <c r="P566" s="20" t="str">
        <f t="shared" si="74"/>
        <v xml:space="preserve">
        - 
          name:  第四单元研究型实验
          title:  第四单元研究型实验
          description: 
          koLyro: chapter
          koLyri:  just
          son: </v>
      </c>
    </row>
    <row r="567" spans="1:16" s="1" customFormat="1" ht="17.25" customHeight="1">
      <c r="A567" s="15">
        <f t="shared" si="67"/>
        <v>4</v>
      </c>
      <c r="B567" s="16" t="str">
        <f t="shared" si="68"/>
        <v>教材节</v>
      </c>
      <c r="C567" s="16" t="str">
        <f t="shared" si="69"/>
        <v xml:space="preserve">课题一物质性质的研究 </v>
      </c>
      <c r="D567" s="16" t="str">
        <f>IF(I567=1,INDEX( {"chinese","english","math","physics","chemistry","biology","politics","history","geography"},MATCH(C567,{"语文","英语","数学","物理","化学","生物","政治","历史","地理"},0)),"")</f>
        <v/>
      </c>
      <c r="E567" s="16" t="str">
        <f t="shared" si="70"/>
        <v>教材节</v>
      </c>
      <c r="F567" s="16" t="str">
        <f t="shared" si="71"/>
        <v>恰</v>
      </c>
      <c r="G567" s="16" t="str">
        <f>INDEX( {"body","discipline","volume","chapter","section"},MATCH(E567,{"教材体","教材域","教材册","教材章","教材节"},0))</f>
        <v>section</v>
      </c>
      <c r="H567" s="16" t="str">
        <f>INDEX( {"super","just","sub","infras"},MATCH(F567,{"超","恰","亚","次"},0))</f>
        <v>just</v>
      </c>
      <c r="I567" s="16">
        <f>MATCH(E567,{"教材体","教材域","教材册","教材章","教材节"},0)-1</f>
        <v>4</v>
      </c>
      <c r="J567" s="16">
        <f>MATCH(F567,{"超","恰","亚","次"},0)-1</f>
        <v>1</v>
      </c>
      <c r="K567" s="16" t="str">
        <f t="shared" si="72"/>
        <v>化学</v>
      </c>
      <c r="L567" s="1" t="s">
        <v>1329</v>
      </c>
      <c r="M567" s="17"/>
      <c r="N567" s="17"/>
      <c r="O567" s="18" t="str">
        <f t="shared" si="73"/>
        <v xml:space="preserve">
  - 
    name:  课题一物质性质的研究 
    title:  课题一物质性质的研究 
    description: 
    koLyro: section
    koLyri:  just
    son: </v>
      </c>
      <c r="P567" s="20" t="str">
        <f t="shared" si="74"/>
        <v xml:space="preserve">
          - 
            name:  课题一物质性质的研究 
            title:  课题一物质性质的研究 
            description: 
            koLyro: section
            koLyri:  just
            son: </v>
      </c>
    </row>
    <row r="568" spans="1:16" s="1" customFormat="1" ht="17.25" customHeight="1">
      <c r="A568" s="15">
        <f t="shared" si="67"/>
        <v>4</v>
      </c>
      <c r="B568" s="16" t="str">
        <f t="shared" si="68"/>
        <v>教材节</v>
      </c>
      <c r="C568" s="16" t="str">
        <f t="shared" si="69"/>
        <v xml:space="preserve">课题二身边化学问题的探究 </v>
      </c>
      <c r="D568" s="16" t="str">
        <f>IF(I568=1,INDEX( {"chinese","english","math","physics","chemistry","biology","politics","history","geography"},MATCH(C568,{"语文","英语","数学","物理","化学","生物","政治","历史","地理"},0)),"")</f>
        <v/>
      </c>
      <c r="E568" s="16" t="str">
        <f t="shared" si="70"/>
        <v>教材节</v>
      </c>
      <c r="F568" s="16" t="str">
        <f t="shared" si="71"/>
        <v>恰</v>
      </c>
      <c r="G568" s="16" t="str">
        <f>INDEX( {"body","discipline","volume","chapter","section"},MATCH(E568,{"教材体","教材域","教材册","教材章","教材节"},0))</f>
        <v>section</v>
      </c>
      <c r="H568" s="16" t="str">
        <f>INDEX( {"super","just","sub","infras"},MATCH(F568,{"超","恰","亚","次"},0))</f>
        <v>just</v>
      </c>
      <c r="I568" s="16">
        <f>MATCH(E568,{"教材体","教材域","教材册","教材章","教材节"},0)-1</f>
        <v>4</v>
      </c>
      <c r="J568" s="16">
        <f>MATCH(F568,{"超","恰","亚","次"},0)-1</f>
        <v>1</v>
      </c>
      <c r="K568" s="16" t="str">
        <f t="shared" si="72"/>
        <v>化学</v>
      </c>
      <c r="L568" s="1" t="s">
        <v>1330</v>
      </c>
      <c r="M568" s="17"/>
      <c r="N568" s="17"/>
      <c r="O568" s="18" t="str">
        <f t="shared" si="73"/>
        <v xml:space="preserve">
  - 
    name:  课题二身边化学问题的探究 
    title:  课题二身边化学问题的探究 
    description: 
    koLyro: section
    koLyri:  just
    son: </v>
      </c>
      <c r="P568" s="20" t="str">
        <f t="shared" si="74"/>
        <v xml:space="preserve">
          - 
            name:  课题二身边化学问题的探究 
            title:  课题二身边化学问题的探究 
            description: 
            koLyro: section
            koLyri:  just
            son: </v>
      </c>
    </row>
    <row r="569" spans="1:16" s="1" customFormat="1" ht="17.25" customHeight="1">
      <c r="A569" s="15">
        <f t="shared" si="67"/>
        <v>4</v>
      </c>
      <c r="B569" s="16" t="str">
        <f t="shared" si="68"/>
        <v>教材节</v>
      </c>
      <c r="C569" s="16" t="str">
        <f t="shared" si="69"/>
        <v xml:space="preserve">课题三综合实验设计 </v>
      </c>
      <c r="D569" s="16" t="str">
        <f>IF(I569=1,INDEX( {"chinese","english","math","physics","chemistry","biology","politics","history","geography"},MATCH(C569,{"语文","英语","数学","物理","化学","生物","政治","历史","地理"},0)),"")</f>
        <v/>
      </c>
      <c r="E569" s="16" t="str">
        <f t="shared" si="70"/>
        <v>教材节</v>
      </c>
      <c r="F569" s="16" t="str">
        <f t="shared" si="71"/>
        <v>恰</v>
      </c>
      <c r="G569" s="16" t="str">
        <f>INDEX( {"body","discipline","volume","chapter","section"},MATCH(E569,{"教材体","教材域","教材册","教材章","教材节"},0))</f>
        <v>section</v>
      </c>
      <c r="H569" s="16" t="str">
        <f>INDEX( {"super","just","sub","infras"},MATCH(F569,{"超","恰","亚","次"},0))</f>
        <v>just</v>
      </c>
      <c r="I569" s="16">
        <f>MATCH(E569,{"教材体","教材域","教材册","教材章","教材节"},0)-1</f>
        <v>4</v>
      </c>
      <c r="J569" s="16">
        <f>MATCH(F569,{"超","恰","亚","次"},0)-1</f>
        <v>1</v>
      </c>
      <c r="K569" s="16" t="str">
        <f t="shared" si="72"/>
        <v>化学</v>
      </c>
      <c r="L569" s="1" t="s">
        <v>1331</v>
      </c>
      <c r="M569" s="17"/>
      <c r="N569" s="17"/>
      <c r="O569" s="18" t="str">
        <f t="shared" si="73"/>
        <v xml:space="preserve">
  - 
    name:  课题三综合实验设计 
    title:  课题三综合实验设计 
    description: 
    koLyro: section
    koLyri:  just
    son: </v>
      </c>
      <c r="P569" s="20" t="str">
        <f t="shared" si="74"/>
        <v xml:space="preserve">
          - 
            name:  课题三综合实验设计 
            title:  课题三综合实验设计 
            description: 
            koLyro: section
            koLyri:  just
            son: </v>
      </c>
    </row>
    <row r="570" spans="1:16" s="1" customFormat="1" ht="17.25" customHeight="1">
      <c r="A570" s="15">
        <f t="shared" si="67"/>
        <v>1</v>
      </c>
      <c r="B570" s="16" t="str">
        <f t="shared" si="68"/>
        <v>教材域</v>
      </c>
      <c r="C570" s="16" t="str">
        <f t="shared" si="69"/>
        <v>生物</v>
      </c>
      <c r="D570" s="16" t="str">
        <f>IF(I570=1,INDEX( {"chinese","english","math","physics","chemistry","biology","politics","history","geography"},MATCH(C570,{"语文","英语","数学","物理","化学","生物","政治","历史","地理"},0)),"")</f>
        <v>biology</v>
      </c>
      <c r="E570" s="16" t="str">
        <f t="shared" si="70"/>
        <v>教材域</v>
      </c>
      <c r="F570" s="16" t="str">
        <f t="shared" si="71"/>
        <v>恰</v>
      </c>
      <c r="G570" s="16" t="str">
        <f>INDEX( {"body","discipline","volume","chapter","section"},MATCH(E570,{"教材体","教材域","教材册","教材章","教材节"},0))</f>
        <v>discipline</v>
      </c>
      <c r="H570" s="16" t="str">
        <f>INDEX( {"super","just","sub","infras"},MATCH(F570,{"超","恰","亚","次"},0))</f>
        <v>just</v>
      </c>
      <c r="I570" s="16">
        <f>MATCH(E570,{"教材体","教材域","教材册","教材章","教材节"},0)-1</f>
        <v>1</v>
      </c>
      <c r="J570" s="16">
        <f>MATCH(F570,{"超","恰","亚","次"},0)-1</f>
        <v>1</v>
      </c>
      <c r="K570" s="16" t="str">
        <f t="shared" si="72"/>
        <v>生物</v>
      </c>
      <c r="L570" s="1" t="s">
        <v>476</v>
      </c>
      <c r="M570" s="17"/>
      <c r="N570" s="17"/>
      <c r="O570" s="18" t="str">
        <f t="shared" si="73"/>
        <v xml:space="preserve">
  - 
    name:  biology
    title:  生物
    description: 
    koLyro: discipline
    koLyri:  just
    son: </v>
      </c>
      <c r="P570" s="20" t="str">
        <f t="shared" si="74"/>
        <v xml:space="preserve">
    - 
      name:  biology
      title:  生物
      description: 
      koLyro: discipline
      koLyri:  just
      son: </v>
      </c>
    </row>
    <row r="571" spans="1:16" s="1" customFormat="1" ht="17.25" customHeight="1">
      <c r="A571" s="15">
        <f t="shared" si="67"/>
        <v>2</v>
      </c>
      <c r="B571" s="16" t="str">
        <f t="shared" si="68"/>
        <v>教材册</v>
      </c>
      <c r="C571" s="16" t="str">
        <f t="shared" si="69"/>
        <v>必修1</v>
      </c>
      <c r="D571" s="16" t="str">
        <f>IF(I571=1,INDEX( {"chinese","english","math","physics","chemistry","biology","politics","history","geography"},MATCH(C571,{"语文","英语","数学","物理","化学","生物","政治","历史","地理"},0)),"")</f>
        <v/>
      </c>
      <c r="E571" s="16" t="str">
        <f t="shared" si="70"/>
        <v>教材册</v>
      </c>
      <c r="F571" s="16" t="str">
        <f t="shared" si="71"/>
        <v>恰</v>
      </c>
      <c r="G571" s="16" t="str">
        <f>INDEX( {"body","discipline","volume","chapter","section"},MATCH(E571,{"教材体","教材域","教材册","教材章","教材节"},0))</f>
        <v>volume</v>
      </c>
      <c r="H571" s="16" t="str">
        <f>INDEX( {"super","just","sub","infras"},MATCH(F571,{"超","恰","亚","次"},0))</f>
        <v>just</v>
      </c>
      <c r="I571" s="16">
        <f>MATCH(E571,{"教材体","教材域","教材册","教材章","教材节"},0)-1</f>
        <v>2</v>
      </c>
      <c r="J571" s="16">
        <f>MATCH(F571,{"超","恰","亚","次"},0)-1</f>
        <v>1</v>
      </c>
      <c r="K571" s="16" t="str">
        <f t="shared" si="72"/>
        <v>生物</v>
      </c>
      <c r="L571" s="1" t="s">
        <v>77</v>
      </c>
      <c r="M571" s="17"/>
      <c r="N571" s="17"/>
      <c r="O571" s="18" t="str">
        <f t="shared" si="73"/>
        <v xml:space="preserve">
  - 
    name:  必修1
    title:  必修1
    description: 
    koLyro: volume
    koLyri:  just
    son: </v>
      </c>
      <c r="P571" s="20" t="str">
        <f t="shared" si="74"/>
        <v xml:space="preserve">
      - 
        name:  必修1
        title:  必修1
        description: 
        koLyro: volume
        koLyri:  just
        son: </v>
      </c>
    </row>
    <row r="572" spans="1:16" s="1" customFormat="1" ht="17.25" customHeight="1">
      <c r="A572" s="15">
        <f t="shared" si="67"/>
        <v>3</v>
      </c>
      <c r="B572" s="16" t="str">
        <f t="shared" si="68"/>
        <v>教材章</v>
      </c>
      <c r="C572" s="16" t="str">
        <f t="shared" si="69"/>
        <v>第1章 走近细胞</v>
      </c>
      <c r="D572" s="16" t="str">
        <f>IF(I572=1,INDEX( {"chinese","english","math","physics","chemistry","biology","politics","history","geography"},MATCH(C572,{"语文","英语","数学","物理","化学","生物","政治","历史","地理"},0)),"")</f>
        <v/>
      </c>
      <c r="E572" s="16" t="str">
        <f t="shared" si="70"/>
        <v>教材章</v>
      </c>
      <c r="F572" s="16" t="str">
        <f t="shared" si="71"/>
        <v>恰</v>
      </c>
      <c r="G572" s="16" t="str">
        <f>INDEX( {"body","discipline","volume","chapter","section"},MATCH(E572,{"教材体","教材域","教材册","教材章","教材节"},0))</f>
        <v>chapter</v>
      </c>
      <c r="H572" s="16" t="str">
        <f>INDEX( {"super","just","sub","infras"},MATCH(F572,{"超","恰","亚","次"},0))</f>
        <v>just</v>
      </c>
      <c r="I572" s="16">
        <f>MATCH(E572,{"教材体","教材域","教材册","教材章","教材节"},0)-1</f>
        <v>3</v>
      </c>
      <c r="J572" s="16">
        <f>MATCH(F572,{"超","恰","亚","次"},0)-1</f>
        <v>1</v>
      </c>
      <c r="K572" s="16" t="str">
        <f t="shared" si="72"/>
        <v>生物</v>
      </c>
      <c r="L572" s="1" t="s">
        <v>477</v>
      </c>
      <c r="M572" s="17"/>
      <c r="N572" s="17"/>
      <c r="O572" s="18" t="str">
        <f t="shared" si="73"/>
        <v xml:space="preserve">
  - 
    name:  第1章 走近细胞
    title:  第1章 走近细胞
    description: 
    koLyro: chapter
    koLyri:  just
    son: </v>
      </c>
      <c r="P572" s="20" t="str">
        <f t="shared" si="74"/>
        <v xml:space="preserve">
        - 
          name:  第1章 走近细胞
          title:  第1章 走近细胞
          description: 
          koLyro: chapter
          koLyri:  just
          son: </v>
      </c>
    </row>
    <row r="573" spans="1:16" s="1" customFormat="1" ht="17.25" customHeight="1">
      <c r="A573" s="15">
        <f t="shared" si="67"/>
        <v>4</v>
      </c>
      <c r="B573" s="16" t="str">
        <f t="shared" si="68"/>
        <v>教材节</v>
      </c>
      <c r="C573" s="16" t="str">
        <f t="shared" si="69"/>
        <v>第1节从生物圈到细胞</v>
      </c>
      <c r="D573" s="16" t="str">
        <f>IF(I573=1,INDEX( {"chinese","english","math","physics","chemistry","biology","politics","history","geography"},MATCH(C573,{"语文","英语","数学","物理","化学","生物","政治","历史","地理"},0)),"")</f>
        <v/>
      </c>
      <c r="E573" s="16" t="str">
        <f t="shared" si="70"/>
        <v>教材节</v>
      </c>
      <c r="F573" s="16" t="str">
        <f t="shared" si="71"/>
        <v>恰</v>
      </c>
      <c r="G573" s="16" t="str">
        <f>INDEX( {"body","discipline","volume","chapter","section"},MATCH(E573,{"教材体","教材域","教材册","教材章","教材节"},0))</f>
        <v>section</v>
      </c>
      <c r="H573" s="16" t="str">
        <f>INDEX( {"super","just","sub","infras"},MATCH(F573,{"超","恰","亚","次"},0))</f>
        <v>just</v>
      </c>
      <c r="I573" s="16">
        <f>MATCH(E573,{"教材体","教材域","教材册","教材章","教材节"},0)-1</f>
        <v>4</v>
      </c>
      <c r="J573" s="16">
        <f>MATCH(F573,{"超","恰","亚","次"},0)-1</f>
        <v>1</v>
      </c>
      <c r="K573" s="16" t="str">
        <f t="shared" si="72"/>
        <v>生物</v>
      </c>
      <c r="L573" s="1" t="s">
        <v>478</v>
      </c>
      <c r="M573" s="17"/>
      <c r="N573" s="17"/>
      <c r="O573" s="18" t="str">
        <f t="shared" si="73"/>
        <v xml:space="preserve">
  - 
    name:  第1节从生物圈到细胞
    title:  第1节从生物圈到细胞
    description: 
    koLyro: section
    koLyri:  just
    son: </v>
      </c>
      <c r="P573" s="20" t="str">
        <f t="shared" si="74"/>
        <v xml:space="preserve">
          - 
            name:  第1节从生物圈到细胞
            title:  第1节从生物圈到细胞
            description: 
            koLyro: section
            koLyri:  just
            son: </v>
      </c>
    </row>
    <row r="574" spans="1:16" s="1" customFormat="1" ht="17.25" customHeight="1">
      <c r="A574" s="15">
        <f t="shared" si="67"/>
        <v>4</v>
      </c>
      <c r="B574" s="16" t="str">
        <f t="shared" si="68"/>
        <v>教材节</v>
      </c>
      <c r="C574" s="16" t="str">
        <f t="shared" si="69"/>
        <v>第2节细胞的多样性和统一性</v>
      </c>
      <c r="D574" s="16" t="str">
        <f>IF(I574=1,INDEX( {"chinese","english","math","physics","chemistry","biology","politics","history","geography"},MATCH(C574,{"语文","英语","数学","物理","化学","生物","政治","历史","地理"},0)),"")</f>
        <v/>
      </c>
      <c r="E574" s="16" t="str">
        <f t="shared" si="70"/>
        <v>教材节</v>
      </c>
      <c r="F574" s="16" t="str">
        <f t="shared" si="71"/>
        <v>恰</v>
      </c>
      <c r="G574" s="16" t="str">
        <f>INDEX( {"body","discipline","volume","chapter","section"},MATCH(E574,{"教材体","教材域","教材册","教材章","教材节"},0))</f>
        <v>section</v>
      </c>
      <c r="H574" s="16" t="str">
        <f>INDEX( {"super","just","sub","infras"},MATCH(F574,{"超","恰","亚","次"},0))</f>
        <v>just</v>
      </c>
      <c r="I574" s="16">
        <f>MATCH(E574,{"教材体","教材域","教材册","教材章","教材节"},0)-1</f>
        <v>4</v>
      </c>
      <c r="J574" s="16">
        <f>MATCH(F574,{"超","恰","亚","次"},0)-1</f>
        <v>1</v>
      </c>
      <c r="K574" s="16" t="str">
        <f t="shared" si="72"/>
        <v>生物</v>
      </c>
      <c r="L574" s="1" t="s">
        <v>479</v>
      </c>
      <c r="M574" s="17"/>
      <c r="N574" s="17"/>
      <c r="O574" s="18" t="str">
        <f t="shared" si="73"/>
        <v xml:space="preserve">
  - 
    name:  第2节细胞的多样性和统一性
    title:  第2节细胞的多样性和统一性
    description: 
    koLyro: section
    koLyri:  just
    son: </v>
      </c>
      <c r="P574" s="20" t="str">
        <f t="shared" si="74"/>
        <v xml:space="preserve">
          - 
            name:  第2节细胞的多样性和统一性
            title:  第2节细胞的多样性和统一性
            description: 
            koLyro: section
            koLyri:  just
            son: </v>
      </c>
    </row>
    <row r="575" spans="1:16" s="1" customFormat="1" ht="17.25" customHeight="1">
      <c r="A575" s="15">
        <f t="shared" si="67"/>
        <v>3</v>
      </c>
      <c r="B575" s="16" t="str">
        <f t="shared" si="68"/>
        <v>教材章</v>
      </c>
      <c r="C575" s="16" t="str">
        <f t="shared" si="69"/>
        <v>第2章 组成细胞的分子</v>
      </c>
      <c r="D575" s="16" t="str">
        <f>IF(I575=1,INDEX( {"chinese","english","math","physics","chemistry","biology","politics","history","geography"},MATCH(C575,{"语文","英语","数学","物理","化学","生物","政治","历史","地理"},0)),"")</f>
        <v/>
      </c>
      <c r="E575" s="16" t="str">
        <f t="shared" si="70"/>
        <v>教材章</v>
      </c>
      <c r="F575" s="16" t="str">
        <f t="shared" si="71"/>
        <v>恰</v>
      </c>
      <c r="G575" s="16" t="str">
        <f>INDEX( {"body","discipline","volume","chapter","section"},MATCH(E575,{"教材体","教材域","教材册","教材章","教材节"},0))</f>
        <v>chapter</v>
      </c>
      <c r="H575" s="16" t="str">
        <f>INDEX( {"super","just","sub","infras"},MATCH(F575,{"超","恰","亚","次"},0))</f>
        <v>just</v>
      </c>
      <c r="I575" s="16">
        <f>MATCH(E575,{"教材体","教材域","教材册","教材章","教材节"},0)-1</f>
        <v>3</v>
      </c>
      <c r="J575" s="16">
        <f>MATCH(F575,{"超","恰","亚","次"},0)-1</f>
        <v>1</v>
      </c>
      <c r="K575" s="16" t="str">
        <f t="shared" si="72"/>
        <v>生物</v>
      </c>
      <c r="L575" s="1" t="s">
        <v>480</v>
      </c>
      <c r="M575" s="17"/>
      <c r="N575" s="17"/>
      <c r="O575" s="18" t="str">
        <f t="shared" si="73"/>
        <v xml:space="preserve">
  - 
    name:  第2章 组成细胞的分子
    title:  第2章 组成细胞的分子
    description: 
    koLyro: chapter
    koLyri:  just
    son: </v>
      </c>
      <c r="P575" s="20" t="str">
        <f t="shared" si="74"/>
        <v xml:space="preserve">
        - 
          name:  第2章 组成细胞的分子
          title:  第2章 组成细胞的分子
          description: 
          koLyro: chapter
          koLyri:  just
          son: </v>
      </c>
    </row>
    <row r="576" spans="1:16" s="1" customFormat="1" ht="17.25" customHeight="1">
      <c r="A576" s="15">
        <f t="shared" si="67"/>
        <v>4</v>
      </c>
      <c r="B576" s="16" t="str">
        <f t="shared" si="68"/>
        <v>教材节</v>
      </c>
      <c r="C576" s="16" t="str">
        <f t="shared" si="69"/>
        <v>第1节细胞中的元素和化合物</v>
      </c>
      <c r="D576" s="16" t="str">
        <f>IF(I576=1,INDEX( {"chinese","english","math","physics","chemistry","biology","politics","history","geography"},MATCH(C576,{"语文","英语","数学","物理","化学","生物","政治","历史","地理"},0)),"")</f>
        <v/>
      </c>
      <c r="E576" s="16" t="str">
        <f t="shared" si="70"/>
        <v>教材节</v>
      </c>
      <c r="F576" s="16" t="str">
        <f t="shared" si="71"/>
        <v>恰</v>
      </c>
      <c r="G576" s="16" t="str">
        <f>INDEX( {"body","discipline","volume","chapter","section"},MATCH(E576,{"教材体","教材域","教材册","教材章","教材节"},0))</f>
        <v>section</v>
      </c>
      <c r="H576" s="16" t="str">
        <f>INDEX( {"super","just","sub","infras"},MATCH(F576,{"超","恰","亚","次"},0))</f>
        <v>just</v>
      </c>
      <c r="I576" s="16">
        <f>MATCH(E576,{"教材体","教材域","教材册","教材章","教材节"},0)-1</f>
        <v>4</v>
      </c>
      <c r="J576" s="16">
        <f>MATCH(F576,{"超","恰","亚","次"},0)-1</f>
        <v>1</v>
      </c>
      <c r="K576" s="16" t="str">
        <f t="shared" si="72"/>
        <v>生物</v>
      </c>
      <c r="L576" s="1" t="s">
        <v>481</v>
      </c>
      <c r="M576" s="17"/>
      <c r="N576" s="17"/>
      <c r="O576" s="18" t="str">
        <f t="shared" si="73"/>
        <v xml:space="preserve">
  - 
    name:  第1节细胞中的元素和化合物
    title:  第1节细胞中的元素和化合物
    description: 
    koLyro: section
    koLyri:  just
    son: </v>
      </c>
      <c r="P576" s="20" t="str">
        <f t="shared" si="74"/>
        <v xml:space="preserve">
          - 
            name:  第1节细胞中的元素和化合物
            title:  第1节细胞中的元素和化合物
            description: 
            koLyro: section
            koLyri:  just
            son: </v>
      </c>
    </row>
    <row r="577" spans="1:16" s="1" customFormat="1" ht="17.25" customHeight="1">
      <c r="A577" s="15">
        <f t="shared" si="67"/>
        <v>4</v>
      </c>
      <c r="B577" s="16" t="str">
        <f t="shared" si="68"/>
        <v>教材节</v>
      </c>
      <c r="C577" s="16" t="str">
        <f t="shared" si="69"/>
        <v>第2节蛋白质</v>
      </c>
      <c r="D577" s="16" t="str">
        <f>IF(I577=1,INDEX( {"chinese","english","math","physics","chemistry","biology","politics","history","geography"},MATCH(C577,{"语文","英语","数学","物理","化学","生物","政治","历史","地理"},0)),"")</f>
        <v/>
      </c>
      <c r="E577" s="16" t="str">
        <f t="shared" si="70"/>
        <v>教材节</v>
      </c>
      <c r="F577" s="16" t="str">
        <f t="shared" si="71"/>
        <v>恰</v>
      </c>
      <c r="G577" s="16" t="str">
        <f>INDEX( {"body","discipline","volume","chapter","section"},MATCH(E577,{"教材体","教材域","教材册","教材章","教材节"},0))</f>
        <v>section</v>
      </c>
      <c r="H577" s="16" t="str">
        <f>INDEX( {"super","just","sub","infras"},MATCH(F577,{"超","恰","亚","次"},0))</f>
        <v>just</v>
      </c>
      <c r="I577" s="16">
        <f>MATCH(E577,{"教材体","教材域","教材册","教材章","教材节"},0)-1</f>
        <v>4</v>
      </c>
      <c r="J577" s="16">
        <f>MATCH(F577,{"超","恰","亚","次"},0)-1</f>
        <v>1</v>
      </c>
      <c r="K577" s="16" t="str">
        <f t="shared" si="72"/>
        <v>生物</v>
      </c>
      <c r="L577" s="1" t="s">
        <v>1342</v>
      </c>
      <c r="M577" s="17"/>
      <c r="N577" s="17"/>
      <c r="O577" s="18" t="str">
        <f t="shared" si="73"/>
        <v xml:space="preserve">
  - 
    name:  第2节蛋白质
    title:  第2节蛋白质
    description: 
    koLyro: section
    koLyri:  just
    son: </v>
      </c>
      <c r="P577" s="20" t="str">
        <f t="shared" si="74"/>
        <v xml:space="preserve">
          - 
            name:  第2节蛋白质
            title:  第2节蛋白质
            description: 
            koLyro: section
            koLyri:  just
            son: </v>
      </c>
    </row>
    <row r="578" spans="1:16" s="1" customFormat="1" ht="17.25" customHeight="1">
      <c r="A578" s="15">
        <f t="shared" si="67"/>
        <v>4</v>
      </c>
      <c r="B578" s="16" t="str">
        <f t="shared" si="68"/>
        <v>教材节</v>
      </c>
      <c r="C578" s="16" t="str">
        <f t="shared" si="69"/>
        <v>第3节核酸</v>
      </c>
      <c r="D578" s="16" t="str">
        <f>IF(I578=1,INDEX( {"chinese","english","math","physics","chemistry","biology","politics","history","geography"},MATCH(C578,{"语文","英语","数学","物理","化学","生物","政治","历史","地理"},0)),"")</f>
        <v/>
      </c>
      <c r="E578" s="16" t="str">
        <f t="shared" si="70"/>
        <v>教材节</v>
      </c>
      <c r="F578" s="16" t="str">
        <f t="shared" si="71"/>
        <v>恰</v>
      </c>
      <c r="G578" s="16" t="str">
        <f>INDEX( {"body","discipline","volume","chapter","section"},MATCH(E578,{"教材体","教材域","教材册","教材章","教材节"},0))</f>
        <v>section</v>
      </c>
      <c r="H578" s="16" t="str">
        <f>INDEX( {"super","just","sub","infras"},MATCH(F578,{"超","恰","亚","次"},0))</f>
        <v>just</v>
      </c>
      <c r="I578" s="16">
        <f>MATCH(E578,{"教材体","教材域","教材册","教材章","教材节"},0)-1</f>
        <v>4</v>
      </c>
      <c r="J578" s="16">
        <f>MATCH(F578,{"超","恰","亚","次"},0)-1</f>
        <v>1</v>
      </c>
      <c r="K578" s="16" t="str">
        <f t="shared" si="72"/>
        <v>生物</v>
      </c>
      <c r="L578" s="1" t="s">
        <v>1343</v>
      </c>
      <c r="M578" s="17"/>
      <c r="N578" s="17"/>
      <c r="O578" s="18" t="str">
        <f t="shared" si="73"/>
        <v xml:space="preserve">
  - 
    name:  第3节核酸
    title:  第3节核酸
    description: 
    koLyro: section
    koLyri:  just
    son: </v>
      </c>
      <c r="P578" s="20" t="str">
        <f t="shared" si="74"/>
        <v xml:space="preserve">
          - 
            name:  第3节核酸
            title:  第3节核酸
            description: 
            koLyro: section
            koLyri:  just
            son: </v>
      </c>
    </row>
    <row r="579" spans="1:16" s="1" customFormat="1" ht="17.25" customHeight="1">
      <c r="A579" s="15">
        <f t="shared" si="67"/>
        <v>4</v>
      </c>
      <c r="B579" s="16" t="str">
        <f t="shared" si="68"/>
        <v>教材节</v>
      </c>
      <c r="C579" s="16" t="str">
        <f t="shared" si="69"/>
        <v>第4节细胞中的糖类和脂质</v>
      </c>
      <c r="D579" s="16" t="str">
        <f>IF(I579=1,INDEX( {"chinese","english","math","physics","chemistry","biology","politics","history","geography"},MATCH(C579,{"语文","英语","数学","物理","化学","生物","政治","历史","地理"},0)),"")</f>
        <v/>
      </c>
      <c r="E579" s="16" t="str">
        <f t="shared" si="70"/>
        <v>教材节</v>
      </c>
      <c r="F579" s="16" t="str">
        <f t="shared" si="71"/>
        <v>恰</v>
      </c>
      <c r="G579" s="16" t="str">
        <f>INDEX( {"body","discipline","volume","chapter","section"},MATCH(E579,{"教材体","教材域","教材册","教材章","教材节"},0))</f>
        <v>section</v>
      </c>
      <c r="H579" s="16" t="str">
        <f>INDEX( {"super","just","sub","infras"},MATCH(F579,{"超","恰","亚","次"},0))</f>
        <v>just</v>
      </c>
      <c r="I579" s="16">
        <f>MATCH(E579,{"教材体","教材域","教材册","教材章","教材节"},0)-1</f>
        <v>4</v>
      </c>
      <c r="J579" s="16">
        <f>MATCH(F579,{"超","恰","亚","次"},0)-1</f>
        <v>1</v>
      </c>
      <c r="K579" s="16" t="str">
        <f t="shared" si="72"/>
        <v>生物</v>
      </c>
      <c r="L579" s="1" t="s">
        <v>482</v>
      </c>
      <c r="M579" s="17"/>
      <c r="N579" s="17"/>
      <c r="O579" s="18" t="str">
        <f t="shared" si="73"/>
        <v xml:space="preserve">
  - 
    name:  第4节细胞中的糖类和脂质
    title:  第4节细胞中的糖类和脂质
    description: 
    koLyro: section
    koLyri:  just
    son: </v>
      </c>
      <c r="P579" s="20" t="str">
        <f t="shared" si="74"/>
        <v xml:space="preserve">
          - 
            name:  第4节细胞中的糖类和脂质
            title:  第4节细胞中的糖类和脂质
            description: 
            koLyro: section
            koLyri:  just
            son: </v>
      </c>
    </row>
    <row r="580" spans="1:16" s="1" customFormat="1" ht="17.25" customHeight="1">
      <c r="A580" s="15">
        <f t="shared" ref="A580:A643" si="75">IFERROR(FIND("├",L580),0)</f>
        <v>4</v>
      </c>
      <c r="B580" s="16" t="str">
        <f t="shared" ref="B580:B643" si="76">MID(L580,FIND("«",L580)+1,FIND("»",L580)-FIND("«",L580)-1)</f>
        <v>教材节</v>
      </c>
      <c r="C580" s="16" t="str">
        <f t="shared" ref="C580:C643" si="77">RIGHT(L580,LEN(L580)-FIND("»",L580))</f>
        <v>第5节细胞中的无机物</v>
      </c>
      <c r="D580" s="16" t="str">
        <f>IF(I580=1,INDEX( {"chinese","english","math","physics","chemistry","biology","politics","history","geography"},MATCH(C580,{"语文","英语","数学","物理","化学","生物","政治","历史","地理"},0)),"")</f>
        <v/>
      </c>
      <c r="E580" s="16" t="str">
        <f t="shared" ref="E580:E643" si="78">SUBSTITUTE(SUBSTITUTE(SUBSTITUTE(SUBSTITUTE(B580,"超",""),"恰",""),"亚",""),"次","")</f>
        <v>教材节</v>
      </c>
      <c r="F580" s="16" t="str">
        <f t="shared" ref="F580:F643" si="79">IF(IFERROR(FIND("超",B580),-1)&gt;0,"超",  IF(IFERROR(FIND("亚",B580),-1)&gt;0,"亚",   IF(IFERROR(FIND("次",B580),-1)&gt;0,"次",    "恰"  )))</f>
        <v>恰</v>
      </c>
      <c r="G580" s="16" t="str">
        <f>INDEX( {"body","discipline","volume","chapter","section"},MATCH(E580,{"教材体","教材域","教材册","教材章","教材节"},0))</f>
        <v>section</v>
      </c>
      <c r="H580" s="16" t="str">
        <f>INDEX( {"super","just","sub","infras"},MATCH(F580,{"超","恰","亚","次"},0))</f>
        <v>just</v>
      </c>
      <c r="I580" s="16">
        <f>MATCH(E580,{"教材体","教材域","教材册","教材章","教材节"},0)-1</f>
        <v>4</v>
      </c>
      <c r="J580" s="16">
        <f>MATCH(F580,{"超","恰","亚","次"},0)-1</f>
        <v>1</v>
      </c>
      <c r="K580" s="16" t="str">
        <f t="shared" ref="K580:K643" si="80">IF(I580=0,"",IF(I580=1,C580,K579))</f>
        <v>生物</v>
      </c>
      <c r="L580" s="1" t="s">
        <v>483</v>
      </c>
      <c r="M580" s="17"/>
      <c r="N580" s="17"/>
      <c r="O580" s="18" t="str">
        <f t="shared" si="73"/>
        <v xml:space="preserve">
  - 
    name:  第5节细胞中的无机物
    title:  第5节细胞中的无机物
    description: 
    koLyro: section
    koLyri:  just
    son: </v>
      </c>
      <c r="P580" s="20" t="str">
        <f t="shared" si="74"/>
        <v xml:space="preserve">
          - 
            name:  第5节细胞中的无机物
            title:  第5节细胞中的无机物
            description: 
            koLyro: section
            koLyri:  just
            son: </v>
      </c>
    </row>
    <row r="581" spans="1:16" s="1" customFormat="1" ht="17.25" customHeight="1">
      <c r="A581" s="15">
        <f t="shared" si="75"/>
        <v>3</v>
      </c>
      <c r="B581" s="16" t="str">
        <f t="shared" si="76"/>
        <v>教材章</v>
      </c>
      <c r="C581" s="16" t="str">
        <f t="shared" si="77"/>
        <v>第3章 细胞的基本结构</v>
      </c>
      <c r="D581" s="16" t="str">
        <f>IF(I581=1,INDEX( {"chinese","english","math","physics","chemistry","biology","politics","history","geography"},MATCH(C581,{"语文","英语","数学","物理","化学","生物","政治","历史","地理"},0)),"")</f>
        <v/>
      </c>
      <c r="E581" s="16" t="str">
        <f t="shared" si="78"/>
        <v>教材章</v>
      </c>
      <c r="F581" s="16" t="str">
        <f t="shared" si="79"/>
        <v>恰</v>
      </c>
      <c r="G581" s="16" t="str">
        <f>INDEX( {"body","discipline","volume","chapter","section"},MATCH(E581,{"教材体","教材域","教材册","教材章","教材节"},0))</f>
        <v>chapter</v>
      </c>
      <c r="H581" s="16" t="str">
        <f>INDEX( {"super","just","sub","infras"},MATCH(F581,{"超","恰","亚","次"},0))</f>
        <v>just</v>
      </c>
      <c r="I581" s="16">
        <f>MATCH(E581,{"教材体","教材域","教材册","教材章","教材节"},0)-1</f>
        <v>3</v>
      </c>
      <c r="J581" s="16">
        <f>MATCH(F581,{"超","恰","亚","次"},0)-1</f>
        <v>1</v>
      </c>
      <c r="K581" s="16" t="str">
        <f t="shared" si="80"/>
        <v>生物</v>
      </c>
      <c r="L581" s="1" t="s">
        <v>484</v>
      </c>
      <c r="M581" s="17"/>
      <c r="N581" s="17"/>
      <c r="O581" s="18" t="str">
        <f t="shared" ref="O581:O644" si="81">SUBSTITUTE(SUBSTITUTE(SUBSTITUTE(SUBSTITUTE($O$1,"NAME",IF(D581="",C581,D581)),"TITLE",C581),"KO_LYRO",G581),"KO_LYRI",H581)</f>
        <v xml:space="preserve">
  - 
    name:  第3章 细胞的基本结构
    title:  第3章 细胞的基本结构
    description: 
    koLyro: chapter
    koLyri:  just
    son: </v>
      </c>
      <c r="P581" s="20" t="str">
        <f t="shared" ref="P581:P644" si="82">SUBSTITUTE(O581,CHAR(10),CHAR(10)&amp;REPT("  ",A581))</f>
        <v xml:space="preserve">
        - 
          name:  第3章 细胞的基本结构
          title:  第3章 细胞的基本结构
          description: 
          koLyro: chapter
          koLyri:  just
          son: </v>
      </c>
    </row>
    <row r="582" spans="1:16" s="1" customFormat="1" ht="17.25" customHeight="1">
      <c r="A582" s="15">
        <f t="shared" si="75"/>
        <v>4</v>
      </c>
      <c r="B582" s="16" t="str">
        <f t="shared" si="76"/>
        <v>教材节</v>
      </c>
      <c r="C582" s="16" t="str">
        <f t="shared" si="77"/>
        <v>第1节细胞膜、细胞壁</v>
      </c>
      <c r="D582" s="16" t="str">
        <f>IF(I582=1,INDEX( {"chinese","english","math","physics","chemistry","biology","politics","history","geography"},MATCH(C582,{"语文","英语","数学","物理","化学","生物","政治","历史","地理"},0)),"")</f>
        <v/>
      </c>
      <c r="E582" s="16" t="str">
        <f t="shared" si="78"/>
        <v>教材节</v>
      </c>
      <c r="F582" s="16" t="str">
        <f t="shared" si="79"/>
        <v>恰</v>
      </c>
      <c r="G582" s="16" t="str">
        <f>INDEX( {"body","discipline","volume","chapter","section"},MATCH(E582,{"教材体","教材域","教材册","教材章","教材节"},0))</f>
        <v>section</v>
      </c>
      <c r="H582" s="16" t="str">
        <f>INDEX( {"super","just","sub","infras"},MATCH(F582,{"超","恰","亚","次"},0))</f>
        <v>just</v>
      </c>
      <c r="I582" s="16">
        <f>MATCH(E582,{"教材体","教材域","教材册","教材章","教材节"},0)-1</f>
        <v>4</v>
      </c>
      <c r="J582" s="16">
        <f>MATCH(F582,{"超","恰","亚","次"},0)-1</f>
        <v>1</v>
      </c>
      <c r="K582" s="16" t="str">
        <f t="shared" si="80"/>
        <v>生物</v>
      </c>
      <c r="L582" s="1" t="s">
        <v>485</v>
      </c>
      <c r="M582" s="17"/>
      <c r="N582" s="17"/>
      <c r="O582" s="18" t="str">
        <f t="shared" si="81"/>
        <v xml:space="preserve">
  - 
    name:  第1节细胞膜、细胞壁
    title:  第1节细胞膜、细胞壁
    description: 
    koLyro: section
    koLyri:  just
    son: </v>
      </c>
      <c r="P582" s="20" t="str">
        <f t="shared" si="82"/>
        <v xml:space="preserve">
          - 
            name:  第1节细胞膜、细胞壁
            title:  第1节细胞膜、细胞壁
            description: 
            koLyro: section
            koLyri:  just
            son: </v>
      </c>
    </row>
    <row r="583" spans="1:16" s="1" customFormat="1" ht="17.25" customHeight="1">
      <c r="A583" s="15">
        <f t="shared" si="75"/>
        <v>4</v>
      </c>
      <c r="B583" s="16" t="str">
        <f t="shared" si="76"/>
        <v>教材节</v>
      </c>
      <c r="C583" s="16" t="str">
        <f t="shared" si="77"/>
        <v>第2节细胞质</v>
      </c>
      <c r="D583" s="16" t="str">
        <f>IF(I583=1,INDEX( {"chinese","english","math","physics","chemistry","biology","politics","history","geography"},MATCH(C583,{"语文","英语","数学","物理","化学","生物","政治","历史","地理"},0)),"")</f>
        <v/>
      </c>
      <c r="E583" s="16" t="str">
        <f t="shared" si="78"/>
        <v>教材节</v>
      </c>
      <c r="F583" s="16" t="str">
        <f t="shared" si="79"/>
        <v>恰</v>
      </c>
      <c r="G583" s="16" t="str">
        <f>INDEX( {"body","discipline","volume","chapter","section"},MATCH(E583,{"教材体","教材域","教材册","教材章","教材节"},0))</f>
        <v>section</v>
      </c>
      <c r="H583" s="16" t="str">
        <f>INDEX( {"super","just","sub","infras"},MATCH(F583,{"超","恰","亚","次"},0))</f>
        <v>just</v>
      </c>
      <c r="I583" s="16">
        <f>MATCH(E583,{"教材体","教材域","教材册","教材章","教材节"},0)-1</f>
        <v>4</v>
      </c>
      <c r="J583" s="16">
        <f>MATCH(F583,{"超","恰","亚","次"},0)-1</f>
        <v>1</v>
      </c>
      <c r="K583" s="16" t="str">
        <f t="shared" si="80"/>
        <v>生物</v>
      </c>
      <c r="L583" s="1" t="s">
        <v>486</v>
      </c>
      <c r="M583" s="17"/>
      <c r="N583" s="17"/>
      <c r="O583" s="18" t="str">
        <f t="shared" si="81"/>
        <v xml:space="preserve">
  - 
    name:  第2节细胞质
    title:  第2节细胞质
    description: 
    koLyro: section
    koLyri:  just
    son: </v>
      </c>
      <c r="P583" s="20" t="str">
        <f t="shared" si="82"/>
        <v xml:space="preserve">
          - 
            name:  第2节细胞质
            title:  第2节细胞质
            description: 
            koLyro: section
            koLyri:  just
            son: </v>
      </c>
    </row>
    <row r="584" spans="1:16" s="1" customFormat="1" ht="17.25" customHeight="1">
      <c r="A584" s="15">
        <f t="shared" si="75"/>
        <v>4</v>
      </c>
      <c r="B584" s="16" t="str">
        <f t="shared" si="76"/>
        <v>教材节</v>
      </c>
      <c r="C584" s="16" t="str">
        <f t="shared" si="77"/>
        <v>第3节细胞核</v>
      </c>
      <c r="D584" s="16" t="str">
        <f>IF(I584=1,INDEX( {"chinese","english","math","physics","chemistry","biology","politics","history","geography"},MATCH(C584,{"语文","英语","数学","物理","化学","生物","政治","历史","地理"},0)),"")</f>
        <v/>
      </c>
      <c r="E584" s="16" t="str">
        <f t="shared" si="78"/>
        <v>教材节</v>
      </c>
      <c r="F584" s="16" t="str">
        <f t="shared" si="79"/>
        <v>恰</v>
      </c>
      <c r="G584" s="16" t="str">
        <f>INDEX( {"body","discipline","volume","chapter","section"},MATCH(E584,{"教材体","教材域","教材册","教材章","教材节"},0))</f>
        <v>section</v>
      </c>
      <c r="H584" s="16" t="str">
        <f>INDEX( {"super","just","sub","infras"},MATCH(F584,{"超","恰","亚","次"},0))</f>
        <v>just</v>
      </c>
      <c r="I584" s="16">
        <f>MATCH(E584,{"教材体","教材域","教材册","教材章","教材节"},0)-1</f>
        <v>4</v>
      </c>
      <c r="J584" s="16">
        <f>MATCH(F584,{"超","恰","亚","次"},0)-1</f>
        <v>1</v>
      </c>
      <c r="K584" s="16" t="str">
        <f t="shared" si="80"/>
        <v>生物</v>
      </c>
      <c r="L584" s="1" t="s">
        <v>487</v>
      </c>
      <c r="M584" s="17"/>
      <c r="N584" s="17"/>
      <c r="O584" s="18" t="str">
        <f t="shared" si="81"/>
        <v xml:space="preserve">
  - 
    name:  第3节细胞核
    title:  第3节细胞核
    description: 
    koLyro: section
    koLyri:  just
    son: </v>
      </c>
      <c r="P584" s="20" t="str">
        <f t="shared" si="82"/>
        <v xml:space="preserve">
          - 
            name:  第3节细胞核
            title:  第3节细胞核
            description: 
            koLyro: section
            koLyri:  just
            son: </v>
      </c>
    </row>
    <row r="585" spans="1:16" s="1" customFormat="1" ht="17.25" customHeight="1">
      <c r="A585" s="15">
        <f t="shared" si="75"/>
        <v>3</v>
      </c>
      <c r="B585" s="16" t="str">
        <f t="shared" si="76"/>
        <v>教材章</v>
      </c>
      <c r="C585" s="16" t="str">
        <f t="shared" si="77"/>
        <v>第4章 细胞的物质输入和输出</v>
      </c>
      <c r="D585" s="16" t="str">
        <f>IF(I585=1,INDEX( {"chinese","english","math","physics","chemistry","biology","politics","history","geography"},MATCH(C585,{"语文","英语","数学","物理","化学","生物","政治","历史","地理"},0)),"")</f>
        <v/>
      </c>
      <c r="E585" s="16" t="str">
        <f t="shared" si="78"/>
        <v>教材章</v>
      </c>
      <c r="F585" s="16" t="str">
        <f t="shared" si="79"/>
        <v>恰</v>
      </c>
      <c r="G585" s="16" t="str">
        <f>INDEX( {"body","discipline","volume","chapter","section"},MATCH(E585,{"教材体","教材域","教材册","教材章","教材节"},0))</f>
        <v>chapter</v>
      </c>
      <c r="H585" s="16" t="str">
        <f>INDEX( {"super","just","sub","infras"},MATCH(F585,{"超","恰","亚","次"},0))</f>
        <v>just</v>
      </c>
      <c r="I585" s="16">
        <f>MATCH(E585,{"教材体","教材域","教材册","教材章","教材节"},0)-1</f>
        <v>3</v>
      </c>
      <c r="J585" s="16">
        <f>MATCH(F585,{"超","恰","亚","次"},0)-1</f>
        <v>1</v>
      </c>
      <c r="K585" s="16" t="str">
        <f t="shared" si="80"/>
        <v>生物</v>
      </c>
      <c r="L585" s="1" t="s">
        <v>488</v>
      </c>
      <c r="M585" s="17"/>
      <c r="N585" s="17"/>
      <c r="O585" s="18" t="str">
        <f t="shared" si="81"/>
        <v xml:space="preserve">
  - 
    name:  第4章 细胞的物质输入和输出
    title:  第4章 细胞的物质输入和输出
    description: 
    koLyro: chapter
    koLyri:  just
    son: </v>
      </c>
      <c r="P585" s="20" t="str">
        <f t="shared" si="82"/>
        <v xml:space="preserve">
        - 
          name:  第4章 细胞的物质输入和输出
          title:  第4章 细胞的物质输入和输出
          description: 
          koLyro: chapter
          koLyri:  just
          son: </v>
      </c>
    </row>
    <row r="586" spans="1:16" s="1" customFormat="1" ht="17.25" customHeight="1">
      <c r="A586" s="15">
        <f t="shared" si="75"/>
        <v>4</v>
      </c>
      <c r="B586" s="16" t="str">
        <f t="shared" si="76"/>
        <v>教材节</v>
      </c>
      <c r="C586" s="16" t="str">
        <f t="shared" si="77"/>
        <v>第1节物质跨膜运输的实例</v>
      </c>
      <c r="D586" s="16" t="str">
        <f>IF(I586=1,INDEX( {"chinese","english","math","physics","chemistry","biology","politics","history","geography"},MATCH(C586,{"语文","英语","数学","物理","化学","生物","政治","历史","地理"},0)),"")</f>
        <v/>
      </c>
      <c r="E586" s="16" t="str">
        <f t="shared" si="78"/>
        <v>教材节</v>
      </c>
      <c r="F586" s="16" t="str">
        <f t="shared" si="79"/>
        <v>恰</v>
      </c>
      <c r="G586" s="16" t="str">
        <f>INDEX( {"body","discipline","volume","chapter","section"},MATCH(E586,{"教材体","教材域","教材册","教材章","教材节"},0))</f>
        <v>section</v>
      </c>
      <c r="H586" s="16" t="str">
        <f>INDEX( {"super","just","sub","infras"},MATCH(F586,{"超","恰","亚","次"},0))</f>
        <v>just</v>
      </c>
      <c r="I586" s="16">
        <f>MATCH(E586,{"教材体","教材域","教材册","教材章","教材节"},0)-1</f>
        <v>4</v>
      </c>
      <c r="J586" s="16">
        <f>MATCH(F586,{"超","恰","亚","次"},0)-1</f>
        <v>1</v>
      </c>
      <c r="K586" s="16" t="str">
        <f t="shared" si="80"/>
        <v>生物</v>
      </c>
      <c r="L586" s="1" t="s">
        <v>489</v>
      </c>
      <c r="M586" s="17"/>
      <c r="N586" s="17"/>
      <c r="O586" s="18" t="str">
        <f t="shared" si="81"/>
        <v xml:space="preserve">
  - 
    name:  第1节物质跨膜运输的实例
    title:  第1节物质跨膜运输的实例
    description: 
    koLyro: section
    koLyri:  just
    son: </v>
      </c>
      <c r="P586" s="20" t="str">
        <f t="shared" si="82"/>
        <v xml:space="preserve">
          - 
            name:  第1节物质跨膜运输的实例
            title:  第1节物质跨膜运输的实例
            description: 
            koLyro: section
            koLyri:  just
            son: </v>
      </c>
    </row>
    <row r="587" spans="1:16" s="1" customFormat="1" ht="17.25" customHeight="1">
      <c r="A587" s="15">
        <f t="shared" si="75"/>
        <v>4</v>
      </c>
      <c r="B587" s="16" t="str">
        <f t="shared" si="76"/>
        <v>教材节</v>
      </c>
      <c r="C587" s="16" t="str">
        <f t="shared" si="77"/>
        <v>第2节生物膜的流动镶嵌模型</v>
      </c>
      <c r="D587" s="16" t="str">
        <f>IF(I587=1,INDEX( {"chinese","english","math","physics","chemistry","biology","politics","history","geography"},MATCH(C587,{"语文","英语","数学","物理","化学","生物","政治","历史","地理"},0)),"")</f>
        <v/>
      </c>
      <c r="E587" s="16" t="str">
        <f t="shared" si="78"/>
        <v>教材节</v>
      </c>
      <c r="F587" s="16" t="str">
        <f t="shared" si="79"/>
        <v>恰</v>
      </c>
      <c r="G587" s="16" t="str">
        <f>INDEX( {"body","discipline","volume","chapter","section"},MATCH(E587,{"教材体","教材域","教材册","教材章","教材节"},0))</f>
        <v>section</v>
      </c>
      <c r="H587" s="16" t="str">
        <f>INDEX( {"super","just","sub","infras"},MATCH(F587,{"超","恰","亚","次"},0))</f>
        <v>just</v>
      </c>
      <c r="I587" s="16">
        <f>MATCH(E587,{"教材体","教材域","教材册","教材章","教材节"},0)-1</f>
        <v>4</v>
      </c>
      <c r="J587" s="16">
        <f>MATCH(F587,{"超","恰","亚","次"},0)-1</f>
        <v>1</v>
      </c>
      <c r="K587" s="16" t="str">
        <f t="shared" si="80"/>
        <v>生物</v>
      </c>
      <c r="L587" s="1" t="s">
        <v>490</v>
      </c>
      <c r="M587" s="17"/>
      <c r="N587" s="17"/>
      <c r="O587" s="18" t="str">
        <f t="shared" si="81"/>
        <v xml:space="preserve">
  - 
    name:  第2节生物膜的流动镶嵌模型
    title:  第2节生物膜的流动镶嵌模型
    description: 
    koLyro: section
    koLyri:  just
    son: </v>
      </c>
      <c r="P587" s="20" t="str">
        <f t="shared" si="82"/>
        <v xml:space="preserve">
          - 
            name:  第2节生物膜的流动镶嵌模型
            title:  第2节生物膜的流动镶嵌模型
            description: 
            koLyro: section
            koLyri:  just
            son: </v>
      </c>
    </row>
    <row r="588" spans="1:16" s="1" customFormat="1" ht="17.25" customHeight="1">
      <c r="A588" s="15">
        <f t="shared" si="75"/>
        <v>4</v>
      </c>
      <c r="B588" s="16" t="str">
        <f t="shared" si="76"/>
        <v>教材节</v>
      </c>
      <c r="C588" s="16" t="str">
        <f t="shared" si="77"/>
        <v>第3节物质跨膜运输的方式</v>
      </c>
      <c r="D588" s="16" t="str">
        <f>IF(I588=1,INDEX( {"chinese","english","math","physics","chemistry","biology","politics","history","geography"},MATCH(C588,{"语文","英语","数学","物理","化学","生物","政治","历史","地理"},0)),"")</f>
        <v/>
      </c>
      <c r="E588" s="16" t="str">
        <f t="shared" si="78"/>
        <v>教材节</v>
      </c>
      <c r="F588" s="16" t="str">
        <f t="shared" si="79"/>
        <v>恰</v>
      </c>
      <c r="G588" s="16" t="str">
        <f>INDEX( {"body","discipline","volume","chapter","section"},MATCH(E588,{"教材体","教材域","教材册","教材章","教材节"},0))</f>
        <v>section</v>
      </c>
      <c r="H588" s="16" t="str">
        <f>INDEX( {"super","just","sub","infras"},MATCH(F588,{"超","恰","亚","次"},0))</f>
        <v>just</v>
      </c>
      <c r="I588" s="16">
        <f>MATCH(E588,{"教材体","教材域","教材册","教材章","教材节"},0)-1</f>
        <v>4</v>
      </c>
      <c r="J588" s="16">
        <f>MATCH(F588,{"超","恰","亚","次"},0)-1</f>
        <v>1</v>
      </c>
      <c r="K588" s="16" t="str">
        <f t="shared" si="80"/>
        <v>生物</v>
      </c>
      <c r="L588" s="1" t="s">
        <v>491</v>
      </c>
      <c r="M588" s="17"/>
      <c r="N588" s="17"/>
      <c r="O588" s="18" t="str">
        <f t="shared" si="81"/>
        <v xml:space="preserve">
  - 
    name:  第3节物质跨膜运输的方式
    title:  第3节物质跨膜运输的方式
    description: 
    koLyro: section
    koLyri:  just
    son: </v>
      </c>
      <c r="P588" s="20" t="str">
        <f t="shared" si="82"/>
        <v xml:space="preserve">
          - 
            name:  第3节物质跨膜运输的方式
            title:  第3节物质跨膜运输的方式
            description: 
            koLyro: section
            koLyri:  just
            son: </v>
      </c>
    </row>
    <row r="589" spans="1:16" s="1" customFormat="1" ht="17.25" customHeight="1">
      <c r="A589" s="15">
        <f t="shared" si="75"/>
        <v>3</v>
      </c>
      <c r="B589" s="16" t="str">
        <f t="shared" si="76"/>
        <v>教材章</v>
      </c>
      <c r="C589" s="16" t="str">
        <f t="shared" si="77"/>
        <v>第5章 细胞的能量供应和利用</v>
      </c>
      <c r="D589" s="16" t="str">
        <f>IF(I589=1,INDEX( {"chinese","english","math","physics","chemistry","biology","politics","history","geography"},MATCH(C589,{"语文","英语","数学","物理","化学","生物","政治","历史","地理"},0)),"")</f>
        <v/>
      </c>
      <c r="E589" s="16" t="str">
        <f t="shared" si="78"/>
        <v>教材章</v>
      </c>
      <c r="F589" s="16" t="str">
        <f t="shared" si="79"/>
        <v>恰</v>
      </c>
      <c r="G589" s="16" t="str">
        <f>INDEX( {"body","discipline","volume","chapter","section"},MATCH(E589,{"教材体","教材域","教材册","教材章","教材节"},0))</f>
        <v>chapter</v>
      </c>
      <c r="H589" s="16" t="str">
        <f>INDEX( {"super","just","sub","infras"},MATCH(F589,{"超","恰","亚","次"},0))</f>
        <v>just</v>
      </c>
      <c r="I589" s="16">
        <f>MATCH(E589,{"教材体","教材域","教材册","教材章","教材节"},0)-1</f>
        <v>3</v>
      </c>
      <c r="J589" s="16">
        <f>MATCH(F589,{"超","恰","亚","次"},0)-1</f>
        <v>1</v>
      </c>
      <c r="K589" s="16" t="str">
        <f t="shared" si="80"/>
        <v>生物</v>
      </c>
      <c r="L589" s="1" t="s">
        <v>492</v>
      </c>
      <c r="M589" s="17"/>
      <c r="N589" s="17"/>
      <c r="O589" s="18" t="str">
        <f t="shared" si="81"/>
        <v xml:space="preserve">
  - 
    name:  第5章 细胞的能量供应和利用
    title:  第5章 细胞的能量供应和利用
    description: 
    koLyro: chapter
    koLyri:  just
    son: </v>
      </c>
      <c r="P589" s="20" t="str">
        <f t="shared" si="82"/>
        <v xml:space="preserve">
        - 
          name:  第5章 细胞的能量供应和利用
          title:  第5章 细胞的能量供应和利用
          description: 
          koLyro: chapter
          koLyri:  just
          son: </v>
      </c>
    </row>
    <row r="590" spans="1:16" s="1" customFormat="1" ht="17.25" customHeight="1">
      <c r="A590" s="15">
        <f t="shared" si="75"/>
        <v>4</v>
      </c>
      <c r="B590" s="16" t="str">
        <f t="shared" si="76"/>
        <v>教材节</v>
      </c>
      <c r="C590" s="16" t="str">
        <f t="shared" si="77"/>
        <v>第1节降低化学反应活化能的酶</v>
      </c>
      <c r="D590" s="16" t="str">
        <f>IF(I590=1,INDEX( {"chinese","english","math","physics","chemistry","biology","politics","history","geography"},MATCH(C590,{"语文","英语","数学","物理","化学","生物","政治","历史","地理"},0)),"")</f>
        <v/>
      </c>
      <c r="E590" s="16" t="str">
        <f t="shared" si="78"/>
        <v>教材节</v>
      </c>
      <c r="F590" s="16" t="str">
        <f t="shared" si="79"/>
        <v>恰</v>
      </c>
      <c r="G590" s="16" t="str">
        <f>INDEX( {"body","discipline","volume","chapter","section"},MATCH(E590,{"教材体","教材域","教材册","教材章","教材节"},0))</f>
        <v>section</v>
      </c>
      <c r="H590" s="16" t="str">
        <f>INDEX( {"super","just","sub","infras"},MATCH(F590,{"超","恰","亚","次"},0))</f>
        <v>just</v>
      </c>
      <c r="I590" s="16">
        <f>MATCH(E590,{"教材体","教材域","教材册","教材章","教材节"},0)-1</f>
        <v>4</v>
      </c>
      <c r="J590" s="16">
        <f>MATCH(F590,{"超","恰","亚","次"},0)-1</f>
        <v>1</v>
      </c>
      <c r="K590" s="16" t="str">
        <f t="shared" si="80"/>
        <v>生物</v>
      </c>
      <c r="L590" s="1" t="s">
        <v>493</v>
      </c>
      <c r="M590" s="17"/>
      <c r="N590" s="17"/>
      <c r="O590" s="18" t="str">
        <f t="shared" si="81"/>
        <v xml:space="preserve">
  - 
    name:  第1节降低化学反应活化能的酶
    title:  第1节降低化学反应活化能的酶
    description: 
    koLyro: section
    koLyri:  just
    son: </v>
      </c>
      <c r="P590" s="20" t="str">
        <f t="shared" si="82"/>
        <v xml:space="preserve">
          - 
            name:  第1节降低化学反应活化能的酶
            title:  第1节降低化学反应活化能的酶
            description: 
            koLyro: section
            koLyri:  just
            son: </v>
      </c>
    </row>
    <row r="591" spans="1:16" s="1" customFormat="1" ht="17.25" customHeight="1">
      <c r="A591" s="15">
        <f t="shared" si="75"/>
        <v>4</v>
      </c>
      <c r="B591" s="16" t="str">
        <f t="shared" si="76"/>
        <v>教材节</v>
      </c>
      <c r="C591" s="16" t="str">
        <f t="shared" si="77"/>
        <v>第2节细胞的能量“通货”──ATP</v>
      </c>
      <c r="D591" s="16" t="str">
        <f>IF(I591=1,INDEX( {"chinese","english","math","physics","chemistry","biology","politics","history","geography"},MATCH(C591,{"语文","英语","数学","物理","化学","生物","政治","历史","地理"},0)),"")</f>
        <v/>
      </c>
      <c r="E591" s="16" t="str">
        <f t="shared" si="78"/>
        <v>教材节</v>
      </c>
      <c r="F591" s="16" t="str">
        <f t="shared" si="79"/>
        <v>恰</v>
      </c>
      <c r="G591" s="16" t="str">
        <f>INDEX( {"body","discipline","volume","chapter","section"},MATCH(E591,{"教材体","教材域","教材册","教材章","教材节"},0))</f>
        <v>section</v>
      </c>
      <c r="H591" s="16" t="str">
        <f>INDEX( {"super","just","sub","infras"},MATCH(F591,{"超","恰","亚","次"},0))</f>
        <v>just</v>
      </c>
      <c r="I591" s="16">
        <f>MATCH(E591,{"教材体","教材域","教材册","教材章","教材节"},0)-1</f>
        <v>4</v>
      </c>
      <c r="J591" s="16">
        <f>MATCH(F591,{"超","恰","亚","次"},0)-1</f>
        <v>1</v>
      </c>
      <c r="K591" s="16" t="str">
        <f t="shared" si="80"/>
        <v>生物</v>
      </c>
      <c r="L591" s="1" t="s">
        <v>494</v>
      </c>
      <c r="M591" s="17"/>
      <c r="N591" s="17"/>
      <c r="O591" s="18" t="str">
        <f t="shared" si="81"/>
        <v xml:space="preserve">
  - 
    name:  第2节细胞的能量“通货”──ATP
    title:  第2节细胞的能量“通货”──ATP
    description: 
    koLyro: section
    koLyri:  just
    son: </v>
      </c>
      <c r="P591" s="20" t="str">
        <f t="shared" si="82"/>
        <v xml:space="preserve">
          - 
            name:  第2节细胞的能量“通货”──ATP
            title:  第2节细胞的能量“通货”──ATP
            description: 
            koLyro: section
            koLyri:  just
            son: </v>
      </c>
    </row>
    <row r="592" spans="1:16" s="1" customFormat="1" ht="17.25" customHeight="1">
      <c r="A592" s="15">
        <f t="shared" si="75"/>
        <v>4</v>
      </c>
      <c r="B592" s="16" t="str">
        <f t="shared" si="76"/>
        <v>教材节</v>
      </c>
      <c r="C592" s="16" t="str">
        <f t="shared" si="77"/>
        <v>第3节ATP的主要来源──细胞呼吸</v>
      </c>
      <c r="D592" s="16" t="str">
        <f>IF(I592=1,INDEX( {"chinese","english","math","physics","chemistry","biology","politics","history","geography"},MATCH(C592,{"语文","英语","数学","物理","化学","生物","政治","历史","地理"},0)),"")</f>
        <v/>
      </c>
      <c r="E592" s="16" t="str">
        <f t="shared" si="78"/>
        <v>教材节</v>
      </c>
      <c r="F592" s="16" t="str">
        <f t="shared" si="79"/>
        <v>恰</v>
      </c>
      <c r="G592" s="16" t="str">
        <f>INDEX( {"body","discipline","volume","chapter","section"},MATCH(E592,{"教材体","教材域","教材册","教材章","教材节"},0))</f>
        <v>section</v>
      </c>
      <c r="H592" s="16" t="str">
        <f>INDEX( {"super","just","sub","infras"},MATCH(F592,{"超","恰","亚","次"},0))</f>
        <v>just</v>
      </c>
      <c r="I592" s="16">
        <f>MATCH(E592,{"教材体","教材域","教材册","教材章","教材节"},0)-1</f>
        <v>4</v>
      </c>
      <c r="J592" s="16">
        <f>MATCH(F592,{"超","恰","亚","次"},0)-1</f>
        <v>1</v>
      </c>
      <c r="K592" s="16" t="str">
        <f t="shared" si="80"/>
        <v>生物</v>
      </c>
      <c r="L592" s="1" t="s">
        <v>495</v>
      </c>
      <c r="M592" s="17"/>
      <c r="N592" s="17"/>
      <c r="O592" s="18" t="str">
        <f t="shared" si="81"/>
        <v xml:space="preserve">
  - 
    name:  第3节ATP的主要来源──细胞呼吸
    title:  第3节ATP的主要来源──细胞呼吸
    description: 
    koLyro: section
    koLyri:  just
    son: </v>
      </c>
      <c r="P592" s="20" t="str">
        <f t="shared" si="82"/>
        <v xml:space="preserve">
          - 
            name:  第3节ATP的主要来源──细胞呼吸
            title:  第3节ATP的主要来源──细胞呼吸
            description: 
            koLyro: section
            koLyri:  just
            son: </v>
      </c>
    </row>
    <row r="593" spans="1:16" s="1" customFormat="1" ht="17.25" customHeight="1">
      <c r="A593" s="15">
        <f t="shared" si="75"/>
        <v>4</v>
      </c>
      <c r="B593" s="16" t="str">
        <f t="shared" si="76"/>
        <v>教材节</v>
      </c>
      <c r="C593" s="16" t="str">
        <f t="shared" si="77"/>
        <v>第4节能量之源──光与光合作用</v>
      </c>
      <c r="D593" s="16" t="str">
        <f>IF(I593=1,INDEX( {"chinese","english","math","physics","chemistry","biology","politics","history","geography"},MATCH(C593,{"语文","英语","数学","物理","化学","生物","政治","历史","地理"},0)),"")</f>
        <v/>
      </c>
      <c r="E593" s="16" t="str">
        <f t="shared" si="78"/>
        <v>教材节</v>
      </c>
      <c r="F593" s="16" t="str">
        <f t="shared" si="79"/>
        <v>恰</v>
      </c>
      <c r="G593" s="16" t="str">
        <f>INDEX( {"body","discipline","volume","chapter","section"},MATCH(E593,{"教材体","教材域","教材册","教材章","教材节"},0))</f>
        <v>section</v>
      </c>
      <c r="H593" s="16" t="str">
        <f>INDEX( {"super","just","sub","infras"},MATCH(F593,{"超","恰","亚","次"},0))</f>
        <v>just</v>
      </c>
      <c r="I593" s="16">
        <f>MATCH(E593,{"教材体","教材域","教材册","教材章","教材节"},0)-1</f>
        <v>4</v>
      </c>
      <c r="J593" s="16">
        <f>MATCH(F593,{"超","恰","亚","次"},0)-1</f>
        <v>1</v>
      </c>
      <c r="K593" s="16" t="str">
        <f t="shared" si="80"/>
        <v>生物</v>
      </c>
      <c r="L593" s="1" t="s">
        <v>496</v>
      </c>
      <c r="M593" s="17"/>
      <c r="N593" s="17"/>
      <c r="O593" s="18" t="str">
        <f t="shared" si="81"/>
        <v xml:space="preserve">
  - 
    name:  第4节能量之源──光与光合作用
    title:  第4节能量之源──光与光合作用
    description: 
    koLyro: section
    koLyri:  just
    son: </v>
      </c>
      <c r="P593" s="20" t="str">
        <f t="shared" si="82"/>
        <v xml:space="preserve">
          - 
            name:  第4节能量之源──光与光合作用
            title:  第4节能量之源──光与光合作用
            description: 
            koLyro: section
            koLyri:  just
            son: </v>
      </c>
    </row>
    <row r="594" spans="1:16" s="1" customFormat="1" ht="17.25" customHeight="1">
      <c r="A594" s="15">
        <f t="shared" si="75"/>
        <v>3</v>
      </c>
      <c r="B594" s="16" t="str">
        <f t="shared" si="76"/>
        <v>教材章</v>
      </c>
      <c r="C594" s="16" t="str">
        <f t="shared" si="77"/>
        <v>第6章 细胞的生命历程</v>
      </c>
      <c r="D594" s="16" t="str">
        <f>IF(I594=1,INDEX( {"chinese","english","math","physics","chemistry","biology","politics","history","geography"},MATCH(C594,{"语文","英语","数学","物理","化学","生物","政治","历史","地理"},0)),"")</f>
        <v/>
      </c>
      <c r="E594" s="16" t="str">
        <f t="shared" si="78"/>
        <v>教材章</v>
      </c>
      <c r="F594" s="16" t="str">
        <f t="shared" si="79"/>
        <v>恰</v>
      </c>
      <c r="G594" s="16" t="str">
        <f>INDEX( {"body","discipline","volume","chapter","section"},MATCH(E594,{"教材体","教材域","教材册","教材章","教材节"},0))</f>
        <v>chapter</v>
      </c>
      <c r="H594" s="16" t="str">
        <f>INDEX( {"super","just","sub","infras"},MATCH(F594,{"超","恰","亚","次"},0))</f>
        <v>just</v>
      </c>
      <c r="I594" s="16">
        <f>MATCH(E594,{"教材体","教材域","教材册","教材章","教材节"},0)-1</f>
        <v>3</v>
      </c>
      <c r="J594" s="16">
        <f>MATCH(F594,{"超","恰","亚","次"},0)-1</f>
        <v>1</v>
      </c>
      <c r="K594" s="16" t="str">
        <f t="shared" si="80"/>
        <v>生物</v>
      </c>
      <c r="L594" s="1" t="s">
        <v>497</v>
      </c>
      <c r="M594" s="17"/>
      <c r="N594" s="17"/>
      <c r="O594" s="18" t="str">
        <f t="shared" si="81"/>
        <v xml:space="preserve">
  - 
    name:  第6章 细胞的生命历程
    title:  第6章 细胞的生命历程
    description: 
    koLyro: chapter
    koLyri:  just
    son: </v>
      </c>
      <c r="P594" s="20" t="str">
        <f t="shared" si="82"/>
        <v xml:space="preserve">
        - 
          name:  第6章 细胞的生命历程
          title:  第6章 细胞的生命历程
          description: 
          koLyro: chapter
          koLyri:  just
          son: </v>
      </c>
    </row>
    <row r="595" spans="1:16" s="1" customFormat="1" ht="17.25" customHeight="1">
      <c r="A595" s="15">
        <f t="shared" si="75"/>
        <v>4</v>
      </c>
      <c r="B595" s="16" t="str">
        <f t="shared" si="76"/>
        <v>教材节</v>
      </c>
      <c r="C595" s="16" t="str">
        <f t="shared" si="77"/>
        <v>第1节细胞的增殖</v>
      </c>
      <c r="D595" s="16" t="str">
        <f>IF(I595=1,INDEX( {"chinese","english","math","physics","chemistry","biology","politics","history","geography"},MATCH(C595,{"语文","英语","数学","物理","化学","生物","政治","历史","地理"},0)),"")</f>
        <v/>
      </c>
      <c r="E595" s="16" t="str">
        <f t="shared" si="78"/>
        <v>教材节</v>
      </c>
      <c r="F595" s="16" t="str">
        <f t="shared" si="79"/>
        <v>恰</v>
      </c>
      <c r="G595" s="16" t="str">
        <f>INDEX( {"body","discipline","volume","chapter","section"},MATCH(E595,{"教材体","教材域","教材册","教材章","教材节"},0))</f>
        <v>section</v>
      </c>
      <c r="H595" s="16" t="str">
        <f>INDEX( {"super","just","sub","infras"},MATCH(F595,{"超","恰","亚","次"},0))</f>
        <v>just</v>
      </c>
      <c r="I595" s="16">
        <f>MATCH(E595,{"教材体","教材域","教材册","教材章","教材节"},0)-1</f>
        <v>4</v>
      </c>
      <c r="J595" s="16">
        <f>MATCH(F595,{"超","恰","亚","次"},0)-1</f>
        <v>1</v>
      </c>
      <c r="K595" s="16" t="str">
        <f t="shared" si="80"/>
        <v>生物</v>
      </c>
      <c r="L595" s="1" t="s">
        <v>498</v>
      </c>
      <c r="M595" s="17"/>
      <c r="N595" s="17"/>
      <c r="O595" s="18" t="str">
        <f t="shared" si="81"/>
        <v xml:space="preserve">
  - 
    name:  第1节细胞的增殖
    title:  第1节细胞的增殖
    description: 
    koLyro: section
    koLyri:  just
    son: </v>
      </c>
      <c r="P595" s="20" t="str">
        <f t="shared" si="82"/>
        <v xml:space="preserve">
          - 
            name:  第1节细胞的增殖
            title:  第1节细胞的增殖
            description: 
            koLyro: section
            koLyri:  just
            son: </v>
      </c>
    </row>
    <row r="596" spans="1:16" s="1" customFormat="1" ht="17.25" customHeight="1">
      <c r="A596" s="15">
        <f t="shared" si="75"/>
        <v>4</v>
      </c>
      <c r="B596" s="16" t="str">
        <f t="shared" si="76"/>
        <v>教材节</v>
      </c>
      <c r="C596" s="16" t="str">
        <f t="shared" si="77"/>
        <v>第2节细胞的分化</v>
      </c>
      <c r="D596" s="16" t="str">
        <f>IF(I596=1,INDEX( {"chinese","english","math","physics","chemistry","biology","politics","history","geography"},MATCH(C596,{"语文","英语","数学","物理","化学","生物","政治","历史","地理"},0)),"")</f>
        <v/>
      </c>
      <c r="E596" s="16" t="str">
        <f t="shared" si="78"/>
        <v>教材节</v>
      </c>
      <c r="F596" s="16" t="str">
        <f t="shared" si="79"/>
        <v>恰</v>
      </c>
      <c r="G596" s="16" t="str">
        <f>INDEX( {"body","discipline","volume","chapter","section"},MATCH(E596,{"教材体","教材域","教材册","教材章","教材节"},0))</f>
        <v>section</v>
      </c>
      <c r="H596" s="16" t="str">
        <f>INDEX( {"super","just","sub","infras"},MATCH(F596,{"超","恰","亚","次"},0))</f>
        <v>just</v>
      </c>
      <c r="I596" s="16">
        <f>MATCH(E596,{"教材体","教材域","教材册","教材章","教材节"},0)-1</f>
        <v>4</v>
      </c>
      <c r="J596" s="16">
        <f>MATCH(F596,{"超","恰","亚","次"},0)-1</f>
        <v>1</v>
      </c>
      <c r="K596" s="16" t="str">
        <f t="shared" si="80"/>
        <v>生物</v>
      </c>
      <c r="L596" s="1" t="s">
        <v>499</v>
      </c>
      <c r="M596" s="17"/>
      <c r="N596" s="17"/>
      <c r="O596" s="18" t="str">
        <f t="shared" si="81"/>
        <v xml:space="preserve">
  - 
    name:  第2节细胞的分化
    title:  第2节细胞的分化
    description: 
    koLyro: section
    koLyri:  just
    son: </v>
      </c>
      <c r="P596" s="20" t="str">
        <f t="shared" si="82"/>
        <v xml:space="preserve">
          - 
            name:  第2节细胞的分化
            title:  第2节细胞的分化
            description: 
            koLyro: section
            koLyri:  just
            son: </v>
      </c>
    </row>
    <row r="597" spans="1:16" s="1" customFormat="1" ht="17.25" customHeight="1">
      <c r="A597" s="15">
        <f t="shared" si="75"/>
        <v>4</v>
      </c>
      <c r="B597" s="16" t="str">
        <f t="shared" si="76"/>
        <v>教材节</v>
      </c>
      <c r="C597" s="16" t="str">
        <f t="shared" si="77"/>
        <v>第3节细胞的衰老和凋亡</v>
      </c>
      <c r="D597" s="16" t="str">
        <f>IF(I597=1,INDEX( {"chinese","english","math","physics","chemistry","biology","politics","history","geography"},MATCH(C597,{"语文","英语","数学","物理","化学","生物","政治","历史","地理"},0)),"")</f>
        <v/>
      </c>
      <c r="E597" s="16" t="str">
        <f t="shared" si="78"/>
        <v>教材节</v>
      </c>
      <c r="F597" s="16" t="str">
        <f t="shared" si="79"/>
        <v>恰</v>
      </c>
      <c r="G597" s="16" t="str">
        <f>INDEX( {"body","discipline","volume","chapter","section"},MATCH(E597,{"教材体","教材域","教材册","教材章","教材节"},0))</f>
        <v>section</v>
      </c>
      <c r="H597" s="16" t="str">
        <f>INDEX( {"super","just","sub","infras"},MATCH(F597,{"超","恰","亚","次"},0))</f>
        <v>just</v>
      </c>
      <c r="I597" s="16">
        <f>MATCH(E597,{"教材体","教材域","教材册","教材章","教材节"},0)-1</f>
        <v>4</v>
      </c>
      <c r="J597" s="16">
        <f>MATCH(F597,{"超","恰","亚","次"},0)-1</f>
        <v>1</v>
      </c>
      <c r="K597" s="16" t="str">
        <f t="shared" si="80"/>
        <v>生物</v>
      </c>
      <c r="L597" s="1" t="s">
        <v>500</v>
      </c>
      <c r="M597" s="17"/>
      <c r="N597" s="17"/>
      <c r="O597" s="18" t="str">
        <f t="shared" si="81"/>
        <v xml:space="preserve">
  - 
    name:  第3节细胞的衰老和凋亡
    title:  第3节细胞的衰老和凋亡
    description: 
    koLyro: section
    koLyri:  just
    son: </v>
      </c>
      <c r="P597" s="20" t="str">
        <f t="shared" si="82"/>
        <v xml:space="preserve">
          - 
            name:  第3节细胞的衰老和凋亡
            title:  第3节细胞的衰老和凋亡
            description: 
            koLyro: section
            koLyri:  just
            son: </v>
      </c>
    </row>
    <row r="598" spans="1:16" s="1" customFormat="1" ht="17.25" customHeight="1">
      <c r="A598" s="15">
        <f t="shared" si="75"/>
        <v>4</v>
      </c>
      <c r="B598" s="16" t="str">
        <f t="shared" si="76"/>
        <v>教材节</v>
      </c>
      <c r="C598" s="16" t="str">
        <f t="shared" si="77"/>
        <v>第4节细胞的癌变</v>
      </c>
      <c r="D598" s="16" t="str">
        <f>IF(I598=1,INDEX( {"chinese","english","math","physics","chemistry","biology","politics","history","geography"},MATCH(C598,{"语文","英语","数学","物理","化学","生物","政治","历史","地理"},0)),"")</f>
        <v/>
      </c>
      <c r="E598" s="16" t="str">
        <f t="shared" si="78"/>
        <v>教材节</v>
      </c>
      <c r="F598" s="16" t="str">
        <f t="shared" si="79"/>
        <v>恰</v>
      </c>
      <c r="G598" s="16" t="str">
        <f>INDEX( {"body","discipline","volume","chapter","section"},MATCH(E598,{"教材体","教材域","教材册","教材章","教材节"},0))</f>
        <v>section</v>
      </c>
      <c r="H598" s="16" t="str">
        <f>INDEX( {"super","just","sub","infras"},MATCH(F598,{"超","恰","亚","次"},0))</f>
        <v>just</v>
      </c>
      <c r="I598" s="16">
        <f>MATCH(E598,{"教材体","教材域","教材册","教材章","教材节"},0)-1</f>
        <v>4</v>
      </c>
      <c r="J598" s="16">
        <f>MATCH(F598,{"超","恰","亚","次"},0)-1</f>
        <v>1</v>
      </c>
      <c r="K598" s="16" t="str">
        <f t="shared" si="80"/>
        <v>生物</v>
      </c>
      <c r="L598" s="1" t="s">
        <v>501</v>
      </c>
      <c r="M598" s="17"/>
      <c r="N598" s="17"/>
      <c r="O598" s="18" t="str">
        <f t="shared" si="81"/>
        <v xml:space="preserve">
  - 
    name:  第4节细胞的癌变
    title:  第4节细胞的癌变
    description: 
    koLyro: section
    koLyri:  just
    son: </v>
      </c>
      <c r="P598" s="20" t="str">
        <f t="shared" si="82"/>
        <v xml:space="preserve">
          - 
            name:  第4节细胞的癌变
            title:  第4节细胞的癌变
            description: 
            koLyro: section
            koLyri:  just
            son: </v>
      </c>
    </row>
    <row r="599" spans="1:16" s="1" customFormat="1" ht="17.25" customHeight="1">
      <c r="A599" s="15">
        <f t="shared" si="75"/>
        <v>2</v>
      </c>
      <c r="B599" s="16" t="str">
        <f t="shared" si="76"/>
        <v>教材册</v>
      </c>
      <c r="C599" s="16" t="str">
        <f t="shared" si="77"/>
        <v>必修2</v>
      </c>
      <c r="D599" s="16" t="str">
        <f>IF(I599=1,INDEX( {"chinese","english","math","physics","chemistry","biology","politics","history","geography"},MATCH(C599,{"语文","英语","数学","物理","化学","生物","政治","历史","地理"},0)),"")</f>
        <v/>
      </c>
      <c r="E599" s="16" t="str">
        <f t="shared" si="78"/>
        <v>教材册</v>
      </c>
      <c r="F599" s="16" t="str">
        <f t="shared" si="79"/>
        <v>恰</v>
      </c>
      <c r="G599" s="16" t="str">
        <f>INDEX( {"body","discipline","volume","chapter","section"},MATCH(E599,{"教材体","教材域","教材册","教材章","教材节"},0))</f>
        <v>volume</v>
      </c>
      <c r="H599" s="16" t="str">
        <f>INDEX( {"super","just","sub","infras"},MATCH(F599,{"超","恰","亚","次"},0))</f>
        <v>just</v>
      </c>
      <c r="I599" s="16">
        <f>MATCH(E599,{"教材体","教材域","教材册","教材章","教材节"},0)-1</f>
        <v>2</v>
      </c>
      <c r="J599" s="16">
        <f>MATCH(F599,{"超","恰","亚","次"},0)-1</f>
        <v>1</v>
      </c>
      <c r="K599" s="16" t="str">
        <f t="shared" si="80"/>
        <v>生物</v>
      </c>
      <c r="L599" s="1" t="s">
        <v>299</v>
      </c>
      <c r="M599" s="17"/>
      <c r="N599" s="17"/>
      <c r="O599" s="18" t="str">
        <f t="shared" si="81"/>
        <v xml:space="preserve">
  - 
    name:  必修2
    title:  必修2
    description: 
    koLyro: volume
    koLyri:  just
    son: </v>
      </c>
      <c r="P599" s="20" t="str">
        <f t="shared" si="82"/>
        <v xml:space="preserve">
      - 
        name:  必修2
        title:  必修2
        description: 
        koLyro: volume
        koLyri:  just
        son: </v>
      </c>
    </row>
    <row r="600" spans="1:16" s="1" customFormat="1" ht="17.25" customHeight="1">
      <c r="A600" s="15">
        <f t="shared" si="75"/>
        <v>3</v>
      </c>
      <c r="B600" s="16" t="str">
        <f t="shared" si="76"/>
        <v>教材章</v>
      </c>
      <c r="C600" s="16" t="str">
        <f t="shared" si="77"/>
        <v>第1章 遗传因子的发现</v>
      </c>
      <c r="D600" s="16" t="str">
        <f>IF(I600=1,INDEX( {"chinese","english","math","physics","chemistry","biology","politics","history","geography"},MATCH(C600,{"语文","英语","数学","物理","化学","生物","政治","历史","地理"},0)),"")</f>
        <v/>
      </c>
      <c r="E600" s="16" t="str">
        <f t="shared" si="78"/>
        <v>教材章</v>
      </c>
      <c r="F600" s="16" t="str">
        <f t="shared" si="79"/>
        <v>恰</v>
      </c>
      <c r="G600" s="16" t="str">
        <f>INDEX( {"body","discipline","volume","chapter","section"},MATCH(E600,{"教材体","教材域","教材册","教材章","教材节"},0))</f>
        <v>chapter</v>
      </c>
      <c r="H600" s="16" t="str">
        <f>INDEX( {"super","just","sub","infras"},MATCH(F600,{"超","恰","亚","次"},0))</f>
        <v>just</v>
      </c>
      <c r="I600" s="16">
        <f>MATCH(E600,{"教材体","教材域","教材册","教材章","教材节"},0)-1</f>
        <v>3</v>
      </c>
      <c r="J600" s="16">
        <f>MATCH(F600,{"超","恰","亚","次"},0)-1</f>
        <v>1</v>
      </c>
      <c r="K600" s="16" t="str">
        <f t="shared" si="80"/>
        <v>生物</v>
      </c>
      <c r="L600" s="1" t="s">
        <v>502</v>
      </c>
      <c r="M600" s="17"/>
      <c r="N600" s="17"/>
      <c r="O600" s="18" t="str">
        <f t="shared" si="81"/>
        <v xml:space="preserve">
  - 
    name:  第1章 遗传因子的发现
    title:  第1章 遗传因子的发现
    description: 
    koLyro: chapter
    koLyri:  just
    son: </v>
      </c>
      <c r="P600" s="20" t="str">
        <f t="shared" si="82"/>
        <v xml:space="preserve">
        - 
          name:  第1章 遗传因子的发现
          title:  第1章 遗传因子的发现
          description: 
          koLyro: chapter
          koLyri:  just
          son: </v>
      </c>
    </row>
    <row r="601" spans="1:16" s="1" customFormat="1" ht="17.25" customHeight="1">
      <c r="A601" s="15">
        <f t="shared" si="75"/>
        <v>4</v>
      </c>
      <c r="B601" s="16" t="str">
        <f t="shared" si="76"/>
        <v>教材节</v>
      </c>
      <c r="C601" s="16" t="str">
        <f t="shared" si="77"/>
        <v>第1节基因分离定律</v>
      </c>
      <c r="D601" s="16" t="str">
        <f>IF(I601=1,INDEX( {"chinese","english","math","physics","chemistry","biology","politics","history","geography"},MATCH(C601,{"语文","英语","数学","物理","化学","生物","政治","历史","地理"},0)),"")</f>
        <v/>
      </c>
      <c r="E601" s="16" t="str">
        <f t="shared" si="78"/>
        <v>教材节</v>
      </c>
      <c r="F601" s="16" t="str">
        <f t="shared" si="79"/>
        <v>恰</v>
      </c>
      <c r="G601" s="16" t="str">
        <f>INDEX( {"body","discipline","volume","chapter","section"},MATCH(E601,{"教材体","教材域","教材册","教材章","教材节"},0))</f>
        <v>section</v>
      </c>
      <c r="H601" s="16" t="str">
        <f>INDEX( {"super","just","sub","infras"},MATCH(F601,{"超","恰","亚","次"},0))</f>
        <v>just</v>
      </c>
      <c r="I601" s="16">
        <f>MATCH(E601,{"教材体","教材域","教材册","教材章","教材节"},0)-1</f>
        <v>4</v>
      </c>
      <c r="J601" s="16">
        <f>MATCH(F601,{"超","恰","亚","次"},0)-1</f>
        <v>1</v>
      </c>
      <c r="K601" s="16" t="str">
        <f t="shared" si="80"/>
        <v>生物</v>
      </c>
      <c r="L601" s="1" t="s">
        <v>503</v>
      </c>
      <c r="M601" s="17"/>
      <c r="N601" s="17"/>
      <c r="O601" s="18" t="str">
        <f t="shared" si="81"/>
        <v xml:space="preserve">
  - 
    name:  第1节基因分离定律
    title:  第1节基因分离定律
    description: 
    koLyro: section
    koLyri:  just
    son: </v>
      </c>
      <c r="P601" s="20" t="str">
        <f t="shared" si="82"/>
        <v xml:space="preserve">
          - 
            name:  第1节基因分离定律
            title:  第1节基因分离定律
            description: 
            koLyro: section
            koLyri:  just
            son: </v>
      </c>
    </row>
    <row r="602" spans="1:16" s="1" customFormat="1" ht="17.25" customHeight="1">
      <c r="A602" s="15">
        <f t="shared" si="75"/>
        <v>4</v>
      </c>
      <c r="B602" s="16" t="str">
        <f t="shared" si="76"/>
        <v>教材节</v>
      </c>
      <c r="C602" s="16" t="str">
        <f t="shared" si="77"/>
        <v>第2节基因的自由组合定律</v>
      </c>
      <c r="D602" s="16" t="str">
        <f>IF(I602=1,INDEX( {"chinese","english","math","physics","chemistry","biology","politics","history","geography"},MATCH(C602,{"语文","英语","数学","物理","化学","生物","政治","历史","地理"},0)),"")</f>
        <v/>
      </c>
      <c r="E602" s="16" t="str">
        <f t="shared" si="78"/>
        <v>教材节</v>
      </c>
      <c r="F602" s="16" t="str">
        <f t="shared" si="79"/>
        <v>恰</v>
      </c>
      <c r="G602" s="16" t="str">
        <f>INDEX( {"body","discipline","volume","chapter","section"},MATCH(E602,{"教材体","教材域","教材册","教材章","教材节"},0))</f>
        <v>section</v>
      </c>
      <c r="H602" s="16" t="str">
        <f>INDEX( {"super","just","sub","infras"},MATCH(F602,{"超","恰","亚","次"},0))</f>
        <v>just</v>
      </c>
      <c r="I602" s="16">
        <f>MATCH(E602,{"教材体","教材域","教材册","教材章","教材节"},0)-1</f>
        <v>4</v>
      </c>
      <c r="J602" s="16">
        <f>MATCH(F602,{"超","恰","亚","次"},0)-1</f>
        <v>1</v>
      </c>
      <c r="K602" s="16" t="str">
        <f t="shared" si="80"/>
        <v>生物</v>
      </c>
      <c r="L602" s="1" t="s">
        <v>504</v>
      </c>
      <c r="M602" s="17"/>
      <c r="N602" s="17"/>
      <c r="O602" s="18" t="str">
        <f t="shared" si="81"/>
        <v xml:space="preserve">
  - 
    name:  第2节基因的自由组合定律
    title:  第2节基因的自由组合定律
    description: 
    koLyro: section
    koLyri:  just
    son: </v>
      </c>
      <c r="P602" s="20" t="str">
        <f t="shared" si="82"/>
        <v xml:space="preserve">
          - 
            name:  第2节基因的自由组合定律
            title:  第2节基因的自由组合定律
            description: 
            koLyro: section
            koLyri:  just
            son: </v>
      </c>
    </row>
    <row r="603" spans="1:16" s="1" customFormat="1" ht="17.25" customHeight="1">
      <c r="A603" s="15">
        <f t="shared" si="75"/>
        <v>3</v>
      </c>
      <c r="B603" s="16" t="str">
        <f t="shared" si="76"/>
        <v>教材章</v>
      </c>
      <c r="C603" s="16" t="str">
        <f t="shared" si="77"/>
        <v>第2章 基因和染色体的关系</v>
      </c>
      <c r="D603" s="16" t="str">
        <f>IF(I603=1,INDEX( {"chinese","english","math","physics","chemistry","biology","politics","history","geography"},MATCH(C603,{"语文","英语","数学","物理","化学","生物","政治","历史","地理"},0)),"")</f>
        <v/>
      </c>
      <c r="E603" s="16" t="str">
        <f t="shared" si="78"/>
        <v>教材章</v>
      </c>
      <c r="F603" s="16" t="str">
        <f t="shared" si="79"/>
        <v>恰</v>
      </c>
      <c r="G603" s="16" t="str">
        <f>INDEX( {"body","discipline","volume","chapter","section"},MATCH(E603,{"教材体","教材域","教材册","教材章","教材节"},0))</f>
        <v>chapter</v>
      </c>
      <c r="H603" s="16" t="str">
        <f>INDEX( {"super","just","sub","infras"},MATCH(F603,{"超","恰","亚","次"},0))</f>
        <v>just</v>
      </c>
      <c r="I603" s="16">
        <f>MATCH(E603,{"教材体","教材域","教材册","教材章","教材节"},0)-1</f>
        <v>3</v>
      </c>
      <c r="J603" s="16">
        <f>MATCH(F603,{"超","恰","亚","次"},0)-1</f>
        <v>1</v>
      </c>
      <c r="K603" s="16" t="str">
        <f t="shared" si="80"/>
        <v>生物</v>
      </c>
      <c r="L603" s="1" t="s">
        <v>1344</v>
      </c>
      <c r="M603" s="17"/>
      <c r="N603" s="17"/>
      <c r="O603" s="18" t="str">
        <f t="shared" si="81"/>
        <v xml:space="preserve">
  - 
    name:  第2章 基因和染色体的关系
    title:  第2章 基因和染色体的关系
    description: 
    koLyro: chapter
    koLyri:  just
    son: </v>
      </c>
      <c r="P603" s="20" t="str">
        <f t="shared" si="82"/>
        <v xml:space="preserve">
        - 
          name:  第2章 基因和染色体的关系
          title:  第2章 基因和染色体的关系
          description: 
          koLyro: chapter
          koLyri:  just
          son: </v>
      </c>
    </row>
    <row r="604" spans="1:16" s="1" customFormat="1" ht="17.25" customHeight="1">
      <c r="A604" s="15">
        <f t="shared" si="75"/>
        <v>4</v>
      </c>
      <c r="B604" s="16" t="str">
        <f t="shared" si="76"/>
        <v>教材节</v>
      </c>
      <c r="C604" s="16" t="str">
        <f t="shared" si="77"/>
        <v>第1节减数分裂和受精作用</v>
      </c>
      <c r="D604" s="16" t="str">
        <f>IF(I604=1,INDEX( {"chinese","english","math","physics","chemistry","biology","politics","history","geography"},MATCH(C604,{"语文","英语","数学","物理","化学","生物","政治","历史","地理"},0)),"")</f>
        <v/>
      </c>
      <c r="E604" s="16" t="str">
        <f t="shared" si="78"/>
        <v>教材节</v>
      </c>
      <c r="F604" s="16" t="str">
        <f t="shared" si="79"/>
        <v>恰</v>
      </c>
      <c r="G604" s="16" t="str">
        <f>INDEX( {"body","discipline","volume","chapter","section"},MATCH(E604,{"教材体","教材域","教材册","教材章","教材节"},0))</f>
        <v>section</v>
      </c>
      <c r="H604" s="16" t="str">
        <f>INDEX( {"super","just","sub","infras"},MATCH(F604,{"超","恰","亚","次"},0))</f>
        <v>just</v>
      </c>
      <c r="I604" s="16">
        <f>MATCH(E604,{"教材体","教材域","教材册","教材章","教材节"},0)-1</f>
        <v>4</v>
      </c>
      <c r="J604" s="16">
        <f>MATCH(F604,{"超","恰","亚","次"},0)-1</f>
        <v>1</v>
      </c>
      <c r="K604" s="16" t="str">
        <f t="shared" si="80"/>
        <v>生物</v>
      </c>
      <c r="L604" s="1" t="s">
        <v>505</v>
      </c>
      <c r="M604" s="17"/>
      <c r="N604" s="17"/>
      <c r="O604" s="18" t="str">
        <f t="shared" si="81"/>
        <v xml:space="preserve">
  - 
    name:  第1节减数分裂和受精作用
    title:  第1节减数分裂和受精作用
    description: 
    koLyro: section
    koLyri:  just
    son: </v>
      </c>
      <c r="P604" s="20" t="str">
        <f t="shared" si="82"/>
        <v xml:space="preserve">
          - 
            name:  第1节减数分裂和受精作用
            title:  第1节减数分裂和受精作用
            description: 
            koLyro: section
            koLyri:  just
            son: </v>
      </c>
    </row>
    <row r="605" spans="1:16" s="1" customFormat="1" ht="17.25" customHeight="1">
      <c r="A605" s="15">
        <f t="shared" si="75"/>
        <v>4</v>
      </c>
      <c r="B605" s="16" t="str">
        <f t="shared" si="76"/>
        <v>教材节</v>
      </c>
      <c r="C605" s="16" t="str">
        <f t="shared" si="77"/>
        <v>第2节基因在染色体上</v>
      </c>
      <c r="D605" s="16" t="str">
        <f>IF(I605=1,INDEX( {"chinese","english","math","physics","chemistry","biology","politics","history","geography"},MATCH(C605,{"语文","英语","数学","物理","化学","生物","政治","历史","地理"},0)),"")</f>
        <v/>
      </c>
      <c r="E605" s="16" t="str">
        <f t="shared" si="78"/>
        <v>教材节</v>
      </c>
      <c r="F605" s="16" t="str">
        <f t="shared" si="79"/>
        <v>恰</v>
      </c>
      <c r="G605" s="16" t="str">
        <f>INDEX( {"body","discipline","volume","chapter","section"},MATCH(E605,{"教材体","教材域","教材册","教材章","教材节"},0))</f>
        <v>section</v>
      </c>
      <c r="H605" s="16" t="str">
        <f>INDEX( {"super","just","sub","infras"},MATCH(F605,{"超","恰","亚","次"},0))</f>
        <v>just</v>
      </c>
      <c r="I605" s="16">
        <f>MATCH(E605,{"教材体","教材域","教材册","教材章","教材节"},0)-1</f>
        <v>4</v>
      </c>
      <c r="J605" s="16">
        <f>MATCH(F605,{"超","恰","亚","次"},0)-1</f>
        <v>1</v>
      </c>
      <c r="K605" s="16" t="str">
        <f t="shared" si="80"/>
        <v>生物</v>
      </c>
      <c r="L605" s="1" t="s">
        <v>506</v>
      </c>
      <c r="M605" s="17"/>
      <c r="N605" s="17"/>
      <c r="O605" s="18" t="str">
        <f t="shared" si="81"/>
        <v xml:space="preserve">
  - 
    name:  第2节基因在染色体上
    title:  第2节基因在染色体上
    description: 
    koLyro: section
    koLyri:  just
    son: </v>
      </c>
      <c r="P605" s="20" t="str">
        <f t="shared" si="82"/>
        <v xml:space="preserve">
          - 
            name:  第2节基因在染色体上
            title:  第2节基因在染色体上
            description: 
            koLyro: section
            koLyri:  just
            son: </v>
      </c>
    </row>
    <row r="606" spans="1:16" s="1" customFormat="1" ht="17.25" customHeight="1">
      <c r="A606" s="15">
        <f t="shared" si="75"/>
        <v>4</v>
      </c>
      <c r="B606" s="16" t="str">
        <f t="shared" si="76"/>
        <v>教材节</v>
      </c>
      <c r="C606" s="16" t="str">
        <f t="shared" si="77"/>
        <v>第3节伴性遗传</v>
      </c>
      <c r="D606" s="16" t="str">
        <f>IF(I606=1,INDEX( {"chinese","english","math","physics","chemistry","biology","politics","history","geography"},MATCH(C606,{"语文","英语","数学","物理","化学","生物","政治","历史","地理"},0)),"")</f>
        <v/>
      </c>
      <c r="E606" s="16" t="str">
        <f t="shared" si="78"/>
        <v>教材节</v>
      </c>
      <c r="F606" s="16" t="str">
        <f t="shared" si="79"/>
        <v>恰</v>
      </c>
      <c r="G606" s="16" t="str">
        <f>INDEX( {"body","discipline","volume","chapter","section"},MATCH(E606,{"教材体","教材域","教材册","教材章","教材节"},0))</f>
        <v>section</v>
      </c>
      <c r="H606" s="16" t="str">
        <f>INDEX( {"super","just","sub","infras"},MATCH(F606,{"超","恰","亚","次"},0))</f>
        <v>just</v>
      </c>
      <c r="I606" s="16">
        <f>MATCH(E606,{"教材体","教材域","教材册","教材章","教材节"},0)-1</f>
        <v>4</v>
      </c>
      <c r="J606" s="16">
        <f>MATCH(F606,{"超","恰","亚","次"},0)-1</f>
        <v>1</v>
      </c>
      <c r="K606" s="16" t="str">
        <f t="shared" si="80"/>
        <v>生物</v>
      </c>
      <c r="L606" s="1" t="s">
        <v>507</v>
      </c>
      <c r="M606" s="17"/>
      <c r="N606" s="17"/>
      <c r="O606" s="18" t="str">
        <f t="shared" si="81"/>
        <v xml:space="preserve">
  - 
    name:  第3节伴性遗传
    title:  第3节伴性遗传
    description: 
    koLyro: section
    koLyri:  just
    son: </v>
      </c>
      <c r="P606" s="20" t="str">
        <f t="shared" si="82"/>
        <v xml:space="preserve">
          - 
            name:  第3节伴性遗传
            title:  第3节伴性遗传
            description: 
            koLyro: section
            koLyri:  just
            son: </v>
      </c>
    </row>
    <row r="607" spans="1:16" s="1" customFormat="1" ht="17.25" customHeight="1">
      <c r="A607" s="15">
        <f t="shared" si="75"/>
        <v>3</v>
      </c>
      <c r="B607" s="16" t="str">
        <f t="shared" si="76"/>
        <v>教材章</v>
      </c>
      <c r="C607" s="16" t="str">
        <f t="shared" si="77"/>
        <v>第3章 基因的本质</v>
      </c>
      <c r="D607" s="16" t="str">
        <f>IF(I607=1,INDEX( {"chinese","english","math","physics","chemistry","biology","politics","history","geography"},MATCH(C607,{"语文","英语","数学","物理","化学","生物","政治","历史","地理"},0)),"")</f>
        <v/>
      </c>
      <c r="E607" s="16" t="str">
        <f t="shared" si="78"/>
        <v>教材章</v>
      </c>
      <c r="F607" s="16" t="str">
        <f t="shared" si="79"/>
        <v>恰</v>
      </c>
      <c r="G607" s="16" t="str">
        <f>INDEX( {"body","discipline","volume","chapter","section"},MATCH(E607,{"教材体","教材域","教材册","教材章","教材节"},0))</f>
        <v>chapter</v>
      </c>
      <c r="H607" s="16" t="str">
        <f>INDEX( {"super","just","sub","infras"},MATCH(F607,{"超","恰","亚","次"},0))</f>
        <v>just</v>
      </c>
      <c r="I607" s="16">
        <f>MATCH(E607,{"教材体","教材域","教材册","教材章","教材节"},0)-1</f>
        <v>3</v>
      </c>
      <c r="J607" s="16">
        <f>MATCH(F607,{"超","恰","亚","次"},0)-1</f>
        <v>1</v>
      </c>
      <c r="K607" s="16" t="str">
        <f t="shared" si="80"/>
        <v>生物</v>
      </c>
      <c r="L607" s="1" t="s">
        <v>508</v>
      </c>
      <c r="M607" s="17"/>
      <c r="N607" s="17"/>
      <c r="O607" s="18" t="str">
        <f t="shared" si="81"/>
        <v xml:space="preserve">
  - 
    name:  第3章 基因的本质
    title:  第3章 基因的本质
    description: 
    koLyro: chapter
    koLyri:  just
    son: </v>
      </c>
      <c r="P607" s="20" t="str">
        <f t="shared" si="82"/>
        <v xml:space="preserve">
        - 
          name:  第3章 基因的本质
          title:  第3章 基因的本质
          description: 
          koLyro: chapter
          koLyri:  just
          son: </v>
      </c>
    </row>
    <row r="608" spans="1:16" s="1" customFormat="1" ht="17.25" customHeight="1">
      <c r="A608" s="15">
        <f t="shared" si="75"/>
        <v>4</v>
      </c>
      <c r="B608" s="16" t="str">
        <f t="shared" si="76"/>
        <v>教材节</v>
      </c>
      <c r="C608" s="16" t="str">
        <f t="shared" si="77"/>
        <v>第1节DNA是主要的遗传物质</v>
      </c>
      <c r="D608" s="16" t="str">
        <f>IF(I608=1,INDEX( {"chinese","english","math","physics","chemistry","biology","politics","history","geography"},MATCH(C608,{"语文","英语","数学","物理","化学","生物","政治","历史","地理"},0)),"")</f>
        <v/>
      </c>
      <c r="E608" s="16" t="str">
        <f t="shared" si="78"/>
        <v>教材节</v>
      </c>
      <c r="F608" s="16" t="str">
        <f t="shared" si="79"/>
        <v>恰</v>
      </c>
      <c r="G608" s="16" t="str">
        <f>INDEX( {"body","discipline","volume","chapter","section"},MATCH(E608,{"教材体","教材域","教材册","教材章","教材节"},0))</f>
        <v>section</v>
      </c>
      <c r="H608" s="16" t="str">
        <f>INDEX( {"super","just","sub","infras"},MATCH(F608,{"超","恰","亚","次"},0))</f>
        <v>just</v>
      </c>
      <c r="I608" s="16">
        <f>MATCH(E608,{"教材体","教材域","教材册","教材章","教材节"},0)-1</f>
        <v>4</v>
      </c>
      <c r="J608" s="16">
        <f>MATCH(F608,{"超","恰","亚","次"},0)-1</f>
        <v>1</v>
      </c>
      <c r="K608" s="16" t="str">
        <f t="shared" si="80"/>
        <v>生物</v>
      </c>
      <c r="L608" s="1" t="s">
        <v>509</v>
      </c>
      <c r="M608" s="17"/>
      <c r="N608" s="17"/>
      <c r="O608" s="18" t="str">
        <f t="shared" si="81"/>
        <v xml:space="preserve">
  - 
    name:  第1节DNA是主要的遗传物质
    title:  第1节DNA是主要的遗传物质
    description: 
    koLyro: section
    koLyri:  just
    son: </v>
      </c>
      <c r="P608" s="20" t="str">
        <f t="shared" si="82"/>
        <v xml:space="preserve">
          - 
            name:  第1节DNA是主要的遗传物质
            title:  第1节DNA是主要的遗传物质
            description: 
            koLyro: section
            koLyri:  just
            son: </v>
      </c>
    </row>
    <row r="609" spans="1:16" s="1" customFormat="1" ht="17.25" customHeight="1">
      <c r="A609" s="15">
        <f t="shared" si="75"/>
        <v>4</v>
      </c>
      <c r="B609" s="16" t="str">
        <f t="shared" si="76"/>
        <v>教材节</v>
      </c>
      <c r="C609" s="16" t="str">
        <f t="shared" si="77"/>
        <v>第2节DNA分子的结构</v>
      </c>
      <c r="D609" s="16" t="str">
        <f>IF(I609=1,INDEX( {"chinese","english","math","physics","chemistry","biology","politics","history","geography"},MATCH(C609,{"语文","英语","数学","物理","化学","生物","政治","历史","地理"},0)),"")</f>
        <v/>
      </c>
      <c r="E609" s="16" t="str">
        <f t="shared" si="78"/>
        <v>教材节</v>
      </c>
      <c r="F609" s="16" t="str">
        <f t="shared" si="79"/>
        <v>恰</v>
      </c>
      <c r="G609" s="16" t="str">
        <f>INDEX( {"body","discipline","volume","chapter","section"},MATCH(E609,{"教材体","教材域","教材册","教材章","教材节"},0))</f>
        <v>section</v>
      </c>
      <c r="H609" s="16" t="str">
        <f>INDEX( {"super","just","sub","infras"},MATCH(F609,{"超","恰","亚","次"},0))</f>
        <v>just</v>
      </c>
      <c r="I609" s="16">
        <f>MATCH(E609,{"教材体","教材域","教材册","教材章","教材节"},0)-1</f>
        <v>4</v>
      </c>
      <c r="J609" s="16">
        <f>MATCH(F609,{"超","恰","亚","次"},0)-1</f>
        <v>1</v>
      </c>
      <c r="K609" s="16" t="str">
        <f t="shared" si="80"/>
        <v>生物</v>
      </c>
      <c r="L609" s="1" t="s">
        <v>510</v>
      </c>
      <c r="M609" s="17"/>
      <c r="N609" s="17"/>
      <c r="O609" s="18" t="str">
        <f t="shared" si="81"/>
        <v xml:space="preserve">
  - 
    name:  第2节DNA分子的结构
    title:  第2节DNA分子的结构
    description: 
    koLyro: section
    koLyri:  just
    son: </v>
      </c>
      <c r="P609" s="20" t="str">
        <f t="shared" si="82"/>
        <v xml:space="preserve">
          - 
            name:  第2节DNA分子的结构
            title:  第2节DNA分子的结构
            description: 
            koLyro: section
            koLyri:  just
            son: </v>
      </c>
    </row>
    <row r="610" spans="1:16" s="1" customFormat="1" ht="17.25" customHeight="1">
      <c r="A610" s="15">
        <f t="shared" si="75"/>
        <v>4</v>
      </c>
      <c r="B610" s="16" t="str">
        <f t="shared" si="76"/>
        <v>教材节</v>
      </c>
      <c r="C610" s="16" t="str">
        <f t="shared" si="77"/>
        <v>第3节DNA的复制</v>
      </c>
      <c r="D610" s="16" t="str">
        <f>IF(I610=1,INDEX( {"chinese","english","math","physics","chemistry","biology","politics","history","geography"},MATCH(C610,{"语文","英语","数学","物理","化学","生物","政治","历史","地理"},0)),"")</f>
        <v/>
      </c>
      <c r="E610" s="16" t="str">
        <f t="shared" si="78"/>
        <v>教材节</v>
      </c>
      <c r="F610" s="16" t="str">
        <f t="shared" si="79"/>
        <v>恰</v>
      </c>
      <c r="G610" s="16" t="str">
        <f>INDEX( {"body","discipline","volume","chapter","section"},MATCH(E610,{"教材体","教材域","教材册","教材章","教材节"},0))</f>
        <v>section</v>
      </c>
      <c r="H610" s="16" t="str">
        <f>INDEX( {"super","just","sub","infras"},MATCH(F610,{"超","恰","亚","次"},0))</f>
        <v>just</v>
      </c>
      <c r="I610" s="16">
        <f>MATCH(E610,{"教材体","教材域","教材册","教材章","教材节"},0)-1</f>
        <v>4</v>
      </c>
      <c r="J610" s="16">
        <f>MATCH(F610,{"超","恰","亚","次"},0)-1</f>
        <v>1</v>
      </c>
      <c r="K610" s="16" t="str">
        <f t="shared" si="80"/>
        <v>生物</v>
      </c>
      <c r="L610" s="1" t="s">
        <v>511</v>
      </c>
      <c r="M610" s="17"/>
      <c r="N610" s="17"/>
      <c r="O610" s="18" t="str">
        <f t="shared" si="81"/>
        <v xml:space="preserve">
  - 
    name:  第3节DNA的复制
    title:  第3节DNA的复制
    description: 
    koLyro: section
    koLyri:  just
    son: </v>
      </c>
      <c r="P610" s="20" t="str">
        <f t="shared" si="82"/>
        <v xml:space="preserve">
          - 
            name:  第3节DNA的复制
            title:  第3节DNA的复制
            description: 
            koLyro: section
            koLyri:  just
            son: </v>
      </c>
    </row>
    <row r="611" spans="1:16" s="1" customFormat="1" ht="17.25" customHeight="1">
      <c r="A611" s="15">
        <f t="shared" si="75"/>
        <v>4</v>
      </c>
      <c r="B611" s="16" t="str">
        <f t="shared" si="76"/>
        <v>教材节</v>
      </c>
      <c r="C611" s="16" t="str">
        <f t="shared" si="77"/>
        <v>第4节基因是有遗传效应的DNA片段</v>
      </c>
      <c r="D611" s="16" t="str">
        <f>IF(I611=1,INDEX( {"chinese","english","math","physics","chemistry","biology","politics","history","geography"},MATCH(C611,{"语文","英语","数学","物理","化学","生物","政治","历史","地理"},0)),"")</f>
        <v/>
      </c>
      <c r="E611" s="16" t="str">
        <f t="shared" si="78"/>
        <v>教材节</v>
      </c>
      <c r="F611" s="16" t="str">
        <f t="shared" si="79"/>
        <v>恰</v>
      </c>
      <c r="G611" s="16" t="str">
        <f>INDEX( {"body","discipline","volume","chapter","section"},MATCH(E611,{"教材体","教材域","教材册","教材章","教材节"},0))</f>
        <v>section</v>
      </c>
      <c r="H611" s="16" t="str">
        <f>INDEX( {"super","just","sub","infras"},MATCH(F611,{"超","恰","亚","次"},0))</f>
        <v>just</v>
      </c>
      <c r="I611" s="16">
        <f>MATCH(E611,{"教材体","教材域","教材册","教材章","教材节"},0)-1</f>
        <v>4</v>
      </c>
      <c r="J611" s="16">
        <f>MATCH(F611,{"超","恰","亚","次"},0)-1</f>
        <v>1</v>
      </c>
      <c r="K611" s="16" t="str">
        <f t="shared" si="80"/>
        <v>生物</v>
      </c>
      <c r="L611" s="1" t="s">
        <v>512</v>
      </c>
      <c r="M611" s="17"/>
      <c r="N611" s="17"/>
      <c r="O611" s="18" t="str">
        <f t="shared" si="81"/>
        <v xml:space="preserve">
  - 
    name:  第4节基因是有遗传效应的DNA片段
    title:  第4节基因是有遗传效应的DNA片段
    description: 
    koLyro: section
    koLyri:  just
    son: </v>
      </c>
      <c r="P611" s="20" t="str">
        <f t="shared" si="82"/>
        <v xml:space="preserve">
          - 
            name:  第4节基因是有遗传效应的DNA片段
            title:  第4节基因是有遗传效应的DNA片段
            description: 
            koLyro: section
            koLyri:  just
            son: </v>
      </c>
    </row>
    <row r="612" spans="1:16" s="1" customFormat="1" ht="17.25" customHeight="1">
      <c r="A612" s="15">
        <f t="shared" si="75"/>
        <v>3</v>
      </c>
      <c r="B612" s="16" t="str">
        <f t="shared" si="76"/>
        <v>教材章</v>
      </c>
      <c r="C612" s="16" t="str">
        <f t="shared" si="77"/>
        <v>第4章 基因的表达</v>
      </c>
      <c r="D612" s="16" t="str">
        <f>IF(I612=1,INDEX( {"chinese","english","math","physics","chemistry","biology","politics","history","geography"},MATCH(C612,{"语文","英语","数学","物理","化学","生物","政治","历史","地理"},0)),"")</f>
        <v/>
      </c>
      <c r="E612" s="16" t="str">
        <f t="shared" si="78"/>
        <v>教材章</v>
      </c>
      <c r="F612" s="16" t="str">
        <f t="shared" si="79"/>
        <v>恰</v>
      </c>
      <c r="G612" s="16" t="str">
        <f>INDEX( {"body","discipline","volume","chapter","section"},MATCH(E612,{"教材体","教材域","教材册","教材章","教材节"},0))</f>
        <v>chapter</v>
      </c>
      <c r="H612" s="16" t="str">
        <f>INDEX( {"super","just","sub","infras"},MATCH(F612,{"超","恰","亚","次"},0))</f>
        <v>just</v>
      </c>
      <c r="I612" s="16">
        <f>MATCH(E612,{"教材体","教材域","教材册","教材章","教材节"},0)-1</f>
        <v>3</v>
      </c>
      <c r="J612" s="16">
        <f>MATCH(F612,{"超","恰","亚","次"},0)-1</f>
        <v>1</v>
      </c>
      <c r="K612" s="16" t="str">
        <f t="shared" si="80"/>
        <v>生物</v>
      </c>
      <c r="L612" s="1" t="s">
        <v>513</v>
      </c>
      <c r="M612" s="17"/>
      <c r="N612" s="17"/>
      <c r="O612" s="18" t="str">
        <f t="shared" si="81"/>
        <v xml:space="preserve">
  - 
    name:  第4章 基因的表达
    title:  第4章 基因的表达
    description: 
    koLyro: chapter
    koLyri:  just
    son: </v>
      </c>
      <c r="P612" s="20" t="str">
        <f t="shared" si="82"/>
        <v xml:space="preserve">
        - 
          name:  第4章 基因的表达
          title:  第4章 基因的表达
          description: 
          koLyro: chapter
          koLyri:  just
          son: </v>
      </c>
    </row>
    <row r="613" spans="1:16" s="1" customFormat="1" ht="17.25" customHeight="1">
      <c r="A613" s="15">
        <f t="shared" si="75"/>
        <v>4</v>
      </c>
      <c r="B613" s="16" t="str">
        <f t="shared" si="76"/>
        <v>教材节</v>
      </c>
      <c r="C613" s="16" t="str">
        <f t="shared" si="77"/>
        <v>第1节基因指导蛋白质的合成</v>
      </c>
      <c r="D613" s="16" t="str">
        <f>IF(I613=1,INDEX( {"chinese","english","math","physics","chemistry","biology","politics","history","geography"},MATCH(C613,{"语文","英语","数学","物理","化学","生物","政治","历史","地理"},0)),"")</f>
        <v/>
      </c>
      <c r="E613" s="16" t="str">
        <f t="shared" si="78"/>
        <v>教材节</v>
      </c>
      <c r="F613" s="16" t="str">
        <f t="shared" si="79"/>
        <v>恰</v>
      </c>
      <c r="G613" s="16" t="str">
        <f>INDEX( {"body","discipline","volume","chapter","section"},MATCH(E613,{"教材体","教材域","教材册","教材章","教材节"},0))</f>
        <v>section</v>
      </c>
      <c r="H613" s="16" t="str">
        <f>INDEX( {"super","just","sub","infras"},MATCH(F613,{"超","恰","亚","次"},0))</f>
        <v>just</v>
      </c>
      <c r="I613" s="16">
        <f>MATCH(E613,{"教材体","教材域","教材册","教材章","教材节"},0)-1</f>
        <v>4</v>
      </c>
      <c r="J613" s="16">
        <f>MATCH(F613,{"超","恰","亚","次"},0)-1</f>
        <v>1</v>
      </c>
      <c r="K613" s="16" t="str">
        <f t="shared" si="80"/>
        <v>生物</v>
      </c>
      <c r="L613" s="1" t="s">
        <v>514</v>
      </c>
      <c r="M613" s="17"/>
      <c r="N613" s="17"/>
      <c r="O613" s="18" t="str">
        <f t="shared" si="81"/>
        <v xml:space="preserve">
  - 
    name:  第1节基因指导蛋白质的合成
    title:  第1节基因指导蛋白质的合成
    description: 
    koLyro: section
    koLyri:  just
    son: </v>
      </c>
      <c r="P613" s="20" t="str">
        <f t="shared" si="82"/>
        <v xml:space="preserve">
          - 
            name:  第1节基因指导蛋白质的合成
            title:  第1节基因指导蛋白质的合成
            description: 
            koLyro: section
            koLyri:  just
            son: </v>
      </c>
    </row>
    <row r="614" spans="1:16" s="1" customFormat="1" ht="17.25" customHeight="1">
      <c r="A614" s="15">
        <f t="shared" si="75"/>
        <v>4</v>
      </c>
      <c r="B614" s="16" t="str">
        <f t="shared" si="76"/>
        <v>教材节</v>
      </c>
      <c r="C614" s="16" t="str">
        <f t="shared" si="77"/>
        <v>第2节基因对性状的控制</v>
      </c>
      <c r="D614" s="16" t="str">
        <f>IF(I614=1,INDEX( {"chinese","english","math","physics","chemistry","biology","politics","history","geography"},MATCH(C614,{"语文","英语","数学","物理","化学","生物","政治","历史","地理"},0)),"")</f>
        <v/>
      </c>
      <c r="E614" s="16" t="str">
        <f t="shared" si="78"/>
        <v>教材节</v>
      </c>
      <c r="F614" s="16" t="str">
        <f t="shared" si="79"/>
        <v>恰</v>
      </c>
      <c r="G614" s="16" t="str">
        <f>INDEX( {"body","discipline","volume","chapter","section"},MATCH(E614,{"教材体","教材域","教材册","教材章","教材节"},0))</f>
        <v>section</v>
      </c>
      <c r="H614" s="16" t="str">
        <f>INDEX( {"super","just","sub","infras"},MATCH(F614,{"超","恰","亚","次"},0))</f>
        <v>just</v>
      </c>
      <c r="I614" s="16">
        <f>MATCH(E614,{"教材体","教材域","教材册","教材章","教材节"},0)-1</f>
        <v>4</v>
      </c>
      <c r="J614" s="16">
        <f>MATCH(F614,{"超","恰","亚","次"},0)-1</f>
        <v>1</v>
      </c>
      <c r="K614" s="16" t="str">
        <f t="shared" si="80"/>
        <v>生物</v>
      </c>
      <c r="L614" s="1" t="s">
        <v>515</v>
      </c>
      <c r="M614" s="17"/>
      <c r="N614" s="17"/>
      <c r="O614" s="18" t="str">
        <f t="shared" si="81"/>
        <v xml:space="preserve">
  - 
    name:  第2节基因对性状的控制
    title:  第2节基因对性状的控制
    description: 
    koLyro: section
    koLyri:  just
    son: </v>
      </c>
      <c r="P614" s="20" t="str">
        <f t="shared" si="82"/>
        <v xml:space="preserve">
          - 
            name:  第2节基因对性状的控制
            title:  第2节基因对性状的控制
            description: 
            koLyro: section
            koLyri:  just
            son: </v>
      </c>
    </row>
    <row r="615" spans="1:16" s="1" customFormat="1" ht="17.25" customHeight="1">
      <c r="A615" s="15">
        <f t="shared" si="75"/>
        <v>4</v>
      </c>
      <c r="B615" s="16" t="str">
        <f t="shared" si="76"/>
        <v>教材节</v>
      </c>
      <c r="C615" s="16" t="str">
        <f t="shared" si="77"/>
        <v>第3节遗传密码的破译(选学)</v>
      </c>
      <c r="D615" s="16" t="str">
        <f>IF(I615=1,INDEX( {"chinese","english","math","physics","chemistry","biology","politics","history","geography"},MATCH(C615,{"语文","英语","数学","物理","化学","生物","政治","历史","地理"},0)),"")</f>
        <v/>
      </c>
      <c r="E615" s="16" t="str">
        <f t="shared" si="78"/>
        <v>教材节</v>
      </c>
      <c r="F615" s="16" t="str">
        <f t="shared" si="79"/>
        <v>恰</v>
      </c>
      <c r="G615" s="16" t="str">
        <f>INDEX( {"body","discipline","volume","chapter","section"},MATCH(E615,{"教材体","教材域","教材册","教材章","教材节"},0))</f>
        <v>section</v>
      </c>
      <c r="H615" s="16" t="str">
        <f>INDEX( {"super","just","sub","infras"},MATCH(F615,{"超","恰","亚","次"},0))</f>
        <v>just</v>
      </c>
      <c r="I615" s="16">
        <f>MATCH(E615,{"教材体","教材域","教材册","教材章","教材节"},0)-1</f>
        <v>4</v>
      </c>
      <c r="J615" s="16">
        <f>MATCH(F615,{"超","恰","亚","次"},0)-1</f>
        <v>1</v>
      </c>
      <c r="K615" s="16" t="str">
        <f t="shared" si="80"/>
        <v>生物</v>
      </c>
      <c r="L615" s="1" t="s">
        <v>516</v>
      </c>
      <c r="M615" s="17"/>
      <c r="N615" s="17"/>
      <c r="O615" s="18" t="str">
        <f t="shared" si="81"/>
        <v xml:space="preserve">
  - 
    name:  第3节遗传密码的破译(选学)
    title:  第3节遗传密码的破译(选学)
    description: 
    koLyro: section
    koLyri:  just
    son: </v>
      </c>
      <c r="P615" s="20" t="str">
        <f t="shared" si="82"/>
        <v xml:space="preserve">
          - 
            name:  第3节遗传密码的破译(选学)
            title:  第3节遗传密码的破译(选学)
            description: 
            koLyro: section
            koLyri:  just
            son: </v>
      </c>
    </row>
    <row r="616" spans="1:16" s="1" customFormat="1" ht="17.25" customHeight="1">
      <c r="A616" s="15">
        <f t="shared" si="75"/>
        <v>3</v>
      </c>
      <c r="B616" s="16" t="str">
        <f t="shared" si="76"/>
        <v>教材章</v>
      </c>
      <c r="C616" s="16" t="str">
        <f t="shared" si="77"/>
        <v>第5章 基因突变及其他变异</v>
      </c>
      <c r="D616" s="16" t="str">
        <f>IF(I616=1,INDEX( {"chinese","english","math","physics","chemistry","biology","politics","history","geography"},MATCH(C616,{"语文","英语","数学","物理","化学","生物","政治","历史","地理"},0)),"")</f>
        <v/>
      </c>
      <c r="E616" s="16" t="str">
        <f t="shared" si="78"/>
        <v>教材章</v>
      </c>
      <c r="F616" s="16" t="str">
        <f t="shared" si="79"/>
        <v>恰</v>
      </c>
      <c r="G616" s="16" t="str">
        <f>INDEX( {"body","discipline","volume","chapter","section"},MATCH(E616,{"教材体","教材域","教材册","教材章","教材节"},0))</f>
        <v>chapter</v>
      </c>
      <c r="H616" s="16" t="str">
        <f>INDEX( {"super","just","sub","infras"},MATCH(F616,{"超","恰","亚","次"},0))</f>
        <v>just</v>
      </c>
      <c r="I616" s="16">
        <f>MATCH(E616,{"教材体","教材域","教材册","教材章","教材节"},0)-1</f>
        <v>3</v>
      </c>
      <c r="J616" s="16">
        <f>MATCH(F616,{"超","恰","亚","次"},0)-1</f>
        <v>1</v>
      </c>
      <c r="K616" s="16" t="str">
        <f t="shared" si="80"/>
        <v>生物</v>
      </c>
      <c r="L616" s="1" t="s">
        <v>517</v>
      </c>
      <c r="M616" s="17"/>
      <c r="N616" s="17"/>
      <c r="O616" s="18" t="str">
        <f t="shared" si="81"/>
        <v xml:space="preserve">
  - 
    name:  第5章 基因突变及其他变异
    title:  第5章 基因突变及其他变异
    description: 
    koLyro: chapter
    koLyri:  just
    son: </v>
      </c>
      <c r="P616" s="20" t="str">
        <f t="shared" si="82"/>
        <v xml:space="preserve">
        - 
          name:  第5章 基因突变及其他变异
          title:  第5章 基因突变及其他变异
          description: 
          koLyro: chapter
          koLyri:  just
          son: </v>
      </c>
    </row>
    <row r="617" spans="1:16" s="1" customFormat="1" ht="17.25" customHeight="1">
      <c r="A617" s="15">
        <f t="shared" si="75"/>
        <v>4</v>
      </c>
      <c r="B617" s="16" t="str">
        <f t="shared" si="76"/>
        <v>教材节</v>
      </c>
      <c r="C617" s="16" t="str">
        <f t="shared" si="77"/>
        <v>第1节基因突变和基因重组</v>
      </c>
      <c r="D617" s="16" t="str">
        <f>IF(I617=1,INDEX( {"chinese","english","math","physics","chemistry","biology","politics","history","geography"},MATCH(C617,{"语文","英语","数学","物理","化学","生物","政治","历史","地理"},0)),"")</f>
        <v/>
      </c>
      <c r="E617" s="16" t="str">
        <f t="shared" si="78"/>
        <v>教材节</v>
      </c>
      <c r="F617" s="16" t="str">
        <f t="shared" si="79"/>
        <v>恰</v>
      </c>
      <c r="G617" s="16" t="str">
        <f>INDEX( {"body","discipline","volume","chapter","section"},MATCH(E617,{"教材体","教材域","教材册","教材章","教材节"},0))</f>
        <v>section</v>
      </c>
      <c r="H617" s="16" t="str">
        <f>INDEX( {"super","just","sub","infras"},MATCH(F617,{"超","恰","亚","次"},0))</f>
        <v>just</v>
      </c>
      <c r="I617" s="16">
        <f>MATCH(E617,{"教材体","教材域","教材册","教材章","教材节"},0)-1</f>
        <v>4</v>
      </c>
      <c r="J617" s="16">
        <f>MATCH(F617,{"超","恰","亚","次"},0)-1</f>
        <v>1</v>
      </c>
      <c r="K617" s="16" t="str">
        <f t="shared" si="80"/>
        <v>生物</v>
      </c>
      <c r="L617" s="1" t="s">
        <v>518</v>
      </c>
      <c r="M617" s="17"/>
      <c r="N617" s="17"/>
      <c r="O617" s="18" t="str">
        <f t="shared" si="81"/>
        <v xml:space="preserve">
  - 
    name:  第1节基因突变和基因重组
    title:  第1节基因突变和基因重组
    description: 
    koLyro: section
    koLyri:  just
    son: </v>
      </c>
      <c r="P617" s="20" t="str">
        <f t="shared" si="82"/>
        <v xml:space="preserve">
          - 
            name:  第1节基因突变和基因重组
            title:  第1节基因突变和基因重组
            description: 
            koLyro: section
            koLyri:  just
            son: </v>
      </c>
    </row>
    <row r="618" spans="1:16" s="1" customFormat="1" ht="17.25" customHeight="1">
      <c r="A618" s="15">
        <f t="shared" si="75"/>
        <v>4</v>
      </c>
      <c r="B618" s="16" t="str">
        <f t="shared" si="76"/>
        <v>教材节</v>
      </c>
      <c r="C618" s="16" t="str">
        <f t="shared" si="77"/>
        <v>第2节染色体变异</v>
      </c>
      <c r="D618" s="16" t="str">
        <f>IF(I618=1,INDEX( {"chinese","english","math","physics","chemistry","biology","politics","history","geography"},MATCH(C618,{"语文","英语","数学","物理","化学","生物","政治","历史","地理"},0)),"")</f>
        <v/>
      </c>
      <c r="E618" s="16" t="str">
        <f t="shared" si="78"/>
        <v>教材节</v>
      </c>
      <c r="F618" s="16" t="str">
        <f t="shared" si="79"/>
        <v>恰</v>
      </c>
      <c r="G618" s="16" t="str">
        <f>INDEX( {"body","discipline","volume","chapter","section"},MATCH(E618,{"教材体","教材域","教材册","教材章","教材节"},0))</f>
        <v>section</v>
      </c>
      <c r="H618" s="16" t="str">
        <f>INDEX( {"super","just","sub","infras"},MATCH(F618,{"超","恰","亚","次"},0))</f>
        <v>just</v>
      </c>
      <c r="I618" s="16">
        <f>MATCH(E618,{"教材体","教材域","教材册","教材章","教材节"},0)-1</f>
        <v>4</v>
      </c>
      <c r="J618" s="16">
        <f>MATCH(F618,{"超","恰","亚","次"},0)-1</f>
        <v>1</v>
      </c>
      <c r="K618" s="16" t="str">
        <f t="shared" si="80"/>
        <v>生物</v>
      </c>
      <c r="L618" s="1" t="s">
        <v>519</v>
      </c>
      <c r="M618" s="17"/>
      <c r="N618" s="17"/>
      <c r="O618" s="18" t="str">
        <f t="shared" si="81"/>
        <v xml:space="preserve">
  - 
    name:  第2节染色体变异
    title:  第2节染色体变异
    description: 
    koLyro: section
    koLyri:  just
    son: </v>
      </c>
      <c r="P618" s="20" t="str">
        <f t="shared" si="82"/>
        <v xml:space="preserve">
          - 
            name:  第2节染色体变异
            title:  第2节染色体变异
            description: 
            koLyro: section
            koLyri:  just
            son: </v>
      </c>
    </row>
    <row r="619" spans="1:16" s="1" customFormat="1" ht="17.25" customHeight="1">
      <c r="A619" s="15">
        <f t="shared" si="75"/>
        <v>4</v>
      </c>
      <c r="B619" s="16" t="str">
        <f t="shared" si="76"/>
        <v>教材节</v>
      </c>
      <c r="C619" s="16" t="str">
        <f t="shared" si="77"/>
        <v>第3节人类遗传病</v>
      </c>
      <c r="D619" s="16" t="str">
        <f>IF(I619=1,INDEX( {"chinese","english","math","physics","chemistry","biology","politics","history","geography"},MATCH(C619,{"语文","英语","数学","物理","化学","生物","政治","历史","地理"},0)),"")</f>
        <v/>
      </c>
      <c r="E619" s="16" t="str">
        <f t="shared" si="78"/>
        <v>教材节</v>
      </c>
      <c r="F619" s="16" t="str">
        <f t="shared" si="79"/>
        <v>恰</v>
      </c>
      <c r="G619" s="16" t="str">
        <f>INDEX( {"body","discipline","volume","chapter","section"},MATCH(E619,{"教材体","教材域","教材册","教材章","教材节"},0))</f>
        <v>section</v>
      </c>
      <c r="H619" s="16" t="str">
        <f>INDEX( {"super","just","sub","infras"},MATCH(F619,{"超","恰","亚","次"},0))</f>
        <v>just</v>
      </c>
      <c r="I619" s="16">
        <f>MATCH(E619,{"教材体","教材域","教材册","教材章","教材节"},0)-1</f>
        <v>4</v>
      </c>
      <c r="J619" s="16">
        <f>MATCH(F619,{"超","恰","亚","次"},0)-1</f>
        <v>1</v>
      </c>
      <c r="K619" s="16" t="str">
        <f t="shared" si="80"/>
        <v>生物</v>
      </c>
      <c r="L619" s="1" t="s">
        <v>520</v>
      </c>
      <c r="M619" s="17"/>
      <c r="N619" s="17"/>
      <c r="O619" s="18" t="str">
        <f t="shared" si="81"/>
        <v xml:space="preserve">
  - 
    name:  第3节人类遗传病
    title:  第3节人类遗传病
    description: 
    koLyro: section
    koLyri:  just
    son: </v>
      </c>
      <c r="P619" s="20" t="str">
        <f t="shared" si="82"/>
        <v xml:space="preserve">
          - 
            name:  第3节人类遗传病
            title:  第3节人类遗传病
            description: 
            koLyro: section
            koLyri:  just
            son: </v>
      </c>
    </row>
    <row r="620" spans="1:16" s="1" customFormat="1" ht="17.25" customHeight="1">
      <c r="A620" s="15">
        <f t="shared" si="75"/>
        <v>3</v>
      </c>
      <c r="B620" s="16" t="str">
        <f t="shared" si="76"/>
        <v>教材章</v>
      </c>
      <c r="C620" s="16" t="str">
        <f t="shared" si="77"/>
        <v>第6章 从杂交育种到基因工程</v>
      </c>
      <c r="D620" s="16" t="str">
        <f>IF(I620=1,INDEX( {"chinese","english","math","physics","chemistry","biology","politics","history","geography"},MATCH(C620,{"语文","英语","数学","物理","化学","生物","政治","历史","地理"},0)),"")</f>
        <v/>
      </c>
      <c r="E620" s="16" t="str">
        <f t="shared" si="78"/>
        <v>教材章</v>
      </c>
      <c r="F620" s="16" t="str">
        <f t="shared" si="79"/>
        <v>恰</v>
      </c>
      <c r="G620" s="16" t="str">
        <f>INDEX( {"body","discipline","volume","chapter","section"},MATCH(E620,{"教材体","教材域","教材册","教材章","教材节"},0))</f>
        <v>chapter</v>
      </c>
      <c r="H620" s="16" t="str">
        <f>INDEX( {"super","just","sub","infras"},MATCH(F620,{"超","恰","亚","次"},0))</f>
        <v>just</v>
      </c>
      <c r="I620" s="16">
        <f>MATCH(E620,{"教材体","教材域","教材册","教材章","教材节"},0)-1</f>
        <v>3</v>
      </c>
      <c r="J620" s="16">
        <f>MATCH(F620,{"超","恰","亚","次"},0)-1</f>
        <v>1</v>
      </c>
      <c r="K620" s="16" t="str">
        <f t="shared" si="80"/>
        <v>生物</v>
      </c>
      <c r="L620" s="1" t="s">
        <v>521</v>
      </c>
      <c r="M620" s="17"/>
      <c r="N620" s="17"/>
      <c r="O620" s="18" t="str">
        <f t="shared" si="81"/>
        <v xml:space="preserve">
  - 
    name:  第6章 从杂交育种到基因工程
    title:  第6章 从杂交育种到基因工程
    description: 
    koLyro: chapter
    koLyri:  just
    son: </v>
      </c>
      <c r="P620" s="20" t="str">
        <f t="shared" si="82"/>
        <v xml:space="preserve">
        - 
          name:  第6章 从杂交育种到基因工程
          title:  第6章 从杂交育种到基因工程
          description: 
          koLyro: chapter
          koLyri:  just
          son: </v>
      </c>
    </row>
    <row r="621" spans="1:16" s="1" customFormat="1" ht="17.25" customHeight="1">
      <c r="A621" s="15">
        <f t="shared" si="75"/>
        <v>4</v>
      </c>
      <c r="B621" s="16" t="str">
        <f t="shared" si="76"/>
        <v>教材节</v>
      </c>
      <c r="C621" s="16" t="str">
        <f t="shared" si="77"/>
        <v>第1节杂交育种与诱变育种</v>
      </c>
      <c r="D621" s="16" t="str">
        <f>IF(I621=1,INDEX( {"chinese","english","math","physics","chemistry","biology","politics","history","geography"},MATCH(C621,{"语文","英语","数学","物理","化学","生物","政治","历史","地理"},0)),"")</f>
        <v/>
      </c>
      <c r="E621" s="16" t="str">
        <f t="shared" si="78"/>
        <v>教材节</v>
      </c>
      <c r="F621" s="16" t="str">
        <f t="shared" si="79"/>
        <v>恰</v>
      </c>
      <c r="G621" s="16" t="str">
        <f>INDEX( {"body","discipline","volume","chapter","section"},MATCH(E621,{"教材体","教材域","教材册","教材章","教材节"},0))</f>
        <v>section</v>
      </c>
      <c r="H621" s="16" t="str">
        <f>INDEX( {"super","just","sub","infras"},MATCH(F621,{"超","恰","亚","次"},0))</f>
        <v>just</v>
      </c>
      <c r="I621" s="16">
        <f>MATCH(E621,{"教材体","教材域","教材册","教材章","教材节"},0)-1</f>
        <v>4</v>
      </c>
      <c r="J621" s="16">
        <f>MATCH(F621,{"超","恰","亚","次"},0)-1</f>
        <v>1</v>
      </c>
      <c r="K621" s="16" t="str">
        <f t="shared" si="80"/>
        <v>生物</v>
      </c>
      <c r="L621" s="1" t="s">
        <v>522</v>
      </c>
      <c r="M621" s="17"/>
      <c r="N621" s="17"/>
      <c r="O621" s="18" t="str">
        <f t="shared" si="81"/>
        <v xml:space="preserve">
  - 
    name:  第1节杂交育种与诱变育种
    title:  第1节杂交育种与诱变育种
    description: 
    koLyro: section
    koLyri:  just
    son: </v>
      </c>
      <c r="P621" s="20" t="str">
        <f t="shared" si="82"/>
        <v xml:space="preserve">
          - 
            name:  第1节杂交育种与诱变育种
            title:  第1节杂交育种与诱变育种
            description: 
            koLyro: section
            koLyri:  just
            son: </v>
      </c>
    </row>
    <row r="622" spans="1:16" s="1" customFormat="1" ht="17.25" customHeight="1">
      <c r="A622" s="15">
        <f t="shared" si="75"/>
        <v>4</v>
      </c>
      <c r="B622" s="16" t="str">
        <f t="shared" si="76"/>
        <v>教材节</v>
      </c>
      <c r="C622" s="16" t="str">
        <f t="shared" si="77"/>
        <v>第2节基因工程及其应用</v>
      </c>
      <c r="D622" s="16" t="str">
        <f>IF(I622=1,INDEX( {"chinese","english","math","physics","chemistry","biology","politics","history","geography"},MATCH(C622,{"语文","英语","数学","物理","化学","生物","政治","历史","地理"},0)),"")</f>
        <v/>
      </c>
      <c r="E622" s="16" t="str">
        <f t="shared" si="78"/>
        <v>教材节</v>
      </c>
      <c r="F622" s="16" t="str">
        <f t="shared" si="79"/>
        <v>恰</v>
      </c>
      <c r="G622" s="16" t="str">
        <f>INDEX( {"body","discipline","volume","chapter","section"},MATCH(E622,{"教材体","教材域","教材册","教材章","教材节"},0))</f>
        <v>section</v>
      </c>
      <c r="H622" s="16" t="str">
        <f>INDEX( {"super","just","sub","infras"},MATCH(F622,{"超","恰","亚","次"},0))</f>
        <v>just</v>
      </c>
      <c r="I622" s="16">
        <f>MATCH(E622,{"教材体","教材域","教材册","教材章","教材节"},0)-1</f>
        <v>4</v>
      </c>
      <c r="J622" s="16">
        <f>MATCH(F622,{"超","恰","亚","次"},0)-1</f>
        <v>1</v>
      </c>
      <c r="K622" s="16" t="str">
        <f t="shared" si="80"/>
        <v>生物</v>
      </c>
      <c r="L622" s="1" t="s">
        <v>523</v>
      </c>
      <c r="M622" s="17"/>
      <c r="N622" s="17"/>
      <c r="O622" s="18" t="str">
        <f t="shared" si="81"/>
        <v xml:space="preserve">
  - 
    name:  第2节基因工程及其应用
    title:  第2节基因工程及其应用
    description: 
    koLyro: section
    koLyri:  just
    son: </v>
      </c>
      <c r="P622" s="20" t="str">
        <f t="shared" si="82"/>
        <v xml:space="preserve">
          - 
            name:  第2节基因工程及其应用
            title:  第2节基因工程及其应用
            description: 
            koLyro: section
            koLyri:  just
            son: </v>
      </c>
    </row>
    <row r="623" spans="1:16" s="1" customFormat="1" ht="17.25" customHeight="1">
      <c r="A623" s="15">
        <f t="shared" si="75"/>
        <v>3</v>
      </c>
      <c r="B623" s="16" t="str">
        <f t="shared" si="76"/>
        <v>教材章</v>
      </c>
      <c r="C623" s="16" t="str">
        <f t="shared" si="77"/>
        <v>第7章 现代生物进化理论</v>
      </c>
      <c r="D623" s="16" t="str">
        <f>IF(I623=1,INDEX( {"chinese","english","math","physics","chemistry","biology","politics","history","geography"},MATCH(C623,{"语文","英语","数学","物理","化学","生物","政治","历史","地理"},0)),"")</f>
        <v/>
      </c>
      <c r="E623" s="16" t="str">
        <f t="shared" si="78"/>
        <v>教材章</v>
      </c>
      <c r="F623" s="16" t="str">
        <f t="shared" si="79"/>
        <v>恰</v>
      </c>
      <c r="G623" s="16" t="str">
        <f>INDEX( {"body","discipline","volume","chapter","section"},MATCH(E623,{"教材体","教材域","教材册","教材章","教材节"},0))</f>
        <v>chapter</v>
      </c>
      <c r="H623" s="16" t="str">
        <f>INDEX( {"super","just","sub","infras"},MATCH(F623,{"超","恰","亚","次"},0))</f>
        <v>just</v>
      </c>
      <c r="I623" s="16">
        <f>MATCH(E623,{"教材体","教材域","教材册","教材章","教材节"},0)-1</f>
        <v>3</v>
      </c>
      <c r="J623" s="16">
        <f>MATCH(F623,{"超","恰","亚","次"},0)-1</f>
        <v>1</v>
      </c>
      <c r="K623" s="16" t="str">
        <f t="shared" si="80"/>
        <v>生物</v>
      </c>
      <c r="L623" s="1" t="s">
        <v>524</v>
      </c>
      <c r="M623" s="17"/>
      <c r="N623" s="17"/>
      <c r="O623" s="18" t="str">
        <f t="shared" si="81"/>
        <v xml:space="preserve">
  - 
    name:  第7章 现代生物进化理论
    title:  第7章 现代生物进化理论
    description: 
    koLyro: chapter
    koLyri:  just
    son: </v>
      </c>
      <c r="P623" s="20" t="str">
        <f t="shared" si="82"/>
        <v xml:space="preserve">
        - 
          name:  第7章 现代生物进化理论
          title:  第7章 现代生物进化理论
          description: 
          koLyro: chapter
          koLyri:  just
          son: </v>
      </c>
    </row>
    <row r="624" spans="1:16" s="1" customFormat="1" ht="17.25" customHeight="1">
      <c r="A624" s="15">
        <f t="shared" si="75"/>
        <v>4</v>
      </c>
      <c r="B624" s="16" t="str">
        <f t="shared" si="76"/>
        <v>教材节</v>
      </c>
      <c r="C624" s="16" t="str">
        <f t="shared" si="77"/>
        <v>第1节现代生物进化理论的由来</v>
      </c>
      <c r="D624" s="16" t="str">
        <f>IF(I624=1,INDEX( {"chinese","english","math","physics","chemistry","biology","politics","history","geography"},MATCH(C624,{"语文","英语","数学","物理","化学","生物","政治","历史","地理"},0)),"")</f>
        <v/>
      </c>
      <c r="E624" s="16" t="str">
        <f t="shared" si="78"/>
        <v>教材节</v>
      </c>
      <c r="F624" s="16" t="str">
        <f t="shared" si="79"/>
        <v>恰</v>
      </c>
      <c r="G624" s="16" t="str">
        <f>INDEX( {"body","discipline","volume","chapter","section"},MATCH(E624,{"教材体","教材域","教材册","教材章","教材节"},0))</f>
        <v>section</v>
      </c>
      <c r="H624" s="16" t="str">
        <f>INDEX( {"super","just","sub","infras"},MATCH(F624,{"超","恰","亚","次"},0))</f>
        <v>just</v>
      </c>
      <c r="I624" s="16">
        <f>MATCH(E624,{"教材体","教材域","教材册","教材章","教材节"},0)-1</f>
        <v>4</v>
      </c>
      <c r="J624" s="16">
        <f>MATCH(F624,{"超","恰","亚","次"},0)-1</f>
        <v>1</v>
      </c>
      <c r="K624" s="16" t="str">
        <f t="shared" si="80"/>
        <v>生物</v>
      </c>
      <c r="L624" s="1" t="s">
        <v>525</v>
      </c>
      <c r="M624" s="17"/>
      <c r="N624" s="17"/>
      <c r="O624" s="18" t="str">
        <f t="shared" si="81"/>
        <v xml:space="preserve">
  - 
    name:  第1节现代生物进化理论的由来
    title:  第1节现代生物进化理论的由来
    description: 
    koLyro: section
    koLyri:  just
    son: </v>
      </c>
      <c r="P624" s="20" t="str">
        <f t="shared" si="82"/>
        <v xml:space="preserve">
          - 
            name:  第1节现代生物进化理论的由来
            title:  第1节现代生物进化理论的由来
            description: 
            koLyro: section
            koLyri:  just
            son: </v>
      </c>
    </row>
    <row r="625" spans="1:16" s="1" customFormat="1" ht="17.25" customHeight="1">
      <c r="A625" s="15">
        <f t="shared" si="75"/>
        <v>4</v>
      </c>
      <c r="B625" s="16" t="str">
        <f t="shared" si="76"/>
        <v>教材节</v>
      </c>
      <c r="C625" s="16" t="str">
        <f t="shared" si="77"/>
        <v>第2节现代生物进化理论的主要内容</v>
      </c>
      <c r="D625" s="16" t="str">
        <f>IF(I625=1,INDEX( {"chinese","english","math","physics","chemistry","biology","politics","history","geography"},MATCH(C625,{"语文","英语","数学","物理","化学","生物","政治","历史","地理"},0)),"")</f>
        <v/>
      </c>
      <c r="E625" s="16" t="str">
        <f t="shared" si="78"/>
        <v>教材节</v>
      </c>
      <c r="F625" s="16" t="str">
        <f t="shared" si="79"/>
        <v>恰</v>
      </c>
      <c r="G625" s="16" t="str">
        <f>INDEX( {"body","discipline","volume","chapter","section"},MATCH(E625,{"教材体","教材域","教材册","教材章","教材节"},0))</f>
        <v>section</v>
      </c>
      <c r="H625" s="16" t="str">
        <f>INDEX( {"super","just","sub","infras"},MATCH(F625,{"超","恰","亚","次"},0))</f>
        <v>just</v>
      </c>
      <c r="I625" s="16">
        <f>MATCH(E625,{"教材体","教材域","教材册","教材章","教材节"},0)-1</f>
        <v>4</v>
      </c>
      <c r="J625" s="16">
        <f>MATCH(F625,{"超","恰","亚","次"},0)-1</f>
        <v>1</v>
      </c>
      <c r="K625" s="16" t="str">
        <f t="shared" si="80"/>
        <v>生物</v>
      </c>
      <c r="L625" s="1" t="s">
        <v>526</v>
      </c>
      <c r="M625" s="17"/>
      <c r="N625" s="17"/>
      <c r="O625" s="18" t="str">
        <f t="shared" si="81"/>
        <v xml:space="preserve">
  - 
    name:  第2节现代生物进化理论的主要内容
    title:  第2节现代生物进化理论的主要内容
    description: 
    koLyro: section
    koLyri:  just
    son: </v>
      </c>
      <c r="P625" s="20" t="str">
        <f t="shared" si="82"/>
        <v xml:space="preserve">
          - 
            name:  第2节现代生物进化理论的主要内容
            title:  第2节现代生物进化理论的主要内容
            description: 
            koLyro: section
            koLyri:  just
            son: </v>
      </c>
    </row>
    <row r="626" spans="1:16" s="1" customFormat="1" ht="17.25" customHeight="1">
      <c r="A626" s="15">
        <f t="shared" si="75"/>
        <v>2</v>
      </c>
      <c r="B626" s="16" t="str">
        <f t="shared" si="76"/>
        <v>教材册</v>
      </c>
      <c r="C626" s="16" t="str">
        <f t="shared" si="77"/>
        <v>必修3</v>
      </c>
      <c r="D626" s="16" t="str">
        <f>IF(I626=1,INDEX( {"chinese","english","math","physics","chemistry","biology","politics","history","geography"},MATCH(C626,{"语文","英语","数学","物理","化学","生物","政治","历史","地理"},0)),"")</f>
        <v/>
      </c>
      <c r="E626" s="16" t="str">
        <f t="shared" si="78"/>
        <v>教材册</v>
      </c>
      <c r="F626" s="16" t="str">
        <f t="shared" si="79"/>
        <v>恰</v>
      </c>
      <c r="G626" s="16" t="str">
        <f>INDEX( {"body","discipline","volume","chapter","section"},MATCH(E626,{"教材体","教材域","教材册","教材章","教材节"},0))</f>
        <v>volume</v>
      </c>
      <c r="H626" s="16" t="str">
        <f>INDEX( {"super","just","sub","infras"},MATCH(F626,{"超","恰","亚","次"},0))</f>
        <v>just</v>
      </c>
      <c r="I626" s="16">
        <f>MATCH(E626,{"教材体","教材域","教材册","教材章","教材节"},0)-1</f>
        <v>2</v>
      </c>
      <c r="J626" s="16">
        <f>MATCH(F626,{"超","恰","亚","次"},0)-1</f>
        <v>1</v>
      </c>
      <c r="K626" s="16" t="str">
        <f t="shared" si="80"/>
        <v>生物</v>
      </c>
      <c r="L626" s="1" t="s">
        <v>527</v>
      </c>
      <c r="M626" s="17"/>
      <c r="N626" s="17"/>
      <c r="O626" s="18" t="str">
        <f t="shared" si="81"/>
        <v xml:space="preserve">
  - 
    name:  必修3
    title:  必修3
    description: 
    koLyro: volume
    koLyri:  just
    son: </v>
      </c>
      <c r="P626" s="20" t="str">
        <f t="shared" si="82"/>
        <v xml:space="preserve">
      - 
        name:  必修3
        title:  必修3
        description: 
        koLyro: volume
        koLyri:  just
        son: </v>
      </c>
    </row>
    <row r="627" spans="1:16" s="1" customFormat="1" ht="17.25" customHeight="1">
      <c r="A627" s="15">
        <f t="shared" si="75"/>
        <v>3</v>
      </c>
      <c r="B627" s="16" t="str">
        <f t="shared" si="76"/>
        <v>教材章</v>
      </c>
      <c r="C627" s="16" t="str">
        <f t="shared" si="77"/>
        <v>第1章 人体的内环境与稳态</v>
      </c>
      <c r="D627" s="16" t="str">
        <f>IF(I627=1,INDEX( {"chinese","english","math","physics","chemistry","biology","politics","history","geography"},MATCH(C627,{"语文","英语","数学","物理","化学","生物","政治","历史","地理"},0)),"")</f>
        <v/>
      </c>
      <c r="E627" s="16" t="str">
        <f t="shared" si="78"/>
        <v>教材章</v>
      </c>
      <c r="F627" s="16" t="str">
        <f t="shared" si="79"/>
        <v>恰</v>
      </c>
      <c r="G627" s="16" t="str">
        <f>INDEX( {"body","discipline","volume","chapter","section"},MATCH(E627,{"教材体","教材域","教材册","教材章","教材节"},0))</f>
        <v>chapter</v>
      </c>
      <c r="H627" s="16" t="str">
        <f>INDEX( {"super","just","sub","infras"},MATCH(F627,{"超","恰","亚","次"},0))</f>
        <v>just</v>
      </c>
      <c r="I627" s="16">
        <f>MATCH(E627,{"教材体","教材域","教材册","教材章","教材节"},0)-1</f>
        <v>3</v>
      </c>
      <c r="J627" s="16">
        <f>MATCH(F627,{"超","恰","亚","次"},0)-1</f>
        <v>1</v>
      </c>
      <c r="K627" s="16" t="str">
        <f t="shared" si="80"/>
        <v>生物</v>
      </c>
      <c r="L627" s="1" t="s">
        <v>528</v>
      </c>
      <c r="M627" s="17"/>
      <c r="N627" s="17"/>
      <c r="O627" s="18" t="str">
        <f t="shared" si="81"/>
        <v xml:space="preserve">
  - 
    name:  第1章 人体的内环境与稳态
    title:  第1章 人体的内环境与稳态
    description: 
    koLyro: chapter
    koLyri:  just
    son: </v>
      </c>
      <c r="P627" s="20" t="str">
        <f t="shared" si="82"/>
        <v xml:space="preserve">
        - 
          name:  第1章 人体的内环境与稳态
          title:  第1章 人体的内环境与稳态
          description: 
          koLyro: chapter
          koLyri:  just
          son: </v>
      </c>
    </row>
    <row r="628" spans="1:16" s="1" customFormat="1" ht="17.25" customHeight="1">
      <c r="A628" s="15">
        <f t="shared" si="75"/>
        <v>4</v>
      </c>
      <c r="B628" s="16" t="str">
        <f t="shared" si="76"/>
        <v>教材节</v>
      </c>
      <c r="C628" s="16" t="str">
        <f t="shared" si="77"/>
        <v>第1节细胞生活的环境</v>
      </c>
      <c r="D628" s="16" t="str">
        <f>IF(I628=1,INDEX( {"chinese","english","math","physics","chemistry","biology","politics","history","geography"},MATCH(C628,{"语文","英语","数学","物理","化学","生物","政治","历史","地理"},0)),"")</f>
        <v/>
      </c>
      <c r="E628" s="16" t="str">
        <f t="shared" si="78"/>
        <v>教材节</v>
      </c>
      <c r="F628" s="16" t="str">
        <f t="shared" si="79"/>
        <v>恰</v>
      </c>
      <c r="G628" s="16" t="str">
        <f>INDEX( {"body","discipline","volume","chapter","section"},MATCH(E628,{"教材体","教材域","教材册","教材章","教材节"},0))</f>
        <v>section</v>
      </c>
      <c r="H628" s="16" t="str">
        <f>INDEX( {"super","just","sub","infras"},MATCH(F628,{"超","恰","亚","次"},0))</f>
        <v>just</v>
      </c>
      <c r="I628" s="16">
        <f>MATCH(E628,{"教材体","教材域","教材册","教材章","教材节"},0)-1</f>
        <v>4</v>
      </c>
      <c r="J628" s="16">
        <f>MATCH(F628,{"超","恰","亚","次"},0)-1</f>
        <v>1</v>
      </c>
      <c r="K628" s="16" t="str">
        <f t="shared" si="80"/>
        <v>生物</v>
      </c>
      <c r="L628" s="1" t="s">
        <v>529</v>
      </c>
      <c r="M628" s="17"/>
      <c r="N628" s="17"/>
      <c r="O628" s="18" t="str">
        <f t="shared" si="81"/>
        <v xml:space="preserve">
  - 
    name:  第1节细胞生活的环境
    title:  第1节细胞生活的环境
    description: 
    koLyro: section
    koLyri:  just
    son: </v>
      </c>
      <c r="P628" s="20" t="str">
        <f t="shared" si="82"/>
        <v xml:space="preserve">
          - 
            name:  第1节细胞生活的环境
            title:  第1节细胞生活的环境
            description: 
            koLyro: section
            koLyri:  just
            son: </v>
      </c>
    </row>
    <row r="629" spans="1:16" s="1" customFormat="1" ht="17.25" customHeight="1">
      <c r="A629" s="15">
        <f t="shared" si="75"/>
        <v>4</v>
      </c>
      <c r="B629" s="16" t="str">
        <f t="shared" si="76"/>
        <v>教材节</v>
      </c>
      <c r="C629" s="16" t="str">
        <f t="shared" si="77"/>
        <v>第2节内环境稳态的重要性</v>
      </c>
      <c r="D629" s="16" t="str">
        <f>IF(I629=1,INDEX( {"chinese","english","math","physics","chemistry","biology","politics","history","geography"},MATCH(C629,{"语文","英语","数学","物理","化学","生物","政治","历史","地理"},0)),"")</f>
        <v/>
      </c>
      <c r="E629" s="16" t="str">
        <f t="shared" si="78"/>
        <v>教材节</v>
      </c>
      <c r="F629" s="16" t="str">
        <f t="shared" si="79"/>
        <v>恰</v>
      </c>
      <c r="G629" s="16" t="str">
        <f>INDEX( {"body","discipline","volume","chapter","section"},MATCH(E629,{"教材体","教材域","教材册","教材章","教材节"},0))</f>
        <v>section</v>
      </c>
      <c r="H629" s="16" t="str">
        <f>INDEX( {"super","just","sub","infras"},MATCH(F629,{"超","恰","亚","次"},0))</f>
        <v>just</v>
      </c>
      <c r="I629" s="16">
        <f>MATCH(E629,{"教材体","教材域","教材册","教材章","教材节"},0)-1</f>
        <v>4</v>
      </c>
      <c r="J629" s="16">
        <f>MATCH(F629,{"超","恰","亚","次"},0)-1</f>
        <v>1</v>
      </c>
      <c r="K629" s="16" t="str">
        <f t="shared" si="80"/>
        <v>生物</v>
      </c>
      <c r="L629" s="1" t="s">
        <v>530</v>
      </c>
      <c r="M629" s="17"/>
      <c r="N629" s="17"/>
      <c r="O629" s="18" t="str">
        <f t="shared" si="81"/>
        <v xml:space="preserve">
  - 
    name:  第2节内环境稳态的重要性
    title:  第2节内环境稳态的重要性
    description: 
    koLyro: section
    koLyri:  just
    son: </v>
      </c>
      <c r="P629" s="20" t="str">
        <f t="shared" si="82"/>
        <v xml:space="preserve">
          - 
            name:  第2节内环境稳态的重要性
            title:  第2节内环境稳态的重要性
            description: 
            koLyro: section
            koLyri:  just
            son: </v>
      </c>
    </row>
    <row r="630" spans="1:16" s="1" customFormat="1" ht="17.25" customHeight="1">
      <c r="A630" s="15">
        <f t="shared" si="75"/>
        <v>3</v>
      </c>
      <c r="B630" s="16" t="str">
        <f t="shared" si="76"/>
        <v>教材章</v>
      </c>
      <c r="C630" s="16" t="str">
        <f t="shared" si="77"/>
        <v>第2章 动物和人体生命活动的调节</v>
      </c>
      <c r="D630" s="16" t="str">
        <f>IF(I630=1,INDEX( {"chinese","english","math","physics","chemistry","biology","politics","history","geography"},MATCH(C630,{"语文","英语","数学","物理","化学","生物","政治","历史","地理"},0)),"")</f>
        <v/>
      </c>
      <c r="E630" s="16" t="str">
        <f t="shared" si="78"/>
        <v>教材章</v>
      </c>
      <c r="F630" s="16" t="str">
        <f t="shared" si="79"/>
        <v>恰</v>
      </c>
      <c r="G630" s="16" t="str">
        <f>INDEX( {"body","discipline","volume","chapter","section"},MATCH(E630,{"教材体","教材域","教材册","教材章","教材节"},0))</f>
        <v>chapter</v>
      </c>
      <c r="H630" s="16" t="str">
        <f>INDEX( {"super","just","sub","infras"},MATCH(F630,{"超","恰","亚","次"},0))</f>
        <v>just</v>
      </c>
      <c r="I630" s="16">
        <f>MATCH(E630,{"教材体","教材域","教材册","教材章","教材节"},0)-1</f>
        <v>3</v>
      </c>
      <c r="J630" s="16">
        <f>MATCH(F630,{"超","恰","亚","次"},0)-1</f>
        <v>1</v>
      </c>
      <c r="K630" s="16" t="str">
        <f t="shared" si="80"/>
        <v>生物</v>
      </c>
      <c r="L630" s="1" t="s">
        <v>531</v>
      </c>
      <c r="M630" s="17"/>
      <c r="N630" s="17"/>
      <c r="O630" s="18" t="str">
        <f t="shared" si="81"/>
        <v xml:space="preserve">
  - 
    name:  第2章 动物和人体生命活动的调节
    title:  第2章 动物和人体生命活动的调节
    description: 
    koLyro: chapter
    koLyri:  just
    son: </v>
      </c>
      <c r="P630" s="20" t="str">
        <f t="shared" si="82"/>
        <v xml:space="preserve">
        - 
          name:  第2章 动物和人体生命活动的调节
          title:  第2章 动物和人体生命活动的调节
          description: 
          koLyro: chapter
          koLyri:  just
          son: </v>
      </c>
    </row>
    <row r="631" spans="1:16" s="1" customFormat="1" ht="17.25" customHeight="1">
      <c r="A631" s="15">
        <f t="shared" si="75"/>
        <v>4</v>
      </c>
      <c r="B631" s="16" t="str">
        <f t="shared" si="76"/>
        <v>教材节</v>
      </c>
      <c r="C631" s="16" t="str">
        <f t="shared" si="77"/>
        <v>第1节通过神经系统的调节</v>
      </c>
      <c r="D631" s="16" t="str">
        <f>IF(I631=1,INDEX( {"chinese","english","math","physics","chemistry","biology","politics","history","geography"},MATCH(C631,{"语文","英语","数学","物理","化学","生物","政治","历史","地理"},0)),"")</f>
        <v/>
      </c>
      <c r="E631" s="16" t="str">
        <f t="shared" si="78"/>
        <v>教材节</v>
      </c>
      <c r="F631" s="16" t="str">
        <f t="shared" si="79"/>
        <v>恰</v>
      </c>
      <c r="G631" s="16" t="str">
        <f>INDEX( {"body","discipline","volume","chapter","section"},MATCH(E631,{"教材体","教材域","教材册","教材章","教材节"},0))</f>
        <v>section</v>
      </c>
      <c r="H631" s="16" t="str">
        <f>INDEX( {"super","just","sub","infras"},MATCH(F631,{"超","恰","亚","次"},0))</f>
        <v>just</v>
      </c>
      <c r="I631" s="16">
        <f>MATCH(E631,{"教材体","教材域","教材册","教材章","教材节"},0)-1</f>
        <v>4</v>
      </c>
      <c r="J631" s="16">
        <f>MATCH(F631,{"超","恰","亚","次"},0)-1</f>
        <v>1</v>
      </c>
      <c r="K631" s="16" t="str">
        <f t="shared" si="80"/>
        <v>生物</v>
      </c>
      <c r="L631" s="1" t="s">
        <v>532</v>
      </c>
      <c r="M631" s="17"/>
      <c r="N631" s="17"/>
      <c r="O631" s="18" t="str">
        <f t="shared" si="81"/>
        <v xml:space="preserve">
  - 
    name:  第1节通过神经系统的调节
    title:  第1节通过神经系统的调节
    description: 
    koLyro: section
    koLyri:  just
    son: </v>
      </c>
      <c r="P631" s="20" t="str">
        <f t="shared" si="82"/>
        <v xml:space="preserve">
          - 
            name:  第1节通过神经系统的调节
            title:  第1节通过神经系统的调节
            description: 
            koLyro: section
            koLyri:  just
            son: </v>
      </c>
    </row>
    <row r="632" spans="1:16" s="1" customFormat="1" ht="17.25" customHeight="1">
      <c r="A632" s="15">
        <f t="shared" si="75"/>
        <v>4</v>
      </c>
      <c r="B632" s="16" t="str">
        <f t="shared" si="76"/>
        <v>教材节</v>
      </c>
      <c r="C632" s="16" t="str">
        <f t="shared" si="77"/>
        <v>第2节通过激素的调节</v>
      </c>
      <c r="D632" s="16" t="str">
        <f>IF(I632=1,INDEX( {"chinese","english","math","physics","chemistry","biology","politics","history","geography"},MATCH(C632,{"语文","英语","数学","物理","化学","生物","政治","历史","地理"},0)),"")</f>
        <v/>
      </c>
      <c r="E632" s="16" t="str">
        <f t="shared" si="78"/>
        <v>教材节</v>
      </c>
      <c r="F632" s="16" t="str">
        <f t="shared" si="79"/>
        <v>恰</v>
      </c>
      <c r="G632" s="16" t="str">
        <f>INDEX( {"body","discipline","volume","chapter","section"},MATCH(E632,{"教材体","教材域","教材册","教材章","教材节"},0))</f>
        <v>section</v>
      </c>
      <c r="H632" s="16" t="str">
        <f>INDEX( {"super","just","sub","infras"},MATCH(F632,{"超","恰","亚","次"},0))</f>
        <v>just</v>
      </c>
      <c r="I632" s="16">
        <f>MATCH(E632,{"教材体","教材域","教材册","教材章","教材节"},0)-1</f>
        <v>4</v>
      </c>
      <c r="J632" s="16">
        <f>MATCH(F632,{"超","恰","亚","次"},0)-1</f>
        <v>1</v>
      </c>
      <c r="K632" s="16" t="str">
        <f t="shared" si="80"/>
        <v>生物</v>
      </c>
      <c r="L632" s="1" t="s">
        <v>533</v>
      </c>
      <c r="M632" s="17"/>
      <c r="N632" s="17"/>
      <c r="O632" s="18" t="str">
        <f t="shared" si="81"/>
        <v xml:space="preserve">
  - 
    name:  第2节通过激素的调节
    title:  第2节通过激素的调节
    description: 
    koLyro: section
    koLyri:  just
    son: </v>
      </c>
      <c r="P632" s="20" t="str">
        <f t="shared" si="82"/>
        <v xml:space="preserve">
          - 
            name:  第2节通过激素的调节
            title:  第2节通过激素的调节
            description: 
            koLyro: section
            koLyri:  just
            son: </v>
      </c>
    </row>
    <row r="633" spans="1:16" s="1" customFormat="1" ht="17.25" customHeight="1">
      <c r="A633" s="15">
        <f t="shared" si="75"/>
        <v>4</v>
      </c>
      <c r="B633" s="16" t="str">
        <f t="shared" si="76"/>
        <v>教材节</v>
      </c>
      <c r="C633" s="16" t="str">
        <f t="shared" si="77"/>
        <v>第3节神经调节与体液调节的关系</v>
      </c>
      <c r="D633" s="16" t="str">
        <f>IF(I633=1,INDEX( {"chinese","english","math","physics","chemistry","biology","politics","history","geography"},MATCH(C633,{"语文","英语","数学","物理","化学","生物","政治","历史","地理"},0)),"")</f>
        <v/>
      </c>
      <c r="E633" s="16" t="str">
        <f t="shared" si="78"/>
        <v>教材节</v>
      </c>
      <c r="F633" s="16" t="str">
        <f t="shared" si="79"/>
        <v>恰</v>
      </c>
      <c r="G633" s="16" t="str">
        <f>INDEX( {"body","discipline","volume","chapter","section"},MATCH(E633,{"教材体","教材域","教材册","教材章","教材节"},0))</f>
        <v>section</v>
      </c>
      <c r="H633" s="16" t="str">
        <f>INDEX( {"super","just","sub","infras"},MATCH(F633,{"超","恰","亚","次"},0))</f>
        <v>just</v>
      </c>
      <c r="I633" s="16">
        <f>MATCH(E633,{"教材体","教材域","教材册","教材章","教材节"},0)-1</f>
        <v>4</v>
      </c>
      <c r="J633" s="16">
        <f>MATCH(F633,{"超","恰","亚","次"},0)-1</f>
        <v>1</v>
      </c>
      <c r="K633" s="16" t="str">
        <f t="shared" si="80"/>
        <v>生物</v>
      </c>
      <c r="L633" s="1" t="s">
        <v>534</v>
      </c>
      <c r="M633" s="17"/>
      <c r="N633" s="17"/>
      <c r="O633" s="18" t="str">
        <f t="shared" si="81"/>
        <v xml:space="preserve">
  - 
    name:  第3节神经调节与体液调节的关系
    title:  第3节神经调节与体液调节的关系
    description: 
    koLyro: section
    koLyri:  just
    son: </v>
      </c>
      <c r="P633" s="20" t="str">
        <f t="shared" si="82"/>
        <v xml:space="preserve">
          - 
            name:  第3节神经调节与体液调节的关系
            title:  第3节神经调节与体液调节的关系
            description: 
            koLyro: section
            koLyri:  just
            son: </v>
      </c>
    </row>
    <row r="634" spans="1:16" s="1" customFormat="1" ht="17.25" customHeight="1">
      <c r="A634" s="15">
        <f t="shared" si="75"/>
        <v>4</v>
      </c>
      <c r="B634" s="16" t="str">
        <f t="shared" si="76"/>
        <v>教材节</v>
      </c>
      <c r="C634" s="16" t="str">
        <f t="shared" si="77"/>
        <v>第4节免疫调节</v>
      </c>
      <c r="D634" s="16" t="str">
        <f>IF(I634=1,INDEX( {"chinese","english","math","physics","chemistry","biology","politics","history","geography"},MATCH(C634,{"语文","英语","数学","物理","化学","生物","政治","历史","地理"},0)),"")</f>
        <v/>
      </c>
      <c r="E634" s="16" t="str">
        <f t="shared" si="78"/>
        <v>教材节</v>
      </c>
      <c r="F634" s="16" t="str">
        <f t="shared" si="79"/>
        <v>恰</v>
      </c>
      <c r="G634" s="16" t="str">
        <f>INDEX( {"body","discipline","volume","chapter","section"},MATCH(E634,{"教材体","教材域","教材册","教材章","教材节"},0))</f>
        <v>section</v>
      </c>
      <c r="H634" s="16" t="str">
        <f>INDEX( {"super","just","sub","infras"},MATCH(F634,{"超","恰","亚","次"},0))</f>
        <v>just</v>
      </c>
      <c r="I634" s="16">
        <f>MATCH(E634,{"教材体","教材域","教材册","教材章","教材节"},0)-1</f>
        <v>4</v>
      </c>
      <c r="J634" s="16">
        <f>MATCH(F634,{"超","恰","亚","次"},0)-1</f>
        <v>1</v>
      </c>
      <c r="K634" s="16" t="str">
        <f t="shared" si="80"/>
        <v>生物</v>
      </c>
      <c r="L634" s="1" t="s">
        <v>535</v>
      </c>
      <c r="M634" s="17"/>
      <c r="N634" s="17"/>
      <c r="O634" s="18" t="str">
        <f t="shared" si="81"/>
        <v xml:space="preserve">
  - 
    name:  第4节免疫调节
    title:  第4节免疫调节
    description: 
    koLyro: section
    koLyri:  just
    son: </v>
      </c>
      <c r="P634" s="20" t="str">
        <f t="shared" si="82"/>
        <v xml:space="preserve">
          - 
            name:  第4节免疫调节
            title:  第4节免疫调节
            description: 
            koLyro: section
            koLyri:  just
            son: </v>
      </c>
    </row>
    <row r="635" spans="1:16" s="1" customFormat="1" ht="17.25" customHeight="1">
      <c r="A635" s="15">
        <f t="shared" si="75"/>
        <v>3</v>
      </c>
      <c r="B635" s="16" t="str">
        <f t="shared" si="76"/>
        <v>教材章</v>
      </c>
      <c r="C635" s="16" t="str">
        <f t="shared" si="77"/>
        <v>第3章 植物的激素调节</v>
      </c>
      <c r="D635" s="16" t="str">
        <f>IF(I635=1,INDEX( {"chinese","english","math","physics","chemistry","biology","politics","history","geography"},MATCH(C635,{"语文","英语","数学","物理","化学","生物","政治","历史","地理"},0)),"")</f>
        <v/>
      </c>
      <c r="E635" s="16" t="str">
        <f t="shared" si="78"/>
        <v>教材章</v>
      </c>
      <c r="F635" s="16" t="str">
        <f t="shared" si="79"/>
        <v>恰</v>
      </c>
      <c r="G635" s="16" t="str">
        <f>INDEX( {"body","discipline","volume","chapter","section"},MATCH(E635,{"教材体","教材域","教材册","教材章","教材节"},0))</f>
        <v>chapter</v>
      </c>
      <c r="H635" s="16" t="str">
        <f>INDEX( {"super","just","sub","infras"},MATCH(F635,{"超","恰","亚","次"},0))</f>
        <v>just</v>
      </c>
      <c r="I635" s="16">
        <f>MATCH(E635,{"教材体","教材域","教材册","教材章","教材节"},0)-1</f>
        <v>3</v>
      </c>
      <c r="J635" s="16">
        <f>MATCH(F635,{"超","恰","亚","次"},0)-1</f>
        <v>1</v>
      </c>
      <c r="K635" s="16" t="str">
        <f t="shared" si="80"/>
        <v>生物</v>
      </c>
      <c r="L635" s="1" t="s">
        <v>536</v>
      </c>
      <c r="M635" s="17"/>
      <c r="N635" s="17"/>
      <c r="O635" s="18" t="str">
        <f t="shared" si="81"/>
        <v xml:space="preserve">
  - 
    name:  第3章 植物的激素调节
    title:  第3章 植物的激素调节
    description: 
    koLyro: chapter
    koLyri:  just
    son: </v>
      </c>
      <c r="P635" s="20" t="str">
        <f t="shared" si="82"/>
        <v xml:space="preserve">
        - 
          name:  第3章 植物的激素调节
          title:  第3章 植物的激素调节
          description: 
          koLyro: chapter
          koLyri:  just
          son: </v>
      </c>
    </row>
    <row r="636" spans="1:16" s="1" customFormat="1" ht="17.25" customHeight="1">
      <c r="A636" s="15">
        <f t="shared" si="75"/>
        <v>4</v>
      </c>
      <c r="B636" s="16" t="str">
        <f t="shared" si="76"/>
        <v>教材节</v>
      </c>
      <c r="C636" s="16" t="str">
        <f t="shared" si="77"/>
        <v>第1节植物生长素的发现</v>
      </c>
      <c r="D636" s="16" t="str">
        <f>IF(I636=1,INDEX( {"chinese","english","math","physics","chemistry","biology","politics","history","geography"},MATCH(C636,{"语文","英语","数学","物理","化学","生物","政治","历史","地理"},0)),"")</f>
        <v/>
      </c>
      <c r="E636" s="16" t="str">
        <f t="shared" si="78"/>
        <v>教材节</v>
      </c>
      <c r="F636" s="16" t="str">
        <f t="shared" si="79"/>
        <v>恰</v>
      </c>
      <c r="G636" s="16" t="str">
        <f>INDEX( {"body","discipline","volume","chapter","section"},MATCH(E636,{"教材体","教材域","教材册","教材章","教材节"},0))</f>
        <v>section</v>
      </c>
      <c r="H636" s="16" t="str">
        <f>INDEX( {"super","just","sub","infras"},MATCH(F636,{"超","恰","亚","次"},0))</f>
        <v>just</v>
      </c>
      <c r="I636" s="16">
        <f>MATCH(E636,{"教材体","教材域","教材册","教材章","教材节"},0)-1</f>
        <v>4</v>
      </c>
      <c r="J636" s="16">
        <f>MATCH(F636,{"超","恰","亚","次"},0)-1</f>
        <v>1</v>
      </c>
      <c r="K636" s="16" t="str">
        <f t="shared" si="80"/>
        <v>生物</v>
      </c>
      <c r="L636" s="1" t="s">
        <v>537</v>
      </c>
      <c r="M636" s="17"/>
      <c r="N636" s="17"/>
      <c r="O636" s="18" t="str">
        <f t="shared" si="81"/>
        <v xml:space="preserve">
  - 
    name:  第1节植物生长素的发现
    title:  第1节植物生长素的发现
    description: 
    koLyro: section
    koLyri:  just
    son: </v>
      </c>
      <c r="P636" s="20" t="str">
        <f t="shared" si="82"/>
        <v xml:space="preserve">
          - 
            name:  第1节植物生长素的发现
            title:  第1节植物生长素的发现
            description: 
            koLyro: section
            koLyri:  just
            son: </v>
      </c>
    </row>
    <row r="637" spans="1:16" s="1" customFormat="1" ht="17.25" customHeight="1">
      <c r="A637" s="15">
        <f t="shared" si="75"/>
        <v>4</v>
      </c>
      <c r="B637" s="16" t="str">
        <f t="shared" si="76"/>
        <v>教材节</v>
      </c>
      <c r="C637" s="16" t="str">
        <f t="shared" si="77"/>
        <v>第2节生长素的生理作用</v>
      </c>
      <c r="D637" s="16" t="str">
        <f>IF(I637=1,INDEX( {"chinese","english","math","physics","chemistry","biology","politics","history","geography"},MATCH(C637,{"语文","英语","数学","物理","化学","生物","政治","历史","地理"},0)),"")</f>
        <v/>
      </c>
      <c r="E637" s="16" t="str">
        <f t="shared" si="78"/>
        <v>教材节</v>
      </c>
      <c r="F637" s="16" t="str">
        <f t="shared" si="79"/>
        <v>恰</v>
      </c>
      <c r="G637" s="16" t="str">
        <f>INDEX( {"body","discipline","volume","chapter","section"},MATCH(E637,{"教材体","教材域","教材册","教材章","教材节"},0))</f>
        <v>section</v>
      </c>
      <c r="H637" s="16" t="str">
        <f>INDEX( {"super","just","sub","infras"},MATCH(F637,{"超","恰","亚","次"},0))</f>
        <v>just</v>
      </c>
      <c r="I637" s="16">
        <f>MATCH(E637,{"教材体","教材域","教材册","教材章","教材节"},0)-1</f>
        <v>4</v>
      </c>
      <c r="J637" s="16">
        <f>MATCH(F637,{"超","恰","亚","次"},0)-1</f>
        <v>1</v>
      </c>
      <c r="K637" s="16" t="str">
        <f t="shared" si="80"/>
        <v>生物</v>
      </c>
      <c r="L637" s="1" t="s">
        <v>538</v>
      </c>
      <c r="M637" s="17"/>
      <c r="N637" s="17"/>
      <c r="O637" s="18" t="str">
        <f t="shared" si="81"/>
        <v xml:space="preserve">
  - 
    name:  第2节生长素的生理作用
    title:  第2节生长素的生理作用
    description: 
    koLyro: section
    koLyri:  just
    son: </v>
      </c>
      <c r="P637" s="20" t="str">
        <f t="shared" si="82"/>
        <v xml:space="preserve">
          - 
            name:  第2节生长素的生理作用
            title:  第2节生长素的生理作用
            description: 
            koLyro: section
            koLyri:  just
            son: </v>
      </c>
    </row>
    <row r="638" spans="1:16" s="1" customFormat="1" ht="17.25" customHeight="1">
      <c r="A638" s="15">
        <f t="shared" si="75"/>
        <v>4</v>
      </c>
      <c r="B638" s="16" t="str">
        <f t="shared" si="76"/>
        <v>教材节</v>
      </c>
      <c r="C638" s="16" t="str">
        <f t="shared" si="77"/>
        <v>第3节其他植物激素</v>
      </c>
      <c r="D638" s="16" t="str">
        <f>IF(I638=1,INDEX( {"chinese","english","math","physics","chemistry","biology","politics","history","geography"},MATCH(C638,{"语文","英语","数学","物理","化学","生物","政治","历史","地理"},0)),"")</f>
        <v/>
      </c>
      <c r="E638" s="16" t="str">
        <f t="shared" si="78"/>
        <v>教材节</v>
      </c>
      <c r="F638" s="16" t="str">
        <f t="shared" si="79"/>
        <v>恰</v>
      </c>
      <c r="G638" s="16" t="str">
        <f>INDEX( {"body","discipline","volume","chapter","section"},MATCH(E638,{"教材体","教材域","教材册","教材章","教材节"},0))</f>
        <v>section</v>
      </c>
      <c r="H638" s="16" t="str">
        <f>INDEX( {"super","just","sub","infras"},MATCH(F638,{"超","恰","亚","次"},0))</f>
        <v>just</v>
      </c>
      <c r="I638" s="16">
        <f>MATCH(E638,{"教材体","教材域","教材册","教材章","教材节"},0)-1</f>
        <v>4</v>
      </c>
      <c r="J638" s="16">
        <f>MATCH(F638,{"超","恰","亚","次"},0)-1</f>
        <v>1</v>
      </c>
      <c r="K638" s="16" t="str">
        <f t="shared" si="80"/>
        <v>生物</v>
      </c>
      <c r="L638" s="1" t="s">
        <v>539</v>
      </c>
      <c r="M638" s="17"/>
      <c r="N638" s="17"/>
      <c r="O638" s="18" t="str">
        <f t="shared" si="81"/>
        <v xml:space="preserve">
  - 
    name:  第3节其他植物激素
    title:  第3节其他植物激素
    description: 
    koLyro: section
    koLyri:  just
    son: </v>
      </c>
      <c r="P638" s="20" t="str">
        <f t="shared" si="82"/>
        <v xml:space="preserve">
          - 
            name:  第3节其他植物激素
            title:  第3节其他植物激素
            description: 
            koLyro: section
            koLyri:  just
            son: </v>
      </c>
    </row>
    <row r="639" spans="1:16" s="1" customFormat="1" ht="17.25" customHeight="1">
      <c r="A639" s="15">
        <f t="shared" si="75"/>
        <v>4</v>
      </c>
      <c r="B639" s="16" t="str">
        <f t="shared" si="76"/>
        <v>教材节</v>
      </c>
      <c r="C639" s="16" t="str">
        <f t="shared" si="77"/>
        <v>第4节 环境信号对植物生长的影响</v>
      </c>
      <c r="D639" s="16" t="str">
        <f>IF(I639=1,INDEX( {"chinese","english","math","physics","chemistry","biology","politics","history","geography"},MATCH(C639,{"语文","英语","数学","物理","化学","生物","政治","历史","地理"},0)),"")</f>
        <v/>
      </c>
      <c r="E639" s="16" t="str">
        <f t="shared" si="78"/>
        <v>教材节</v>
      </c>
      <c r="F639" s="16" t="str">
        <f t="shared" si="79"/>
        <v>恰</v>
      </c>
      <c r="G639" s="16" t="str">
        <f>INDEX( {"body","discipline","volume","chapter","section"},MATCH(E639,{"教材体","教材域","教材册","教材章","教材节"},0))</f>
        <v>section</v>
      </c>
      <c r="H639" s="16" t="str">
        <f>INDEX( {"super","just","sub","infras"},MATCH(F639,{"超","恰","亚","次"},0))</f>
        <v>just</v>
      </c>
      <c r="I639" s="16">
        <f>MATCH(E639,{"教材体","教材域","教材册","教材章","教材节"},0)-1</f>
        <v>4</v>
      </c>
      <c r="J639" s="16">
        <f>MATCH(F639,{"超","恰","亚","次"},0)-1</f>
        <v>1</v>
      </c>
      <c r="K639" s="16" t="str">
        <f t="shared" si="80"/>
        <v>生物</v>
      </c>
      <c r="L639" s="1" t="s">
        <v>540</v>
      </c>
      <c r="M639" s="17"/>
      <c r="N639" s="17"/>
      <c r="O639" s="18" t="str">
        <f t="shared" si="81"/>
        <v xml:space="preserve">
  - 
    name:  第4节 环境信号对植物生长的影响
    title:  第4节 环境信号对植物生长的影响
    description: 
    koLyro: section
    koLyri:  just
    son: </v>
      </c>
      <c r="P639" s="20" t="str">
        <f t="shared" si="82"/>
        <v xml:space="preserve">
          - 
            name:  第4节 环境信号对植物生长的影响
            title:  第4节 环境信号对植物生长的影响
            description: 
            koLyro: section
            koLyri:  just
            son: </v>
      </c>
    </row>
    <row r="640" spans="1:16" s="1" customFormat="1" ht="17.25" customHeight="1">
      <c r="A640" s="15">
        <f t="shared" si="75"/>
        <v>3</v>
      </c>
      <c r="B640" s="16" t="str">
        <f t="shared" si="76"/>
        <v>教材章</v>
      </c>
      <c r="C640" s="16" t="str">
        <f t="shared" si="77"/>
        <v>第4章 种群和群落</v>
      </c>
      <c r="D640" s="16" t="str">
        <f>IF(I640=1,INDEX( {"chinese","english","math","physics","chemistry","biology","politics","history","geography"},MATCH(C640,{"语文","英语","数学","物理","化学","生物","政治","历史","地理"},0)),"")</f>
        <v/>
      </c>
      <c r="E640" s="16" t="str">
        <f t="shared" si="78"/>
        <v>教材章</v>
      </c>
      <c r="F640" s="16" t="str">
        <f t="shared" si="79"/>
        <v>恰</v>
      </c>
      <c r="G640" s="16" t="str">
        <f>INDEX( {"body","discipline","volume","chapter","section"},MATCH(E640,{"教材体","教材域","教材册","教材章","教材节"},0))</f>
        <v>chapter</v>
      </c>
      <c r="H640" s="16" t="str">
        <f>INDEX( {"super","just","sub","infras"},MATCH(F640,{"超","恰","亚","次"},0))</f>
        <v>just</v>
      </c>
      <c r="I640" s="16">
        <f>MATCH(E640,{"教材体","教材域","教材册","教材章","教材节"},0)-1</f>
        <v>3</v>
      </c>
      <c r="J640" s="16">
        <f>MATCH(F640,{"超","恰","亚","次"},0)-1</f>
        <v>1</v>
      </c>
      <c r="K640" s="16" t="str">
        <f t="shared" si="80"/>
        <v>生物</v>
      </c>
      <c r="L640" s="1" t="s">
        <v>541</v>
      </c>
      <c r="M640" s="17"/>
      <c r="N640" s="17"/>
      <c r="O640" s="18" t="str">
        <f t="shared" si="81"/>
        <v xml:space="preserve">
  - 
    name:  第4章 种群和群落
    title:  第4章 种群和群落
    description: 
    koLyro: chapter
    koLyri:  just
    son: </v>
      </c>
      <c r="P640" s="20" t="str">
        <f t="shared" si="82"/>
        <v xml:space="preserve">
        - 
          name:  第4章 种群和群落
          title:  第4章 种群和群落
          description: 
          koLyro: chapter
          koLyri:  just
          son: </v>
      </c>
    </row>
    <row r="641" spans="1:16" s="1" customFormat="1" ht="17.25" customHeight="1">
      <c r="A641" s="15">
        <f t="shared" si="75"/>
        <v>4</v>
      </c>
      <c r="B641" s="16" t="str">
        <f t="shared" si="76"/>
        <v>教材节</v>
      </c>
      <c r="C641" s="16" t="str">
        <f t="shared" si="77"/>
        <v>第1节种群的特征</v>
      </c>
      <c r="D641" s="16" t="str">
        <f>IF(I641=1,INDEX( {"chinese","english","math","physics","chemistry","biology","politics","history","geography"},MATCH(C641,{"语文","英语","数学","物理","化学","生物","政治","历史","地理"},0)),"")</f>
        <v/>
      </c>
      <c r="E641" s="16" t="str">
        <f t="shared" si="78"/>
        <v>教材节</v>
      </c>
      <c r="F641" s="16" t="str">
        <f t="shared" si="79"/>
        <v>恰</v>
      </c>
      <c r="G641" s="16" t="str">
        <f>INDEX( {"body","discipline","volume","chapter","section"},MATCH(E641,{"教材体","教材域","教材册","教材章","教材节"},0))</f>
        <v>section</v>
      </c>
      <c r="H641" s="16" t="str">
        <f>INDEX( {"super","just","sub","infras"},MATCH(F641,{"超","恰","亚","次"},0))</f>
        <v>just</v>
      </c>
      <c r="I641" s="16">
        <f>MATCH(E641,{"教材体","教材域","教材册","教材章","教材节"},0)-1</f>
        <v>4</v>
      </c>
      <c r="J641" s="16">
        <f>MATCH(F641,{"超","恰","亚","次"},0)-1</f>
        <v>1</v>
      </c>
      <c r="K641" s="16" t="str">
        <f t="shared" si="80"/>
        <v>生物</v>
      </c>
      <c r="L641" s="1" t="s">
        <v>542</v>
      </c>
      <c r="M641" s="17"/>
      <c r="N641" s="17"/>
      <c r="O641" s="18" t="str">
        <f t="shared" si="81"/>
        <v xml:space="preserve">
  - 
    name:  第1节种群的特征
    title:  第1节种群的特征
    description: 
    koLyro: section
    koLyri:  just
    son: </v>
      </c>
      <c r="P641" s="20" t="str">
        <f t="shared" si="82"/>
        <v xml:space="preserve">
          - 
            name:  第1节种群的特征
            title:  第1节种群的特征
            description: 
            koLyro: section
            koLyri:  just
            son: </v>
      </c>
    </row>
    <row r="642" spans="1:16" s="1" customFormat="1" ht="17.25" customHeight="1">
      <c r="A642" s="15">
        <f t="shared" si="75"/>
        <v>4</v>
      </c>
      <c r="B642" s="16" t="str">
        <f t="shared" si="76"/>
        <v>教材节</v>
      </c>
      <c r="C642" s="16" t="str">
        <f t="shared" si="77"/>
        <v>第2节种群数量的变化</v>
      </c>
      <c r="D642" s="16" t="str">
        <f>IF(I642=1,INDEX( {"chinese","english","math","physics","chemistry","biology","politics","history","geography"},MATCH(C642,{"语文","英语","数学","物理","化学","生物","政治","历史","地理"},0)),"")</f>
        <v/>
      </c>
      <c r="E642" s="16" t="str">
        <f t="shared" si="78"/>
        <v>教材节</v>
      </c>
      <c r="F642" s="16" t="str">
        <f t="shared" si="79"/>
        <v>恰</v>
      </c>
      <c r="G642" s="16" t="str">
        <f>INDEX( {"body","discipline","volume","chapter","section"},MATCH(E642,{"教材体","教材域","教材册","教材章","教材节"},0))</f>
        <v>section</v>
      </c>
      <c r="H642" s="16" t="str">
        <f>INDEX( {"super","just","sub","infras"},MATCH(F642,{"超","恰","亚","次"},0))</f>
        <v>just</v>
      </c>
      <c r="I642" s="16">
        <f>MATCH(E642,{"教材体","教材域","教材册","教材章","教材节"},0)-1</f>
        <v>4</v>
      </c>
      <c r="J642" s="16">
        <f>MATCH(F642,{"超","恰","亚","次"},0)-1</f>
        <v>1</v>
      </c>
      <c r="K642" s="16" t="str">
        <f t="shared" si="80"/>
        <v>生物</v>
      </c>
      <c r="L642" s="1" t="s">
        <v>543</v>
      </c>
      <c r="M642" s="17"/>
      <c r="N642" s="17"/>
      <c r="O642" s="18" t="str">
        <f t="shared" si="81"/>
        <v xml:space="preserve">
  - 
    name:  第2节种群数量的变化
    title:  第2节种群数量的变化
    description: 
    koLyro: section
    koLyri:  just
    son: </v>
      </c>
      <c r="P642" s="20" t="str">
        <f t="shared" si="82"/>
        <v xml:space="preserve">
          - 
            name:  第2节种群数量的变化
            title:  第2节种群数量的变化
            description: 
            koLyro: section
            koLyri:  just
            son: </v>
      </c>
    </row>
    <row r="643" spans="1:16" s="1" customFormat="1" ht="17.25" customHeight="1">
      <c r="A643" s="15">
        <f t="shared" si="75"/>
        <v>4</v>
      </c>
      <c r="B643" s="16" t="str">
        <f t="shared" si="76"/>
        <v>教材节</v>
      </c>
      <c r="C643" s="16" t="str">
        <f t="shared" si="77"/>
        <v>第3节群落的结构</v>
      </c>
      <c r="D643" s="16" t="str">
        <f>IF(I643=1,INDEX( {"chinese","english","math","physics","chemistry","biology","politics","history","geography"},MATCH(C643,{"语文","英语","数学","物理","化学","生物","政治","历史","地理"},0)),"")</f>
        <v/>
      </c>
      <c r="E643" s="16" t="str">
        <f t="shared" si="78"/>
        <v>教材节</v>
      </c>
      <c r="F643" s="16" t="str">
        <f t="shared" si="79"/>
        <v>恰</v>
      </c>
      <c r="G643" s="16" t="str">
        <f>INDEX( {"body","discipline","volume","chapter","section"},MATCH(E643,{"教材体","教材域","教材册","教材章","教材节"},0))</f>
        <v>section</v>
      </c>
      <c r="H643" s="16" t="str">
        <f>INDEX( {"super","just","sub","infras"},MATCH(F643,{"超","恰","亚","次"},0))</f>
        <v>just</v>
      </c>
      <c r="I643" s="16">
        <f>MATCH(E643,{"教材体","教材域","教材册","教材章","教材节"},0)-1</f>
        <v>4</v>
      </c>
      <c r="J643" s="16">
        <f>MATCH(F643,{"超","恰","亚","次"},0)-1</f>
        <v>1</v>
      </c>
      <c r="K643" s="16" t="str">
        <f t="shared" si="80"/>
        <v>生物</v>
      </c>
      <c r="L643" s="1" t="s">
        <v>544</v>
      </c>
      <c r="M643" s="17"/>
      <c r="N643" s="17"/>
      <c r="O643" s="18" t="str">
        <f t="shared" si="81"/>
        <v xml:space="preserve">
  - 
    name:  第3节群落的结构
    title:  第3节群落的结构
    description: 
    koLyro: section
    koLyri:  just
    son: </v>
      </c>
      <c r="P643" s="20" t="str">
        <f t="shared" si="82"/>
        <v xml:space="preserve">
          - 
            name:  第3节群落的结构
            title:  第3节群落的结构
            description: 
            koLyro: section
            koLyri:  just
            son: </v>
      </c>
    </row>
    <row r="644" spans="1:16" s="1" customFormat="1" ht="17.25" customHeight="1">
      <c r="A644" s="15">
        <f t="shared" ref="A644:A707" si="83">IFERROR(FIND("├",L644),0)</f>
        <v>4</v>
      </c>
      <c r="B644" s="16" t="str">
        <f t="shared" ref="B644:B707" si="84">MID(L644,FIND("«",L644)+1,FIND("»",L644)-FIND("«",L644)-1)</f>
        <v>教材节</v>
      </c>
      <c r="C644" s="16" t="str">
        <f t="shared" ref="C644:C707" si="85">RIGHT(L644,LEN(L644)-FIND("»",L644))</f>
        <v>第4节群落的演替</v>
      </c>
      <c r="D644" s="16" t="str">
        <f>IF(I644=1,INDEX( {"chinese","english","math","physics","chemistry","biology","politics","history","geography"},MATCH(C644,{"语文","英语","数学","物理","化学","生物","政治","历史","地理"},0)),"")</f>
        <v/>
      </c>
      <c r="E644" s="16" t="str">
        <f t="shared" ref="E644:E707" si="86">SUBSTITUTE(SUBSTITUTE(SUBSTITUTE(SUBSTITUTE(B644,"超",""),"恰",""),"亚",""),"次","")</f>
        <v>教材节</v>
      </c>
      <c r="F644" s="16" t="str">
        <f t="shared" ref="F644:F707" si="87">IF(IFERROR(FIND("超",B644),-1)&gt;0,"超",  IF(IFERROR(FIND("亚",B644),-1)&gt;0,"亚",   IF(IFERROR(FIND("次",B644),-1)&gt;0,"次",    "恰"  )))</f>
        <v>恰</v>
      </c>
      <c r="G644" s="16" t="str">
        <f>INDEX( {"body","discipline","volume","chapter","section"},MATCH(E644,{"教材体","教材域","教材册","教材章","教材节"},0))</f>
        <v>section</v>
      </c>
      <c r="H644" s="16" t="str">
        <f>INDEX( {"super","just","sub","infras"},MATCH(F644,{"超","恰","亚","次"},0))</f>
        <v>just</v>
      </c>
      <c r="I644" s="16">
        <f>MATCH(E644,{"教材体","教材域","教材册","教材章","教材节"},0)-1</f>
        <v>4</v>
      </c>
      <c r="J644" s="16">
        <f>MATCH(F644,{"超","恰","亚","次"},0)-1</f>
        <v>1</v>
      </c>
      <c r="K644" s="16" t="str">
        <f t="shared" ref="K644:K707" si="88">IF(I644=0,"",IF(I644=1,C644,K643))</f>
        <v>生物</v>
      </c>
      <c r="L644" s="1" t="s">
        <v>545</v>
      </c>
      <c r="M644" s="17"/>
      <c r="N644" s="17"/>
      <c r="O644" s="18" t="str">
        <f t="shared" si="81"/>
        <v xml:space="preserve">
  - 
    name:  第4节群落的演替
    title:  第4节群落的演替
    description: 
    koLyro: section
    koLyri:  just
    son: </v>
      </c>
      <c r="P644" s="20" t="str">
        <f t="shared" si="82"/>
        <v xml:space="preserve">
          - 
            name:  第4节群落的演替
            title:  第4节群落的演替
            description: 
            koLyro: section
            koLyri:  just
            son: </v>
      </c>
    </row>
    <row r="645" spans="1:16" s="1" customFormat="1" ht="17.25" customHeight="1">
      <c r="A645" s="15">
        <f t="shared" si="83"/>
        <v>3</v>
      </c>
      <c r="B645" s="16" t="str">
        <f t="shared" si="84"/>
        <v>教材章</v>
      </c>
      <c r="C645" s="16" t="str">
        <f t="shared" si="85"/>
        <v>第5章 生态系统及其稳定性</v>
      </c>
      <c r="D645" s="16" t="str">
        <f>IF(I645=1,INDEX( {"chinese","english","math","physics","chemistry","biology","politics","history","geography"},MATCH(C645,{"语文","英语","数学","物理","化学","生物","政治","历史","地理"},0)),"")</f>
        <v/>
      </c>
      <c r="E645" s="16" t="str">
        <f t="shared" si="86"/>
        <v>教材章</v>
      </c>
      <c r="F645" s="16" t="str">
        <f t="shared" si="87"/>
        <v>恰</v>
      </c>
      <c r="G645" s="16" t="str">
        <f>INDEX( {"body","discipline","volume","chapter","section"},MATCH(E645,{"教材体","教材域","教材册","教材章","教材节"},0))</f>
        <v>chapter</v>
      </c>
      <c r="H645" s="16" t="str">
        <f>INDEX( {"super","just","sub","infras"},MATCH(F645,{"超","恰","亚","次"},0))</f>
        <v>just</v>
      </c>
      <c r="I645" s="16">
        <f>MATCH(E645,{"教材体","教材域","教材册","教材章","教材节"},0)-1</f>
        <v>3</v>
      </c>
      <c r="J645" s="16">
        <f>MATCH(F645,{"超","恰","亚","次"},0)-1</f>
        <v>1</v>
      </c>
      <c r="K645" s="16" t="str">
        <f t="shared" si="88"/>
        <v>生物</v>
      </c>
      <c r="L645" s="1" t="s">
        <v>546</v>
      </c>
      <c r="M645" s="17"/>
      <c r="N645" s="17"/>
      <c r="O645" s="18" t="str">
        <f t="shared" ref="O645:O708" si="89">SUBSTITUTE(SUBSTITUTE(SUBSTITUTE(SUBSTITUTE($O$1,"NAME",IF(D645="",C645,D645)),"TITLE",C645),"KO_LYRO",G645),"KO_LYRI",H645)</f>
        <v xml:space="preserve">
  - 
    name:  第5章 生态系统及其稳定性
    title:  第5章 生态系统及其稳定性
    description: 
    koLyro: chapter
    koLyri:  just
    son: </v>
      </c>
      <c r="P645" s="20" t="str">
        <f t="shared" ref="P645:P708" si="90">SUBSTITUTE(O645,CHAR(10),CHAR(10)&amp;REPT("  ",A645))</f>
        <v xml:space="preserve">
        - 
          name:  第5章 生态系统及其稳定性
          title:  第5章 生态系统及其稳定性
          description: 
          koLyro: chapter
          koLyri:  just
          son: </v>
      </c>
    </row>
    <row r="646" spans="1:16" s="1" customFormat="1" ht="17.25" customHeight="1">
      <c r="A646" s="15">
        <f t="shared" si="83"/>
        <v>4</v>
      </c>
      <c r="B646" s="16" t="str">
        <f t="shared" si="84"/>
        <v>教材节</v>
      </c>
      <c r="C646" s="16" t="str">
        <f t="shared" si="85"/>
        <v>第1节生态系统的结构</v>
      </c>
      <c r="D646" s="16" t="str">
        <f>IF(I646=1,INDEX( {"chinese","english","math","physics","chemistry","biology","politics","history","geography"},MATCH(C646,{"语文","英语","数学","物理","化学","生物","政治","历史","地理"},0)),"")</f>
        <v/>
      </c>
      <c r="E646" s="16" t="str">
        <f t="shared" si="86"/>
        <v>教材节</v>
      </c>
      <c r="F646" s="16" t="str">
        <f t="shared" si="87"/>
        <v>恰</v>
      </c>
      <c r="G646" s="16" t="str">
        <f>INDEX( {"body","discipline","volume","chapter","section"},MATCH(E646,{"教材体","教材域","教材册","教材章","教材节"},0))</f>
        <v>section</v>
      </c>
      <c r="H646" s="16" t="str">
        <f>INDEX( {"super","just","sub","infras"},MATCH(F646,{"超","恰","亚","次"},0))</f>
        <v>just</v>
      </c>
      <c r="I646" s="16">
        <f>MATCH(E646,{"教材体","教材域","教材册","教材章","教材节"},0)-1</f>
        <v>4</v>
      </c>
      <c r="J646" s="16">
        <f>MATCH(F646,{"超","恰","亚","次"},0)-1</f>
        <v>1</v>
      </c>
      <c r="K646" s="16" t="str">
        <f t="shared" si="88"/>
        <v>生物</v>
      </c>
      <c r="L646" s="1" t="s">
        <v>547</v>
      </c>
      <c r="M646" s="17"/>
      <c r="N646" s="17"/>
      <c r="O646" s="18" t="str">
        <f t="shared" si="89"/>
        <v xml:space="preserve">
  - 
    name:  第1节生态系统的结构
    title:  第1节生态系统的结构
    description: 
    koLyro: section
    koLyri:  just
    son: </v>
      </c>
      <c r="P646" s="20" t="str">
        <f t="shared" si="90"/>
        <v xml:space="preserve">
          - 
            name:  第1节生态系统的结构
            title:  第1节生态系统的结构
            description: 
            koLyro: section
            koLyri:  just
            son: </v>
      </c>
    </row>
    <row r="647" spans="1:16" s="1" customFormat="1" ht="17.25" customHeight="1">
      <c r="A647" s="15">
        <f t="shared" si="83"/>
        <v>4</v>
      </c>
      <c r="B647" s="16" t="str">
        <f t="shared" si="84"/>
        <v>教材节</v>
      </c>
      <c r="C647" s="16" t="str">
        <f t="shared" si="85"/>
        <v>第2节生态系统的能量流动</v>
      </c>
      <c r="D647" s="16" t="str">
        <f>IF(I647=1,INDEX( {"chinese","english","math","physics","chemistry","biology","politics","history","geography"},MATCH(C647,{"语文","英语","数学","物理","化学","生物","政治","历史","地理"},0)),"")</f>
        <v/>
      </c>
      <c r="E647" s="16" t="str">
        <f t="shared" si="86"/>
        <v>教材节</v>
      </c>
      <c r="F647" s="16" t="str">
        <f t="shared" si="87"/>
        <v>恰</v>
      </c>
      <c r="G647" s="16" t="str">
        <f>INDEX( {"body","discipline","volume","chapter","section"},MATCH(E647,{"教材体","教材域","教材册","教材章","教材节"},0))</f>
        <v>section</v>
      </c>
      <c r="H647" s="16" t="str">
        <f>INDEX( {"super","just","sub","infras"},MATCH(F647,{"超","恰","亚","次"},0))</f>
        <v>just</v>
      </c>
      <c r="I647" s="16">
        <f>MATCH(E647,{"教材体","教材域","教材册","教材章","教材节"},0)-1</f>
        <v>4</v>
      </c>
      <c r="J647" s="16">
        <f>MATCH(F647,{"超","恰","亚","次"},0)-1</f>
        <v>1</v>
      </c>
      <c r="K647" s="16" t="str">
        <f t="shared" si="88"/>
        <v>生物</v>
      </c>
      <c r="L647" s="1" t="s">
        <v>548</v>
      </c>
      <c r="M647" s="17"/>
      <c r="N647" s="17"/>
      <c r="O647" s="18" t="str">
        <f t="shared" si="89"/>
        <v xml:space="preserve">
  - 
    name:  第2节生态系统的能量流动
    title:  第2节生态系统的能量流动
    description: 
    koLyro: section
    koLyri:  just
    son: </v>
      </c>
      <c r="P647" s="20" t="str">
        <f t="shared" si="90"/>
        <v xml:space="preserve">
          - 
            name:  第2节生态系统的能量流动
            title:  第2节生态系统的能量流动
            description: 
            koLyro: section
            koLyri:  just
            son: </v>
      </c>
    </row>
    <row r="648" spans="1:16" s="1" customFormat="1" ht="17.25" customHeight="1">
      <c r="A648" s="15">
        <f t="shared" si="83"/>
        <v>4</v>
      </c>
      <c r="B648" s="16" t="str">
        <f t="shared" si="84"/>
        <v>教材节</v>
      </c>
      <c r="C648" s="16" t="str">
        <f t="shared" si="85"/>
        <v>第3节生态系统的物质循环</v>
      </c>
      <c r="D648" s="16" t="str">
        <f>IF(I648=1,INDEX( {"chinese","english","math","physics","chemistry","biology","politics","history","geography"},MATCH(C648,{"语文","英语","数学","物理","化学","生物","政治","历史","地理"},0)),"")</f>
        <v/>
      </c>
      <c r="E648" s="16" t="str">
        <f t="shared" si="86"/>
        <v>教材节</v>
      </c>
      <c r="F648" s="16" t="str">
        <f t="shared" si="87"/>
        <v>恰</v>
      </c>
      <c r="G648" s="16" t="str">
        <f>INDEX( {"body","discipline","volume","chapter","section"},MATCH(E648,{"教材体","教材域","教材册","教材章","教材节"},0))</f>
        <v>section</v>
      </c>
      <c r="H648" s="16" t="str">
        <f>INDEX( {"super","just","sub","infras"},MATCH(F648,{"超","恰","亚","次"},0))</f>
        <v>just</v>
      </c>
      <c r="I648" s="16">
        <f>MATCH(E648,{"教材体","教材域","教材册","教材章","教材节"},0)-1</f>
        <v>4</v>
      </c>
      <c r="J648" s="16">
        <f>MATCH(F648,{"超","恰","亚","次"},0)-1</f>
        <v>1</v>
      </c>
      <c r="K648" s="16" t="str">
        <f t="shared" si="88"/>
        <v>生物</v>
      </c>
      <c r="L648" s="1" t="s">
        <v>549</v>
      </c>
      <c r="M648" s="17"/>
      <c r="N648" s="17"/>
      <c r="O648" s="18" t="str">
        <f t="shared" si="89"/>
        <v xml:space="preserve">
  - 
    name:  第3节生态系统的物质循环
    title:  第3节生态系统的物质循环
    description: 
    koLyro: section
    koLyri:  just
    son: </v>
      </c>
      <c r="P648" s="20" t="str">
        <f t="shared" si="90"/>
        <v xml:space="preserve">
          - 
            name:  第3节生态系统的物质循环
            title:  第3节生态系统的物质循环
            description: 
            koLyro: section
            koLyri:  just
            son: </v>
      </c>
    </row>
    <row r="649" spans="1:16" s="1" customFormat="1" ht="17.25" customHeight="1">
      <c r="A649" s="15">
        <f t="shared" si="83"/>
        <v>4</v>
      </c>
      <c r="B649" s="16" t="str">
        <f t="shared" si="84"/>
        <v>教材节</v>
      </c>
      <c r="C649" s="16" t="str">
        <f t="shared" si="85"/>
        <v>第4节生态系统的信息传递</v>
      </c>
      <c r="D649" s="16" t="str">
        <f>IF(I649=1,INDEX( {"chinese","english","math","physics","chemistry","biology","politics","history","geography"},MATCH(C649,{"语文","英语","数学","物理","化学","生物","政治","历史","地理"},0)),"")</f>
        <v/>
      </c>
      <c r="E649" s="16" t="str">
        <f t="shared" si="86"/>
        <v>教材节</v>
      </c>
      <c r="F649" s="16" t="str">
        <f t="shared" si="87"/>
        <v>恰</v>
      </c>
      <c r="G649" s="16" t="str">
        <f>INDEX( {"body","discipline","volume","chapter","section"},MATCH(E649,{"教材体","教材域","教材册","教材章","教材节"},0))</f>
        <v>section</v>
      </c>
      <c r="H649" s="16" t="str">
        <f>INDEX( {"super","just","sub","infras"},MATCH(F649,{"超","恰","亚","次"},0))</f>
        <v>just</v>
      </c>
      <c r="I649" s="16">
        <f>MATCH(E649,{"教材体","教材域","教材册","教材章","教材节"},0)-1</f>
        <v>4</v>
      </c>
      <c r="J649" s="16">
        <f>MATCH(F649,{"超","恰","亚","次"},0)-1</f>
        <v>1</v>
      </c>
      <c r="K649" s="16" t="str">
        <f t="shared" si="88"/>
        <v>生物</v>
      </c>
      <c r="L649" s="1" t="s">
        <v>550</v>
      </c>
      <c r="M649" s="17"/>
      <c r="N649" s="17"/>
      <c r="O649" s="18" t="str">
        <f t="shared" si="89"/>
        <v xml:space="preserve">
  - 
    name:  第4节生态系统的信息传递
    title:  第4节生态系统的信息传递
    description: 
    koLyro: section
    koLyri:  just
    son: </v>
      </c>
      <c r="P649" s="20" t="str">
        <f t="shared" si="90"/>
        <v xml:space="preserve">
          - 
            name:  第4节生态系统的信息传递
            title:  第4节生态系统的信息传递
            description: 
            koLyro: section
            koLyri:  just
            son: </v>
      </c>
    </row>
    <row r="650" spans="1:16" s="1" customFormat="1" ht="17.25" customHeight="1">
      <c r="A650" s="15">
        <f t="shared" si="83"/>
        <v>4</v>
      </c>
      <c r="B650" s="16" t="str">
        <f t="shared" si="84"/>
        <v>教材节</v>
      </c>
      <c r="C650" s="16" t="str">
        <f t="shared" si="85"/>
        <v>第5节生态系统的稳定性</v>
      </c>
      <c r="D650" s="16" t="str">
        <f>IF(I650=1,INDEX( {"chinese","english","math","physics","chemistry","biology","politics","history","geography"},MATCH(C650,{"语文","英语","数学","物理","化学","生物","政治","历史","地理"},0)),"")</f>
        <v/>
      </c>
      <c r="E650" s="16" t="str">
        <f t="shared" si="86"/>
        <v>教材节</v>
      </c>
      <c r="F650" s="16" t="str">
        <f t="shared" si="87"/>
        <v>恰</v>
      </c>
      <c r="G650" s="16" t="str">
        <f>INDEX( {"body","discipline","volume","chapter","section"},MATCH(E650,{"教材体","教材域","教材册","教材章","教材节"},0))</f>
        <v>section</v>
      </c>
      <c r="H650" s="16" t="str">
        <f>INDEX( {"super","just","sub","infras"},MATCH(F650,{"超","恰","亚","次"},0))</f>
        <v>just</v>
      </c>
      <c r="I650" s="16">
        <f>MATCH(E650,{"教材体","教材域","教材册","教材章","教材节"},0)-1</f>
        <v>4</v>
      </c>
      <c r="J650" s="16">
        <f>MATCH(F650,{"超","恰","亚","次"},0)-1</f>
        <v>1</v>
      </c>
      <c r="K650" s="16" t="str">
        <f t="shared" si="88"/>
        <v>生物</v>
      </c>
      <c r="L650" s="1" t="s">
        <v>551</v>
      </c>
      <c r="M650" s="17"/>
      <c r="N650" s="17"/>
      <c r="O650" s="18" t="str">
        <f t="shared" si="89"/>
        <v xml:space="preserve">
  - 
    name:  第5节生态系统的稳定性
    title:  第5节生态系统的稳定性
    description: 
    koLyro: section
    koLyri:  just
    son: </v>
      </c>
      <c r="P650" s="20" t="str">
        <f t="shared" si="90"/>
        <v xml:space="preserve">
          - 
            name:  第5节生态系统的稳定性
            title:  第5节生态系统的稳定性
            description: 
            koLyro: section
            koLyri:  just
            son: </v>
      </c>
    </row>
    <row r="651" spans="1:16" s="1" customFormat="1" ht="17.25" customHeight="1">
      <c r="A651" s="15">
        <f t="shared" si="83"/>
        <v>3</v>
      </c>
      <c r="B651" s="16" t="str">
        <f t="shared" si="84"/>
        <v>教材章</v>
      </c>
      <c r="C651" s="16" t="str">
        <f t="shared" si="85"/>
        <v>第6章 生态环境的保护</v>
      </c>
      <c r="D651" s="16" t="str">
        <f>IF(I651=1,INDEX( {"chinese","english","math","physics","chemistry","biology","politics","history","geography"},MATCH(C651,{"语文","英语","数学","物理","化学","生物","政治","历史","地理"},0)),"")</f>
        <v/>
      </c>
      <c r="E651" s="16" t="str">
        <f t="shared" si="86"/>
        <v>教材章</v>
      </c>
      <c r="F651" s="16" t="str">
        <f t="shared" si="87"/>
        <v>恰</v>
      </c>
      <c r="G651" s="16" t="str">
        <f>INDEX( {"body","discipline","volume","chapter","section"},MATCH(E651,{"教材体","教材域","教材册","教材章","教材节"},0))</f>
        <v>chapter</v>
      </c>
      <c r="H651" s="16" t="str">
        <f>INDEX( {"super","just","sub","infras"},MATCH(F651,{"超","恰","亚","次"},0))</f>
        <v>just</v>
      </c>
      <c r="I651" s="16">
        <f>MATCH(E651,{"教材体","教材域","教材册","教材章","教材节"},0)-1</f>
        <v>3</v>
      </c>
      <c r="J651" s="16">
        <f>MATCH(F651,{"超","恰","亚","次"},0)-1</f>
        <v>1</v>
      </c>
      <c r="K651" s="16" t="str">
        <f t="shared" si="88"/>
        <v>生物</v>
      </c>
      <c r="L651" s="1" t="s">
        <v>552</v>
      </c>
      <c r="M651" s="17"/>
      <c r="N651" s="17"/>
      <c r="O651" s="18" t="str">
        <f t="shared" si="89"/>
        <v xml:space="preserve">
  - 
    name:  第6章 生态环境的保护
    title:  第6章 生态环境的保护
    description: 
    koLyro: chapter
    koLyri:  just
    son: </v>
      </c>
      <c r="P651" s="20" t="str">
        <f t="shared" si="90"/>
        <v xml:space="preserve">
        - 
          name:  第6章 生态环境的保护
          title:  第6章 生态环境的保护
          description: 
          koLyro: chapter
          koLyri:  just
          son: </v>
      </c>
    </row>
    <row r="652" spans="1:16" s="1" customFormat="1" ht="17.25" customHeight="1">
      <c r="A652" s="15">
        <f t="shared" si="83"/>
        <v>4</v>
      </c>
      <c r="B652" s="16" t="str">
        <f t="shared" si="84"/>
        <v>教材节</v>
      </c>
      <c r="C652" s="16" t="str">
        <f t="shared" si="85"/>
        <v>第1节人口增长对生态环境的影响</v>
      </c>
      <c r="D652" s="16" t="str">
        <f>IF(I652=1,INDEX( {"chinese","english","math","physics","chemistry","biology","politics","history","geography"},MATCH(C652,{"语文","英语","数学","物理","化学","生物","政治","历史","地理"},0)),"")</f>
        <v/>
      </c>
      <c r="E652" s="16" t="str">
        <f t="shared" si="86"/>
        <v>教材节</v>
      </c>
      <c r="F652" s="16" t="str">
        <f t="shared" si="87"/>
        <v>恰</v>
      </c>
      <c r="G652" s="16" t="str">
        <f>INDEX( {"body","discipline","volume","chapter","section"},MATCH(E652,{"教材体","教材域","教材册","教材章","教材节"},0))</f>
        <v>section</v>
      </c>
      <c r="H652" s="16" t="str">
        <f>INDEX( {"super","just","sub","infras"},MATCH(F652,{"超","恰","亚","次"},0))</f>
        <v>just</v>
      </c>
      <c r="I652" s="16">
        <f>MATCH(E652,{"教材体","教材域","教材册","教材章","教材节"},0)-1</f>
        <v>4</v>
      </c>
      <c r="J652" s="16">
        <f>MATCH(F652,{"超","恰","亚","次"},0)-1</f>
        <v>1</v>
      </c>
      <c r="K652" s="16" t="str">
        <f t="shared" si="88"/>
        <v>生物</v>
      </c>
      <c r="L652" s="1" t="s">
        <v>553</v>
      </c>
      <c r="M652" s="17"/>
      <c r="N652" s="17"/>
      <c r="O652" s="18" t="str">
        <f t="shared" si="89"/>
        <v xml:space="preserve">
  - 
    name:  第1节人口增长对生态环境的影响
    title:  第1节人口增长对生态环境的影响
    description: 
    koLyro: section
    koLyri:  just
    son: </v>
      </c>
      <c r="P652" s="20" t="str">
        <f t="shared" si="90"/>
        <v xml:space="preserve">
          - 
            name:  第1节人口增长对生态环境的影响
            title:  第1节人口增长对生态环境的影响
            description: 
            koLyro: section
            koLyri:  just
            son: </v>
      </c>
    </row>
    <row r="653" spans="1:16" s="1" customFormat="1" ht="17.25" customHeight="1">
      <c r="A653" s="15">
        <f t="shared" si="83"/>
        <v>4</v>
      </c>
      <c r="B653" s="16" t="str">
        <f t="shared" si="84"/>
        <v>教材节</v>
      </c>
      <c r="C653" s="16" t="str">
        <f t="shared" si="85"/>
        <v>第2节保护我们共同的家园</v>
      </c>
      <c r="D653" s="16" t="str">
        <f>IF(I653=1,INDEX( {"chinese","english","math","physics","chemistry","biology","politics","history","geography"},MATCH(C653,{"语文","英语","数学","物理","化学","生物","政治","历史","地理"},0)),"")</f>
        <v/>
      </c>
      <c r="E653" s="16" t="str">
        <f t="shared" si="86"/>
        <v>教材节</v>
      </c>
      <c r="F653" s="16" t="str">
        <f t="shared" si="87"/>
        <v>恰</v>
      </c>
      <c r="G653" s="16" t="str">
        <f>INDEX( {"body","discipline","volume","chapter","section"},MATCH(E653,{"教材体","教材域","教材册","教材章","教材节"},0))</f>
        <v>section</v>
      </c>
      <c r="H653" s="16" t="str">
        <f>INDEX( {"super","just","sub","infras"},MATCH(F653,{"超","恰","亚","次"},0))</f>
        <v>just</v>
      </c>
      <c r="I653" s="16">
        <f>MATCH(E653,{"教材体","教材域","教材册","教材章","教材节"},0)-1</f>
        <v>4</v>
      </c>
      <c r="J653" s="16">
        <f>MATCH(F653,{"超","恰","亚","次"},0)-1</f>
        <v>1</v>
      </c>
      <c r="K653" s="16" t="str">
        <f t="shared" si="88"/>
        <v>生物</v>
      </c>
      <c r="L653" s="1" t="s">
        <v>554</v>
      </c>
      <c r="M653" s="17"/>
      <c r="N653" s="17"/>
      <c r="O653" s="18" t="str">
        <f t="shared" si="89"/>
        <v xml:space="preserve">
  - 
    name:  第2节保护我们共同的家园
    title:  第2节保护我们共同的家园
    description: 
    koLyro: section
    koLyri:  just
    son: </v>
      </c>
      <c r="P653" s="20" t="str">
        <f t="shared" si="90"/>
        <v xml:space="preserve">
          - 
            name:  第2节保护我们共同的家园
            title:  第2节保护我们共同的家园
            description: 
            koLyro: section
            koLyri:  just
            son: </v>
      </c>
    </row>
    <row r="654" spans="1:16" s="1" customFormat="1" ht="17.25" customHeight="1">
      <c r="A654" s="15">
        <f t="shared" si="83"/>
        <v>2</v>
      </c>
      <c r="B654" s="16" t="str">
        <f t="shared" si="84"/>
        <v>教材册</v>
      </c>
      <c r="C654" s="16" t="str">
        <f t="shared" si="85"/>
        <v>选修1</v>
      </c>
      <c r="D654" s="16" t="str">
        <f>IF(I654=1,INDEX( {"chinese","english","math","physics","chemistry","biology","politics","history","geography"},MATCH(C654,{"语文","英语","数学","物理","化学","生物","政治","历史","地理"},0)),"")</f>
        <v/>
      </c>
      <c r="E654" s="16" t="str">
        <f t="shared" si="86"/>
        <v>教材册</v>
      </c>
      <c r="F654" s="16" t="str">
        <f t="shared" si="87"/>
        <v>恰</v>
      </c>
      <c r="G654" s="16" t="str">
        <f>INDEX( {"body","discipline","volume","chapter","section"},MATCH(E654,{"教材体","教材域","教材册","教材章","教材节"},0))</f>
        <v>volume</v>
      </c>
      <c r="H654" s="16" t="str">
        <f>INDEX( {"super","just","sub","infras"},MATCH(F654,{"超","恰","亚","次"},0))</f>
        <v>just</v>
      </c>
      <c r="I654" s="16">
        <f>MATCH(E654,{"教材体","教材域","教材册","教材章","教材节"},0)-1</f>
        <v>2</v>
      </c>
      <c r="J654" s="16">
        <f>MATCH(F654,{"超","恰","亚","次"},0)-1</f>
        <v>1</v>
      </c>
      <c r="K654" s="16" t="str">
        <f t="shared" si="88"/>
        <v>生物</v>
      </c>
      <c r="L654" s="1" t="s">
        <v>555</v>
      </c>
      <c r="M654" s="17"/>
      <c r="N654" s="17"/>
      <c r="O654" s="18" t="str">
        <f t="shared" si="89"/>
        <v xml:space="preserve">
  - 
    name:  选修1
    title:  选修1
    description: 
    koLyro: volume
    koLyri:  just
    son: </v>
      </c>
      <c r="P654" s="20" t="str">
        <f t="shared" si="90"/>
        <v xml:space="preserve">
      - 
        name:  选修1
        title:  选修1
        description: 
        koLyro: volume
        koLyri:  just
        son: </v>
      </c>
    </row>
    <row r="655" spans="1:16" s="1" customFormat="1" ht="17.25" customHeight="1">
      <c r="A655" s="15">
        <f t="shared" si="83"/>
        <v>3</v>
      </c>
      <c r="B655" s="16" t="str">
        <f t="shared" si="84"/>
        <v>教材章</v>
      </c>
      <c r="C655" s="16" t="str">
        <f t="shared" si="85"/>
        <v>专题1　传统发酵技术的应用</v>
      </c>
      <c r="D655" s="16" t="str">
        <f>IF(I655=1,INDEX( {"chinese","english","math","physics","chemistry","biology","politics","history","geography"},MATCH(C655,{"语文","英语","数学","物理","化学","生物","政治","历史","地理"},0)),"")</f>
        <v/>
      </c>
      <c r="E655" s="16" t="str">
        <f t="shared" si="86"/>
        <v>教材章</v>
      </c>
      <c r="F655" s="16" t="str">
        <f t="shared" si="87"/>
        <v>恰</v>
      </c>
      <c r="G655" s="16" t="str">
        <f>INDEX( {"body","discipline","volume","chapter","section"},MATCH(E655,{"教材体","教材域","教材册","教材章","教材节"},0))</f>
        <v>chapter</v>
      </c>
      <c r="H655" s="16" t="str">
        <f>INDEX( {"super","just","sub","infras"},MATCH(F655,{"超","恰","亚","次"},0))</f>
        <v>just</v>
      </c>
      <c r="I655" s="16">
        <f>MATCH(E655,{"教材体","教材域","教材册","教材章","教材节"},0)-1</f>
        <v>3</v>
      </c>
      <c r="J655" s="16">
        <f>MATCH(F655,{"超","恰","亚","次"},0)-1</f>
        <v>1</v>
      </c>
      <c r="K655" s="16" t="str">
        <f t="shared" si="88"/>
        <v>生物</v>
      </c>
      <c r="L655" s="1" t="s">
        <v>556</v>
      </c>
      <c r="M655" s="17"/>
      <c r="N655" s="17"/>
      <c r="O655" s="18" t="str">
        <f t="shared" si="89"/>
        <v xml:space="preserve">
  - 
    name:  专题1　传统发酵技术的应用
    title:  专题1　传统发酵技术的应用
    description: 
    koLyro: chapter
    koLyri:  just
    son: </v>
      </c>
      <c r="P655" s="20" t="str">
        <f t="shared" si="90"/>
        <v xml:space="preserve">
        - 
          name:  专题1　传统发酵技术的应用
          title:  专题1　传统发酵技术的应用
          description: 
          koLyro: chapter
          koLyri:  just
          son: </v>
      </c>
    </row>
    <row r="656" spans="1:16" s="1" customFormat="1" ht="17.25" customHeight="1">
      <c r="A656" s="15">
        <f t="shared" si="83"/>
        <v>4</v>
      </c>
      <c r="B656" s="16" t="str">
        <f t="shared" si="84"/>
        <v>教材节</v>
      </c>
      <c r="C656" s="16" t="str">
        <f t="shared" si="85"/>
        <v>课题1　果酒和果醋的制作</v>
      </c>
      <c r="D656" s="16" t="str">
        <f>IF(I656=1,INDEX( {"chinese","english","math","physics","chemistry","biology","politics","history","geography"},MATCH(C656,{"语文","英语","数学","物理","化学","生物","政治","历史","地理"},0)),"")</f>
        <v/>
      </c>
      <c r="E656" s="16" t="str">
        <f t="shared" si="86"/>
        <v>教材节</v>
      </c>
      <c r="F656" s="16" t="str">
        <f t="shared" si="87"/>
        <v>恰</v>
      </c>
      <c r="G656" s="16" t="str">
        <f>INDEX( {"body","discipline","volume","chapter","section"},MATCH(E656,{"教材体","教材域","教材册","教材章","教材节"},0))</f>
        <v>section</v>
      </c>
      <c r="H656" s="16" t="str">
        <f>INDEX( {"super","just","sub","infras"},MATCH(F656,{"超","恰","亚","次"},0))</f>
        <v>just</v>
      </c>
      <c r="I656" s="16">
        <f>MATCH(E656,{"教材体","教材域","教材册","教材章","教材节"},0)-1</f>
        <v>4</v>
      </c>
      <c r="J656" s="16">
        <f>MATCH(F656,{"超","恰","亚","次"},0)-1</f>
        <v>1</v>
      </c>
      <c r="K656" s="16" t="str">
        <f t="shared" si="88"/>
        <v>生物</v>
      </c>
      <c r="L656" s="1" t="s">
        <v>557</v>
      </c>
      <c r="M656" s="17"/>
      <c r="N656" s="17"/>
      <c r="O656" s="18" t="str">
        <f t="shared" si="89"/>
        <v xml:space="preserve">
  - 
    name:  课题1　果酒和果醋的制作
    title:  课题1　果酒和果醋的制作
    description: 
    koLyro: section
    koLyri:  just
    son: </v>
      </c>
      <c r="P656" s="20" t="str">
        <f t="shared" si="90"/>
        <v xml:space="preserve">
          - 
            name:  课题1　果酒和果醋的制作
            title:  课题1　果酒和果醋的制作
            description: 
            koLyro: section
            koLyri:  just
            son: </v>
      </c>
    </row>
    <row r="657" spans="1:16" s="1" customFormat="1" ht="17.25" customHeight="1">
      <c r="A657" s="15">
        <f t="shared" si="83"/>
        <v>4</v>
      </c>
      <c r="B657" s="16" t="str">
        <f t="shared" si="84"/>
        <v>教材节</v>
      </c>
      <c r="C657" s="16" t="str">
        <f t="shared" si="85"/>
        <v>课题2　腐乳的制作</v>
      </c>
      <c r="D657" s="16" t="str">
        <f>IF(I657=1,INDEX( {"chinese","english","math","physics","chemistry","biology","politics","history","geography"},MATCH(C657,{"语文","英语","数学","物理","化学","生物","政治","历史","地理"},0)),"")</f>
        <v/>
      </c>
      <c r="E657" s="16" t="str">
        <f t="shared" si="86"/>
        <v>教材节</v>
      </c>
      <c r="F657" s="16" t="str">
        <f t="shared" si="87"/>
        <v>恰</v>
      </c>
      <c r="G657" s="16" t="str">
        <f>INDEX( {"body","discipline","volume","chapter","section"},MATCH(E657,{"教材体","教材域","教材册","教材章","教材节"},0))</f>
        <v>section</v>
      </c>
      <c r="H657" s="16" t="str">
        <f>INDEX( {"super","just","sub","infras"},MATCH(F657,{"超","恰","亚","次"},0))</f>
        <v>just</v>
      </c>
      <c r="I657" s="16">
        <f>MATCH(E657,{"教材体","教材域","教材册","教材章","教材节"},0)-1</f>
        <v>4</v>
      </c>
      <c r="J657" s="16">
        <f>MATCH(F657,{"超","恰","亚","次"},0)-1</f>
        <v>1</v>
      </c>
      <c r="K657" s="16" t="str">
        <f t="shared" si="88"/>
        <v>生物</v>
      </c>
      <c r="L657" s="1" t="s">
        <v>558</v>
      </c>
      <c r="M657" s="17"/>
      <c r="N657" s="17"/>
      <c r="O657" s="18" t="str">
        <f t="shared" si="89"/>
        <v xml:space="preserve">
  - 
    name:  课题2　腐乳的制作
    title:  课题2　腐乳的制作
    description: 
    koLyro: section
    koLyri:  just
    son: </v>
      </c>
      <c r="P657" s="20" t="str">
        <f t="shared" si="90"/>
        <v xml:space="preserve">
          - 
            name:  课题2　腐乳的制作
            title:  课题2　腐乳的制作
            description: 
            koLyro: section
            koLyri:  just
            son: </v>
      </c>
    </row>
    <row r="658" spans="1:16" s="1" customFormat="1" ht="17.25" customHeight="1">
      <c r="A658" s="15">
        <f t="shared" si="83"/>
        <v>4</v>
      </c>
      <c r="B658" s="16" t="str">
        <f t="shared" si="84"/>
        <v>教材节</v>
      </c>
      <c r="C658" s="16" t="str">
        <f t="shared" si="85"/>
        <v>课题3　制作泡菜并检测亚硝酸盐含量</v>
      </c>
      <c r="D658" s="16" t="str">
        <f>IF(I658=1,INDEX( {"chinese","english","math","physics","chemistry","biology","politics","history","geography"},MATCH(C658,{"语文","英语","数学","物理","化学","生物","政治","历史","地理"},0)),"")</f>
        <v/>
      </c>
      <c r="E658" s="16" t="str">
        <f t="shared" si="86"/>
        <v>教材节</v>
      </c>
      <c r="F658" s="16" t="str">
        <f t="shared" si="87"/>
        <v>恰</v>
      </c>
      <c r="G658" s="16" t="str">
        <f>INDEX( {"body","discipline","volume","chapter","section"},MATCH(E658,{"教材体","教材域","教材册","教材章","教材节"},0))</f>
        <v>section</v>
      </c>
      <c r="H658" s="16" t="str">
        <f>INDEX( {"super","just","sub","infras"},MATCH(F658,{"超","恰","亚","次"},0))</f>
        <v>just</v>
      </c>
      <c r="I658" s="16">
        <f>MATCH(E658,{"教材体","教材域","教材册","教材章","教材节"},0)-1</f>
        <v>4</v>
      </c>
      <c r="J658" s="16">
        <f>MATCH(F658,{"超","恰","亚","次"},0)-1</f>
        <v>1</v>
      </c>
      <c r="K658" s="16" t="str">
        <f t="shared" si="88"/>
        <v>生物</v>
      </c>
      <c r="L658" s="1" t="s">
        <v>559</v>
      </c>
      <c r="M658" s="17"/>
      <c r="N658" s="17"/>
      <c r="O658" s="18" t="str">
        <f t="shared" si="89"/>
        <v xml:space="preserve">
  - 
    name:  课题3　制作泡菜并检测亚硝酸盐含量
    title:  课题3　制作泡菜并检测亚硝酸盐含量
    description: 
    koLyro: section
    koLyri:  just
    son: </v>
      </c>
      <c r="P658" s="20" t="str">
        <f t="shared" si="90"/>
        <v xml:space="preserve">
          - 
            name:  课题3　制作泡菜并检测亚硝酸盐含量
            title:  课题3　制作泡菜并检测亚硝酸盐含量
            description: 
            koLyro: section
            koLyri:  just
            son: </v>
      </c>
    </row>
    <row r="659" spans="1:16" s="1" customFormat="1" ht="17.25" customHeight="1">
      <c r="A659" s="15">
        <f t="shared" si="83"/>
        <v>3</v>
      </c>
      <c r="B659" s="16" t="str">
        <f t="shared" si="84"/>
        <v>教材章</v>
      </c>
      <c r="C659" s="16" t="str">
        <f t="shared" si="85"/>
        <v>专题2　微生物的培养与应用</v>
      </c>
      <c r="D659" s="16" t="str">
        <f>IF(I659=1,INDEX( {"chinese","english","math","physics","chemistry","biology","politics","history","geography"},MATCH(C659,{"语文","英语","数学","物理","化学","生物","政治","历史","地理"},0)),"")</f>
        <v/>
      </c>
      <c r="E659" s="16" t="str">
        <f t="shared" si="86"/>
        <v>教材章</v>
      </c>
      <c r="F659" s="16" t="str">
        <f t="shared" si="87"/>
        <v>恰</v>
      </c>
      <c r="G659" s="16" t="str">
        <f>INDEX( {"body","discipline","volume","chapter","section"},MATCH(E659,{"教材体","教材域","教材册","教材章","教材节"},0))</f>
        <v>chapter</v>
      </c>
      <c r="H659" s="16" t="str">
        <f>INDEX( {"super","just","sub","infras"},MATCH(F659,{"超","恰","亚","次"},0))</f>
        <v>just</v>
      </c>
      <c r="I659" s="16">
        <f>MATCH(E659,{"教材体","教材域","教材册","教材章","教材节"},0)-1</f>
        <v>3</v>
      </c>
      <c r="J659" s="16">
        <f>MATCH(F659,{"超","恰","亚","次"},0)-1</f>
        <v>1</v>
      </c>
      <c r="K659" s="16" t="str">
        <f t="shared" si="88"/>
        <v>生物</v>
      </c>
      <c r="L659" s="1" t="s">
        <v>560</v>
      </c>
      <c r="M659" s="17"/>
      <c r="N659" s="17"/>
      <c r="O659" s="18" t="str">
        <f t="shared" si="89"/>
        <v xml:space="preserve">
  - 
    name:  专题2　微生物的培养与应用
    title:  专题2　微生物的培养与应用
    description: 
    koLyro: chapter
    koLyri:  just
    son: </v>
      </c>
      <c r="P659" s="20" t="str">
        <f t="shared" si="90"/>
        <v xml:space="preserve">
        - 
          name:  专题2　微生物的培养与应用
          title:  专题2　微生物的培养与应用
          description: 
          koLyro: chapter
          koLyri:  just
          son: </v>
      </c>
    </row>
    <row r="660" spans="1:16" s="1" customFormat="1" ht="17.25" customHeight="1">
      <c r="A660" s="15">
        <f t="shared" si="83"/>
        <v>4</v>
      </c>
      <c r="B660" s="16" t="str">
        <f t="shared" si="84"/>
        <v>教材节</v>
      </c>
      <c r="C660" s="16" t="str">
        <f t="shared" si="85"/>
        <v>课题1　微生物的培养和分离</v>
      </c>
      <c r="D660" s="16" t="str">
        <f>IF(I660=1,INDEX( {"chinese","english","math","physics","chemistry","biology","politics","history","geography"},MATCH(C660,{"语文","英语","数学","物理","化学","生物","政治","历史","地理"},0)),"")</f>
        <v/>
      </c>
      <c r="E660" s="16" t="str">
        <f t="shared" si="86"/>
        <v>教材节</v>
      </c>
      <c r="F660" s="16" t="str">
        <f t="shared" si="87"/>
        <v>恰</v>
      </c>
      <c r="G660" s="16" t="str">
        <f>INDEX( {"body","discipline","volume","chapter","section"},MATCH(E660,{"教材体","教材域","教材册","教材章","教材节"},0))</f>
        <v>section</v>
      </c>
      <c r="H660" s="16" t="str">
        <f>INDEX( {"super","just","sub","infras"},MATCH(F660,{"超","恰","亚","次"},0))</f>
        <v>just</v>
      </c>
      <c r="I660" s="16">
        <f>MATCH(E660,{"教材体","教材域","教材册","教材章","教材节"},0)-1</f>
        <v>4</v>
      </c>
      <c r="J660" s="16">
        <f>MATCH(F660,{"超","恰","亚","次"},0)-1</f>
        <v>1</v>
      </c>
      <c r="K660" s="16" t="str">
        <f t="shared" si="88"/>
        <v>生物</v>
      </c>
      <c r="L660" s="1" t="s">
        <v>561</v>
      </c>
      <c r="M660" s="17"/>
      <c r="N660" s="17"/>
      <c r="O660" s="18" t="str">
        <f t="shared" si="89"/>
        <v xml:space="preserve">
  - 
    name:  课题1　微生物的培养和分离
    title:  课题1　微生物的培养和分离
    description: 
    koLyro: section
    koLyri:  just
    son: </v>
      </c>
      <c r="P660" s="20" t="str">
        <f t="shared" si="90"/>
        <v xml:space="preserve">
          - 
            name:  课题1　微生物的培养和分离
            title:  课题1　微生物的培养和分离
            description: 
            koLyro: section
            koLyri:  just
            son: </v>
      </c>
    </row>
    <row r="661" spans="1:16" s="1" customFormat="1" ht="17.25" customHeight="1">
      <c r="A661" s="15">
        <f t="shared" si="83"/>
        <v>4</v>
      </c>
      <c r="B661" s="16" t="str">
        <f t="shared" si="84"/>
        <v>教材节</v>
      </c>
      <c r="C661" s="16" t="str">
        <f t="shared" si="85"/>
        <v>课题2　土壤中分解尿素的细菌的分离与计数</v>
      </c>
      <c r="D661" s="16" t="str">
        <f>IF(I661=1,INDEX( {"chinese","english","math","physics","chemistry","biology","politics","history","geography"},MATCH(C661,{"语文","英语","数学","物理","化学","生物","政治","历史","地理"},0)),"")</f>
        <v/>
      </c>
      <c r="E661" s="16" t="str">
        <f t="shared" si="86"/>
        <v>教材节</v>
      </c>
      <c r="F661" s="16" t="str">
        <f t="shared" si="87"/>
        <v>恰</v>
      </c>
      <c r="G661" s="16" t="str">
        <f>INDEX( {"body","discipline","volume","chapter","section"},MATCH(E661,{"教材体","教材域","教材册","教材章","教材节"},0))</f>
        <v>section</v>
      </c>
      <c r="H661" s="16" t="str">
        <f>INDEX( {"super","just","sub","infras"},MATCH(F661,{"超","恰","亚","次"},0))</f>
        <v>just</v>
      </c>
      <c r="I661" s="16">
        <f>MATCH(E661,{"教材体","教材域","教材册","教材章","教材节"},0)-1</f>
        <v>4</v>
      </c>
      <c r="J661" s="16">
        <f>MATCH(F661,{"超","恰","亚","次"},0)-1</f>
        <v>1</v>
      </c>
      <c r="K661" s="16" t="str">
        <f t="shared" si="88"/>
        <v>生物</v>
      </c>
      <c r="L661" s="1" t="s">
        <v>562</v>
      </c>
      <c r="M661" s="17"/>
      <c r="N661" s="17"/>
      <c r="O661" s="18" t="str">
        <f t="shared" si="89"/>
        <v xml:space="preserve">
  - 
    name:  课题2　土壤中分解尿素的细菌的分离与计数
    title:  课题2　土壤中分解尿素的细菌的分离与计数
    description: 
    koLyro: section
    koLyri:  just
    son: </v>
      </c>
      <c r="P661" s="20" t="str">
        <f t="shared" si="90"/>
        <v xml:space="preserve">
          - 
            name:  课题2　土壤中分解尿素的细菌的分离与计数
            title:  课题2　土壤中分解尿素的细菌的分离与计数
            description: 
            koLyro: section
            koLyri:  just
            son: </v>
      </c>
    </row>
    <row r="662" spans="1:16" s="1" customFormat="1" ht="17.25" customHeight="1">
      <c r="A662" s="15">
        <f t="shared" si="83"/>
        <v>4</v>
      </c>
      <c r="B662" s="16" t="str">
        <f t="shared" si="84"/>
        <v>教材节</v>
      </c>
      <c r="C662" s="16" t="str">
        <f t="shared" si="85"/>
        <v>课题3　分解纤维素的微生物的分离</v>
      </c>
      <c r="D662" s="16" t="str">
        <f>IF(I662=1,INDEX( {"chinese","english","math","physics","chemistry","biology","politics","history","geography"},MATCH(C662,{"语文","英语","数学","物理","化学","生物","政治","历史","地理"},0)),"")</f>
        <v/>
      </c>
      <c r="E662" s="16" t="str">
        <f t="shared" si="86"/>
        <v>教材节</v>
      </c>
      <c r="F662" s="16" t="str">
        <f t="shared" si="87"/>
        <v>恰</v>
      </c>
      <c r="G662" s="16" t="str">
        <f>INDEX( {"body","discipline","volume","chapter","section"},MATCH(E662,{"教材体","教材域","教材册","教材章","教材节"},0))</f>
        <v>section</v>
      </c>
      <c r="H662" s="16" t="str">
        <f>INDEX( {"super","just","sub","infras"},MATCH(F662,{"超","恰","亚","次"},0))</f>
        <v>just</v>
      </c>
      <c r="I662" s="16">
        <f>MATCH(E662,{"教材体","教材域","教材册","教材章","教材节"},0)-1</f>
        <v>4</v>
      </c>
      <c r="J662" s="16">
        <f>MATCH(F662,{"超","恰","亚","次"},0)-1</f>
        <v>1</v>
      </c>
      <c r="K662" s="16" t="str">
        <f t="shared" si="88"/>
        <v>生物</v>
      </c>
      <c r="L662" s="1" t="s">
        <v>563</v>
      </c>
      <c r="M662" s="17"/>
      <c r="N662" s="17"/>
      <c r="O662" s="18" t="str">
        <f t="shared" si="89"/>
        <v xml:space="preserve">
  - 
    name:  课题3　分解纤维素的微生物的分离
    title:  课题3　分解纤维素的微生物的分离
    description: 
    koLyro: section
    koLyri:  just
    son: </v>
      </c>
      <c r="P662" s="20" t="str">
        <f t="shared" si="90"/>
        <v xml:space="preserve">
          - 
            name:  课题3　分解纤维素的微生物的分离
            title:  课题3　分解纤维素的微生物的分离
            description: 
            koLyro: section
            koLyri:  just
            son: </v>
      </c>
    </row>
    <row r="663" spans="1:16" s="1" customFormat="1" ht="17.25" customHeight="1">
      <c r="A663" s="15">
        <f t="shared" si="83"/>
        <v>3</v>
      </c>
      <c r="B663" s="16" t="str">
        <f t="shared" si="84"/>
        <v>教材章</v>
      </c>
      <c r="C663" s="16" t="str">
        <f t="shared" si="85"/>
        <v>专题3　植物的组织培养技术</v>
      </c>
      <c r="D663" s="16" t="str">
        <f>IF(I663=1,INDEX( {"chinese","english","math","physics","chemistry","biology","politics","history","geography"},MATCH(C663,{"语文","英语","数学","物理","化学","生物","政治","历史","地理"},0)),"")</f>
        <v/>
      </c>
      <c r="E663" s="16" t="str">
        <f t="shared" si="86"/>
        <v>教材章</v>
      </c>
      <c r="F663" s="16" t="str">
        <f t="shared" si="87"/>
        <v>恰</v>
      </c>
      <c r="G663" s="16" t="str">
        <f>INDEX( {"body","discipline","volume","chapter","section"},MATCH(E663,{"教材体","教材域","教材册","教材章","教材节"},0))</f>
        <v>chapter</v>
      </c>
      <c r="H663" s="16" t="str">
        <f>INDEX( {"super","just","sub","infras"},MATCH(F663,{"超","恰","亚","次"},0))</f>
        <v>just</v>
      </c>
      <c r="I663" s="16">
        <f>MATCH(E663,{"教材体","教材域","教材册","教材章","教材节"},0)-1</f>
        <v>3</v>
      </c>
      <c r="J663" s="16">
        <f>MATCH(F663,{"超","恰","亚","次"},0)-1</f>
        <v>1</v>
      </c>
      <c r="K663" s="16" t="str">
        <f t="shared" si="88"/>
        <v>生物</v>
      </c>
      <c r="L663" s="1" t="s">
        <v>564</v>
      </c>
      <c r="M663" s="17"/>
      <c r="N663" s="17"/>
      <c r="O663" s="18" t="str">
        <f t="shared" si="89"/>
        <v xml:space="preserve">
  - 
    name:  专题3　植物的组织培养技术
    title:  专题3　植物的组织培养技术
    description: 
    koLyro: chapter
    koLyri:  just
    son: </v>
      </c>
      <c r="P663" s="20" t="str">
        <f t="shared" si="90"/>
        <v xml:space="preserve">
        - 
          name:  专题3　植物的组织培养技术
          title:  专题3　植物的组织培养技术
          description: 
          koLyro: chapter
          koLyri:  just
          son: </v>
      </c>
    </row>
    <row r="664" spans="1:16" s="1" customFormat="1" ht="17.25" customHeight="1">
      <c r="A664" s="15">
        <f t="shared" si="83"/>
        <v>4</v>
      </c>
      <c r="B664" s="16" t="str">
        <f t="shared" si="84"/>
        <v>教材节</v>
      </c>
      <c r="C664" s="16" t="str">
        <f t="shared" si="85"/>
        <v>课题1　菊花的组织培养</v>
      </c>
      <c r="D664" s="16" t="str">
        <f>IF(I664=1,INDEX( {"chinese","english","math","physics","chemistry","biology","politics","history","geography"},MATCH(C664,{"语文","英语","数学","物理","化学","生物","政治","历史","地理"},0)),"")</f>
        <v/>
      </c>
      <c r="E664" s="16" t="str">
        <f t="shared" si="86"/>
        <v>教材节</v>
      </c>
      <c r="F664" s="16" t="str">
        <f t="shared" si="87"/>
        <v>恰</v>
      </c>
      <c r="G664" s="16" t="str">
        <f>INDEX( {"body","discipline","volume","chapter","section"},MATCH(E664,{"教材体","教材域","教材册","教材章","教材节"},0))</f>
        <v>section</v>
      </c>
      <c r="H664" s="16" t="str">
        <f>INDEX( {"super","just","sub","infras"},MATCH(F664,{"超","恰","亚","次"},0))</f>
        <v>just</v>
      </c>
      <c r="I664" s="16">
        <f>MATCH(E664,{"教材体","教材域","教材册","教材章","教材节"},0)-1</f>
        <v>4</v>
      </c>
      <c r="J664" s="16">
        <f>MATCH(F664,{"超","恰","亚","次"},0)-1</f>
        <v>1</v>
      </c>
      <c r="K664" s="16" t="str">
        <f t="shared" si="88"/>
        <v>生物</v>
      </c>
      <c r="L664" s="1" t="s">
        <v>565</v>
      </c>
      <c r="M664" s="17"/>
      <c r="N664" s="17"/>
      <c r="O664" s="18" t="str">
        <f t="shared" si="89"/>
        <v xml:space="preserve">
  - 
    name:  课题1　菊花的组织培养
    title:  课题1　菊花的组织培养
    description: 
    koLyro: section
    koLyri:  just
    son: </v>
      </c>
      <c r="P664" s="20" t="str">
        <f t="shared" si="90"/>
        <v xml:space="preserve">
          - 
            name:  课题1　菊花的组织培养
            title:  课题1　菊花的组织培养
            description: 
            koLyro: section
            koLyri:  just
            son: </v>
      </c>
    </row>
    <row r="665" spans="1:16" s="1" customFormat="1" ht="17.25" customHeight="1">
      <c r="A665" s="15">
        <f t="shared" si="83"/>
        <v>4</v>
      </c>
      <c r="B665" s="16" t="str">
        <f t="shared" si="84"/>
        <v>教材节</v>
      </c>
      <c r="C665" s="16" t="str">
        <f t="shared" si="85"/>
        <v>课题2　月季的花药培养</v>
      </c>
      <c r="D665" s="16" t="str">
        <f>IF(I665=1,INDEX( {"chinese","english","math","physics","chemistry","biology","politics","history","geography"},MATCH(C665,{"语文","英语","数学","物理","化学","生物","政治","历史","地理"},0)),"")</f>
        <v/>
      </c>
      <c r="E665" s="16" t="str">
        <f t="shared" si="86"/>
        <v>教材节</v>
      </c>
      <c r="F665" s="16" t="str">
        <f t="shared" si="87"/>
        <v>恰</v>
      </c>
      <c r="G665" s="16" t="str">
        <f>INDEX( {"body","discipline","volume","chapter","section"},MATCH(E665,{"教材体","教材域","教材册","教材章","教材节"},0))</f>
        <v>section</v>
      </c>
      <c r="H665" s="16" t="str">
        <f>INDEX( {"super","just","sub","infras"},MATCH(F665,{"超","恰","亚","次"},0))</f>
        <v>just</v>
      </c>
      <c r="I665" s="16">
        <f>MATCH(E665,{"教材体","教材域","教材册","教材章","教材节"},0)-1</f>
        <v>4</v>
      </c>
      <c r="J665" s="16">
        <f>MATCH(F665,{"超","恰","亚","次"},0)-1</f>
        <v>1</v>
      </c>
      <c r="K665" s="16" t="str">
        <f t="shared" si="88"/>
        <v>生物</v>
      </c>
      <c r="L665" s="1" t="s">
        <v>566</v>
      </c>
      <c r="M665" s="17"/>
      <c r="N665" s="17"/>
      <c r="O665" s="18" t="str">
        <f t="shared" si="89"/>
        <v xml:space="preserve">
  - 
    name:  课题2　月季的花药培养
    title:  课题2　月季的花药培养
    description: 
    koLyro: section
    koLyri:  just
    son: </v>
      </c>
      <c r="P665" s="20" t="str">
        <f t="shared" si="90"/>
        <v xml:space="preserve">
          - 
            name:  课题2　月季的花药培养
            title:  课题2　月季的花药培养
            description: 
            koLyro: section
            koLyri:  just
            son: </v>
      </c>
    </row>
    <row r="666" spans="1:16" s="1" customFormat="1" ht="17.25" customHeight="1">
      <c r="A666" s="15">
        <f t="shared" si="83"/>
        <v>3</v>
      </c>
      <c r="B666" s="16" t="str">
        <f t="shared" si="84"/>
        <v>教材章</v>
      </c>
      <c r="C666" s="16" t="str">
        <f t="shared" si="85"/>
        <v>专题4　酶的研究与应用</v>
      </c>
      <c r="D666" s="16" t="str">
        <f>IF(I666=1,INDEX( {"chinese","english","math","physics","chemistry","biology","politics","history","geography"},MATCH(C666,{"语文","英语","数学","物理","化学","生物","政治","历史","地理"},0)),"")</f>
        <v/>
      </c>
      <c r="E666" s="16" t="str">
        <f t="shared" si="86"/>
        <v>教材章</v>
      </c>
      <c r="F666" s="16" t="str">
        <f t="shared" si="87"/>
        <v>恰</v>
      </c>
      <c r="G666" s="16" t="str">
        <f>INDEX( {"body","discipline","volume","chapter","section"},MATCH(E666,{"教材体","教材域","教材册","教材章","教材节"},0))</f>
        <v>chapter</v>
      </c>
      <c r="H666" s="16" t="str">
        <f>INDEX( {"super","just","sub","infras"},MATCH(F666,{"超","恰","亚","次"},0))</f>
        <v>just</v>
      </c>
      <c r="I666" s="16">
        <f>MATCH(E666,{"教材体","教材域","教材册","教材章","教材节"},0)-1</f>
        <v>3</v>
      </c>
      <c r="J666" s="16">
        <f>MATCH(F666,{"超","恰","亚","次"},0)-1</f>
        <v>1</v>
      </c>
      <c r="K666" s="16" t="str">
        <f t="shared" si="88"/>
        <v>生物</v>
      </c>
      <c r="L666" s="1" t="s">
        <v>570</v>
      </c>
      <c r="M666" s="17"/>
      <c r="N666" s="17"/>
      <c r="O666" s="18" t="str">
        <f t="shared" si="89"/>
        <v xml:space="preserve">
  - 
    name:  专题4　酶的研究与应用
    title:  专题4　酶的研究与应用
    description: 
    koLyro: chapter
    koLyri:  just
    son: </v>
      </c>
      <c r="P666" s="20" t="str">
        <f t="shared" si="90"/>
        <v xml:space="preserve">
        - 
          name:  专题4　酶的研究与应用
          title:  专题4　酶的研究与应用
          description: 
          koLyro: chapter
          koLyri:  just
          son: </v>
      </c>
    </row>
    <row r="667" spans="1:16" s="1" customFormat="1" ht="17.25" customHeight="1">
      <c r="A667" s="15">
        <f t="shared" si="83"/>
        <v>4</v>
      </c>
      <c r="B667" s="16" t="str">
        <f t="shared" si="84"/>
        <v>教材节</v>
      </c>
      <c r="C667" s="16" t="str">
        <f t="shared" si="85"/>
        <v>课题1　果胶酶在果汁生产中的作用</v>
      </c>
      <c r="D667" s="16" t="str">
        <f>IF(I667=1,INDEX( {"chinese","english","math","physics","chemistry","biology","politics","history","geography"},MATCH(C667,{"语文","英语","数学","物理","化学","生物","政治","历史","地理"},0)),"")</f>
        <v/>
      </c>
      <c r="E667" s="16" t="str">
        <f t="shared" si="86"/>
        <v>教材节</v>
      </c>
      <c r="F667" s="16" t="str">
        <f t="shared" si="87"/>
        <v>恰</v>
      </c>
      <c r="G667" s="16" t="str">
        <f>INDEX( {"body","discipline","volume","chapter","section"},MATCH(E667,{"教材体","教材域","教材册","教材章","教材节"},0))</f>
        <v>section</v>
      </c>
      <c r="H667" s="16" t="str">
        <f>INDEX( {"super","just","sub","infras"},MATCH(F667,{"超","恰","亚","次"},0))</f>
        <v>just</v>
      </c>
      <c r="I667" s="16">
        <f>MATCH(E667,{"教材体","教材域","教材册","教材章","教材节"},0)-1</f>
        <v>4</v>
      </c>
      <c r="J667" s="16">
        <f>MATCH(F667,{"超","恰","亚","次"},0)-1</f>
        <v>1</v>
      </c>
      <c r="K667" s="16" t="str">
        <f t="shared" si="88"/>
        <v>生物</v>
      </c>
      <c r="L667" s="1" t="s">
        <v>567</v>
      </c>
      <c r="M667" s="17"/>
      <c r="N667" s="17"/>
      <c r="O667" s="18" t="str">
        <f t="shared" si="89"/>
        <v xml:space="preserve">
  - 
    name:  课题1　果胶酶在果汁生产中的作用
    title:  课题1　果胶酶在果汁生产中的作用
    description: 
    koLyro: section
    koLyri:  just
    son: </v>
      </c>
      <c r="P667" s="20" t="str">
        <f t="shared" si="90"/>
        <v xml:space="preserve">
          - 
            name:  课题1　果胶酶在果汁生产中的作用
            title:  课题1　果胶酶在果汁生产中的作用
            description: 
            koLyro: section
            koLyri:  just
            son: </v>
      </c>
    </row>
    <row r="668" spans="1:16" s="1" customFormat="1" ht="17.25" customHeight="1">
      <c r="A668" s="15">
        <f t="shared" si="83"/>
        <v>4</v>
      </c>
      <c r="B668" s="16" t="str">
        <f t="shared" si="84"/>
        <v>教材节</v>
      </c>
      <c r="C668" s="16" t="str">
        <f t="shared" si="85"/>
        <v>课题2　探讨加酶洗衣粉的洗涤效果</v>
      </c>
      <c r="D668" s="16" t="str">
        <f>IF(I668=1,INDEX( {"chinese","english","math","physics","chemistry","biology","politics","history","geography"},MATCH(C668,{"语文","英语","数学","物理","化学","生物","政治","历史","地理"},0)),"")</f>
        <v/>
      </c>
      <c r="E668" s="16" t="str">
        <f t="shared" si="86"/>
        <v>教材节</v>
      </c>
      <c r="F668" s="16" t="str">
        <f t="shared" si="87"/>
        <v>恰</v>
      </c>
      <c r="G668" s="16" t="str">
        <f>INDEX( {"body","discipline","volume","chapter","section"},MATCH(E668,{"教材体","教材域","教材册","教材章","教材节"},0))</f>
        <v>section</v>
      </c>
      <c r="H668" s="16" t="str">
        <f>INDEX( {"super","just","sub","infras"},MATCH(F668,{"超","恰","亚","次"},0))</f>
        <v>just</v>
      </c>
      <c r="I668" s="16">
        <f>MATCH(E668,{"教材体","教材域","教材册","教材章","教材节"},0)-1</f>
        <v>4</v>
      </c>
      <c r="J668" s="16">
        <f>MATCH(F668,{"超","恰","亚","次"},0)-1</f>
        <v>1</v>
      </c>
      <c r="K668" s="16" t="str">
        <f t="shared" si="88"/>
        <v>生物</v>
      </c>
      <c r="L668" s="1" t="s">
        <v>568</v>
      </c>
      <c r="M668" s="17"/>
      <c r="N668" s="17"/>
      <c r="O668" s="18" t="str">
        <f t="shared" si="89"/>
        <v xml:space="preserve">
  - 
    name:  课题2　探讨加酶洗衣粉的洗涤效果
    title:  课题2　探讨加酶洗衣粉的洗涤效果
    description: 
    koLyro: section
    koLyri:  just
    son: </v>
      </c>
      <c r="P668" s="20" t="str">
        <f t="shared" si="90"/>
        <v xml:space="preserve">
          - 
            name:  课题2　探讨加酶洗衣粉的洗涤效果
            title:  课题2　探讨加酶洗衣粉的洗涤效果
            description: 
            koLyro: section
            koLyri:  just
            son: </v>
      </c>
    </row>
    <row r="669" spans="1:16" s="1" customFormat="1" ht="17.25" customHeight="1">
      <c r="A669" s="15">
        <f t="shared" si="83"/>
        <v>4</v>
      </c>
      <c r="B669" s="16" t="str">
        <f t="shared" si="84"/>
        <v>教材节</v>
      </c>
      <c r="C669" s="16" t="str">
        <f t="shared" si="85"/>
        <v>课题3　细胞与酶的固定化</v>
      </c>
      <c r="D669" s="16" t="str">
        <f>IF(I669=1,INDEX( {"chinese","english","math","physics","chemistry","biology","politics","history","geography"},MATCH(C669,{"语文","英语","数学","物理","化学","生物","政治","历史","地理"},0)),"")</f>
        <v/>
      </c>
      <c r="E669" s="16" t="str">
        <f t="shared" si="86"/>
        <v>教材节</v>
      </c>
      <c r="F669" s="16" t="str">
        <f t="shared" si="87"/>
        <v>恰</v>
      </c>
      <c r="G669" s="16" t="str">
        <f>INDEX( {"body","discipline","volume","chapter","section"},MATCH(E669,{"教材体","教材域","教材册","教材章","教材节"},0))</f>
        <v>section</v>
      </c>
      <c r="H669" s="16" t="str">
        <f>INDEX( {"super","just","sub","infras"},MATCH(F669,{"超","恰","亚","次"},0))</f>
        <v>just</v>
      </c>
      <c r="I669" s="16">
        <f>MATCH(E669,{"教材体","教材域","教材册","教材章","教材节"},0)-1</f>
        <v>4</v>
      </c>
      <c r="J669" s="16">
        <f>MATCH(F669,{"超","恰","亚","次"},0)-1</f>
        <v>1</v>
      </c>
      <c r="K669" s="16" t="str">
        <f t="shared" si="88"/>
        <v>生物</v>
      </c>
      <c r="L669" s="1" t="s">
        <v>569</v>
      </c>
      <c r="M669" s="17"/>
      <c r="N669" s="17"/>
      <c r="O669" s="18" t="str">
        <f t="shared" si="89"/>
        <v xml:space="preserve">
  - 
    name:  课题3　细胞与酶的固定化
    title:  课题3　细胞与酶的固定化
    description: 
    koLyro: section
    koLyri:  just
    son: </v>
      </c>
      <c r="P669" s="20" t="str">
        <f t="shared" si="90"/>
        <v xml:space="preserve">
          - 
            name:  课题3　细胞与酶的固定化
            title:  课题3　细胞与酶的固定化
            description: 
            koLyro: section
            koLyri:  just
            son: </v>
      </c>
    </row>
    <row r="670" spans="1:16" s="1" customFormat="1" ht="17.25" customHeight="1">
      <c r="A670" s="15">
        <f t="shared" si="83"/>
        <v>3</v>
      </c>
      <c r="B670" s="16" t="str">
        <f t="shared" si="84"/>
        <v>教材章</v>
      </c>
      <c r="C670" s="16" t="str">
        <f t="shared" si="85"/>
        <v>专题5　DNA和蛋白质技术</v>
      </c>
      <c r="D670" s="16" t="str">
        <f>IF(I670=1,INDEX( {"chinese","english","math","physics","chemistry","biology","politics","history","geography"},MATCH(C670,{"语文","英语","数学","物理","化学","生物","政治","历史","地理"},0)),"")</f>
        <v/>
      </c>
      <c r="E670" s="16" t="str">
        <f t="shared" si="86"/>
        <v>教材章</v>
      </c>
      <c r="F670" s="16" t="str">
        <f t="shared" si="87"/>
        <v>恰</v>
      </c>
      <c r="G670" s="16" t="str">
        <f>INDEX( {"body","discipline","volume","chapter","section"},MATCH(E670,{"教材体","教材域","教材册","教材章","教材节"},0))</f>
        <v>chapter</v>
      </c>
      <c r="H670" s="16" t="str">
        <f>INDEX( {"super","just","sub","infras"},MATCH(F670,{"超","恰","亚","次"},0))</f>
        <v>just</v>
      </c>
      <c r="I670" s="16">
        <f>MATCH(E670,{"教材体","教材域","教材册","教材章","教材节"},0)-1</f>
        <v>3</v>
      </c>
      <c r="J670" s="16">
        <f>MATCH(F670,{"超","恰","亚","次"},0)-1</f>
        <v>1</v>
      </c>
      <c r="K670" s="16" t="str">
        <f t="shared" si="88"/>
        <v>生物</v>
      </c>
      <c r="L670" s="1" t="s">
        <v>571</v>
      </c>
      <c r="M670" s="17"/>
      <c r="N670" s="17"/>
      <c r="O670" s="18" t="str">
        <f t="shared" si="89"/>
        <v xml:space="preserve">
  - 
    name:  专题5　DNA和蛋白质技术
    title:  专题5　DNA和蛋白质技术
    description: 
    koLyro: chapter
    koLyri:  just
    son: </v>
      </c>
      <c r="P670" s="20" t="str">
        <f t="shared" si="90"/>
        <v xml:space="preserve">
        - 
          name:  专题5　DNA和蛋白质技术
          title:  专题5　DNA和蛋白质技术
          description: 
          koLyro: chapter
          koLyri:  just
          son: </v>
      </c>
    </row>
    <row r="671" spans="1:16" s="1" customFormat="1" ht="17.25" customHeight="1">
      <c r="A671" s="15">
        <f t="shared" si="83"/>
        <v>4</v>
      </c>
      <c r="B671" s="16" t="str">
        <f t="shared" si="84"/>
        <v>教材节</v>
      </c>
      <c r="C671" s="16" t="str">
        <f t="shared" si="85"/>
        <v>课题1　DNA的粗提取与鉴定</v>
      </c>
      <c r="D671" s="16" t="str">
        <f>IF(I671=1,INDEX( {"chinese","english","math","physics","chemistry","biology","politics","history","geography"},MATCH(C671,{"语文","英语","数学","物理","化学","生物","政治","历史","地理"},0)),"")</f>
        <v/>
      </c>
      <c r="E671" s="16" t="str">
        <f t="shared" si="86"/>
        <v>教材节</v>
      </c>
      <c r="F671" s="16" t="str">
        <f t="shared" si="87"/>
        <v>恰</v>
      </c>
      <c r="G671" s="16" t="str">
        <f>INDEX( {"body","discipline","volume","chapter","section"},MATCH(E671,{"教材体","教材域","教材册","教材章","教材节"},0))</f>
        <v>section</v>
      </c>
      <c r="H671" s="16" t="str">
        <f>INDEX( {"super","just","sub","infras"},MATCH(F671,{"超","恰","亚","次"},0))</f>
        <v>just</v>
      </c>
      <c r="I671" s="16">
        <f>MATCH(E671,{"教材体","教材域","教材册","教材章","教材节"},0)-1</f>
        <v>4</v>
      </c>
      <c r="J671" s="16">
        <f>MATCH(F671,{"超","恰","亚","次"},0)-1</f>
        <v>1</v>
      </c>
      <c r="K671" s="16" t="str">
        <f t="shared" si="88"/>
        <v>生物</v>
      </c>
      <c r="L671" s="1" t="s">
        <v>572</v>
      </c>
      <c r="M671" s="17"/>
      <c r="N671" s="17"/>
      <c r="O671" s="18" t="str">
        <f t="shared" si="89"/>
        <v xml:space="preserve">
  - 
    name:  课题1　DNA的粗提取与鉴定
    title:  课题1　DNA的粗提取与鉴定
    description: 
    koLyro: section
    koLyri:  just
    son: </v>
      </c>
      <c r="P671" s="20" t="str">
        <f t="shared" si="90"/>
        <v xml:space="preserve">
          - 
            name:  课题1　DNA的粗提取与鉴定
            title:  课题1　DNA的粗提取与鉴定
            description: 
            koLyro: section
            koLyri:  just
            son: </v>
      </c>
    </row>
    <row r="672" spans="1:16" s="1" customFormat="1" ht="17.25" customHeight="1">
      <c r="A672" s="15">
        <f t="shared" si="83"/>
        <v>4</v>
      </c>
      <c r="B672" s="16" t="str">
        <f t="shared" si="84"/>
        <v>教材节</v>
      </c>
      <c r="C672" s="16" t="str">
        <f t="shared" si="85"/>
        <v>课题2　多聚酶链式反应扩增DNA片段</v>
      </c>
      <c r="D672" s="16" t="str">
        <f>IF(I672=1,INDEX( {"chinese","english","math","physics","chemistry","biology","politics","history","geography"},MATCH(C672,{"语文","英语","数学","物理","化学","生物","政治","历史","地理"},0)),"")</f>
        <v/>
      </c>
      <c r="E672" s="16" t="str">
        <f t="shared" si="86"/>
        <v>教材节</v>
      </c>
      <c r="F672" s="16" t="str">
        <f t="shared" si="87"/>
        <v>恰</v>
      </c>
      <c r="G672" s="16" t="str">
        <f>INDEX( {"body","discipline","volume","chapter","section"},MATCH(E672,{"教材体","教材域","教材册","教材章","教材节"},0))</f>
        <v>section</v>
      </c>
      <c r="H672" s="16" t="str">
        <f>INDEX( {"super","just","sub","infras"},MATCH(F672,{"超","恰","亚","次"},0))</f>
        <v>just</v>
      </c>
      <c r="I672" s="16">
        <f>MATCH(E672,{"教材体","教材域","教材册","教材章","教材节"},0)-1</f>
        <v>4</v>
      </c>
      <c r="J672" s="16">
        <f>MATCH(F672,{"超","恰","亚","次"},0)-1</f>
        <v>1</v>
      </c>
      <c r="K672" s="16" t="str">
        <f t="shared" si="88"/>
        <v>生物</v>
      </c>
      <c r="L672" s="1" t="s">
        <v>573</v>
      </c>
      <c r="M672" s="17"/>
      <c r="N672" s="17"/>
      <c r="O672" s="18" t="str">
        <f t="shared" si="89"/>
        <v xml:space="preserve">
  - 
    name:  课题2　多聚酶链式反应扩增DNA片段
    title:  课题2　多聚酶链式反应扩增DNA片段
    description: 
    koLyro: section
    koLyri:  just
    son: </v>
      </c>
      <c r="P672" s="20" t="str">
        <f t="shared" si="90"/>
        <v xml:space="preserve">
          - 
            name:  课题2　多聚酶链式反应扩增DNA片段
            title:  课题2　多聚酶链式反应扩增DNA片段
            description: 
            koLyro: section
            koLyri:  just
            son: </v>
      </c>
    </row>
    <row r="673" spans="1:16" s="1" customFormat="1" ht="17.25" customHeight="1">
      <c r="A673" s="15">
        <f t="shared" si="83"/>
        <v>4</v>
      </c>
      <c r="B673" s="16" t="str">
        <f t="shared" si="84"/>
        <v>教材节</v>
      </c>
      <c r="C673" s="16" t="str">
        <f t="shared" si="85"/>
        <v>课题3　血红蛋白的提取和分离</v>
      </c>
      <c r="D673" s="16" t="str">
        <f>IF(I673=1,INDEX( {"chinese","english","math","physics","chemistry","biology","politics","history","geography"},MATCH(C673,{"语文","英语","数学","物理","化学","生物","政治","历史","地理"},0)),"")</f>
        <v/>
      </c>
      <c r="E673" s="16" t="str">
        <f t="shared" si="86"/>
        <v>教材节</v>
      </c>
      <c r="F673" s="16" t="str">
        <f t="shared" si="87"/>
        <v>恰</v>
      </c>
      <c r="G673" s="16" t="str">
        <f>INDEX( {"body","discipline","volume","chapter","section"},MATCH(E673,{"教材体","教材域","教材册","教材章","教材节"},0))</f>
        <v>section</v>
      </c>
      <c r="H673" s="16" t="str">
        <f>INDEX( {"super","just","sub","infras"},MATCH(F673,{"超","恰","亚","次"},0))</f>
        <v>just</v>
      </c>
      <c r="I673" s="16">
        <f>MATCH(E673,{"教材体","教材域","教材册","教材章","教材节"},0)-1</f>
        <v>4</v>
      </c>
      <c r="J673" s="16">
        <f>MATCH(F673,{"超","恰","亚","次"},0)-1</f>
        <v>1</v>
      </c>
      <c r="K673" s="16" t="str">
        <f t="shared" si="88"/>
        <v>生物</v>
      </c>
      <c r="L673" s="1" t="s">
        <v>574</v>
      </c>
      <c r="M673" s="17"/>
      <c r="N673" s="17"/>
      <c r="O673" s="18" t="str">
        <f t="shared" si="89"/>
        <v xml:space="preserve">
  - 
    name:  课题3　血红蛋白的提取和分离
    title:  课题3　血红蛋白的提取和分离
    description: 
    koLyro: section
    koLyri:  just
    son: </v>
      </c>
      <c r="P673" s="20" t="str">
        <f t="shared" si="90"/>
        <v xml:space="preserve">
          - 
            name:  课题3　血红蛋白的提取和分离
            title:  课题3　血红蛋白的提取和分离
            description: 
            koLyro: section
            koLyri:  just
            son: </v>
      </c>
    </row>
    <row r="674" spans="1:16" s="1" customFormat="1" ht="17.25" customHeight="1">
      <c r="A674" s="15">
        <f t="shared" si="83"/>
        <v>4</v>
      </c>
      <c r="B674" s="16" t="str">
        <f t="shared" si="84"/>
        <v>教材节</v>
      </c>
      <c r="C674" s="16" t="str">
        <f t="shared" si="85"/>
        <v>课题4  乳酸脱氢酶同功酶的分离</v>
      </c>
      <c r="D674" s="16" t="str">
        <f>IF(I674=1,INDEX( {"chinese","english","math","physics","chemistry","biology","politics","history","geography"},MATCH(C674,{"语文","英语","数学","物理","化学","生物","政治","历史","地理"},0)),"")</f>
        <v/>
      </c>
      <c r="E674" s="16" t="str">
        <f t="shared" si="86"/>
        <v>教材节</v>
      </c>
      <c r="F674" s="16" t="str">
        <f t="shared" si="87"/>
        <v>恰</v>
      </c>
      <c r="G674" s="16" t="str">
        <f>INDEX( {"body","discipline","volume","chapter","section"},MATCH(E674,{"教材体","教材域","教材册","教材章","教材节"},0))</f>
        <v>section</v>
      </c>
      <c r="H674" s="16" t="str">
        <f>INDEX( {"super","just","sub","infras"},MATCH(F674,{"超","恰","亚","次"},0))</f>
        <v>just</v>
      </c>
      <c r="I674" s="16">
        <f>MATCH(E674,{"教材体","教材域","教材册","教材章","教材节"},0)-1</f>
        <v>4</v>
      </c>
      <c r="J674" s="16">
        <f>MATCH(F674,{"超","恰","亚","次"},0)-1</f>
        <v>1</v>
      </c>
      <c r="K674" s="16" t="str">
        <f t="shared" si="88"/>
        <v>生物</v>
      </c>
      <c r="L674" s="1" t="s">
        <v>1347</v>
      </c>
      <c r="M674" s="17"/>
      <c r="N674" s="17"/>
      <c r="O674" s="18" t="str">
        <f t="shared" si="89"/>
        <v xml:space="preserve">
  - 
    name:  课题4  乳酸脱氢酶同功酶的分离
    title:  课题4  乳酸脱氢酶同功酶的分离
    description: 
    koLyro: section
    koLyri:  just
    son: </v>
      </c>
      <c r="P674" s="20" t="str">
        <f t="shared" si="90"/>
        <v xml:space="preserve">
          - 
            name:  课题4  乳酸脱氢酶同功酶的分离
            title:  课题4  乳酸脱氢酶同功酶的分离
            description: 
            koLyro: section
            koLyri:  just
            son: </v>
      </c>
    </row>
    <row r="675" spans="1:16" s="1" customFormat="1" ht="17.25" customHeight="1">
      <c r="A675" s="15">
        <f t="shared" si="83"/>
        <v>3</v>
      </c>
      <c r="B675" s="16" t="str">
        <f t="shared" si="84"/>
        <v>教材章</v>
      </c>
      <c r="C675" s="16" t="str">
        <f t="shared" si="85"/>
        <v>专题6　植物有效成分的提取</v>
      </c>
      <c r="D675" s="16" t="str">
        <f>IF(I675=1,INDEX( {"chinese","english","math","physics","chemistry","biology","politics","history","geography"},MATCH(C675,{"语文","英语","数学","物理","化学","生物","政治","历史","地理"},0)),"")</f>
        <v/>
      </c>
      <c r="E675" s="16" t="str">
        <f t="shared" si="86"/>
        <v>教材章</v>
      </c>
      <c r="F675" s="16" t="str">
        <f t="shared" si="87"/>
        <v>恰</v>
      </c>
      <c r="G675" s="16" t="str">
        <f>INDEX( {"body","discipline","volume","chapter","section"},MATCH(E675,{"教材体","教材域","教材册","教材章","教材节"},0))</f>
        <v>chapter</v>
      </c>
      <c r="H675" s="16" t="str">
        <f>INDEX( {"super","just","sub","infras"},MATCH(F675,{"超","恰","亚","次"},0))</f>
        <v>just</v>
      </c>
      <c r="I675" s="16">
        <f>MATCH(E675,{"教材体","教材域","教材册","教材章","教材节"},0)-1</f>
        <v>3</v>
      </c>
      <c r="J675" s="16">
        <f>MATCH(F675,{"超","恰","亚","次"},0)-1</f>
        <v>1</v>
      </c>
      <c r="K675" s="16" t="str">
        <f t="shared" si="88"/>
        <v>生物</v>
      </c>
      <c r="L675" s="1" t="s">
        <v>575</v>
      </c>
      <c r="M675" s="17"/>
      <c r="N675" s="17"/>
      <c r="O675" s="18" t="str">
        <f t="shared" si="89"/>
        <v xml:space="preserve">
  - 
    name:  专题6　植物有效成分的提取
    title:  专题6　植物有效成分的提取
    description: 
    koLyro: chapter
    koLyri:  just
    son: </v>
      </c>
      <c r="P675" s="20" t="str">
        <f t="shared" si="90"/>
        <v xml:space="preserve">
        - 
          name:  专题6　植物有效成分的提取
          title:  专题6　植物有效成分的提取
          description: 
          koLyro: chapter
          koLyri:  just
          son: </v>
      </c>
    </row>
    <row r="676" spans="1:16" s="1" customFormat="1" ht="17.25" customHeight="1">
      <c r="A676" s="15">
        <f t="shared" si="83"/>
        <v>4</v>
      </c>
      <c r="B676" s="16" t="str">
        <f t="shared" si="84"/>
        <v>教材节</v>
      </c>
      <c r="C676" s="16" t="str">
        <f t="shared" si="85"/>
        <v>课题1　植物芳香油的提取</v>
      </c>
      <c r="D676" s="16" t="str">
        <f>IF(I676=1,INDEX( {"chinese","english","math","physics","chemistry","biology","politics","history","geography"},MATCH(C676,{"语文","英语","数学","物理","化学","生物","政治","历史","地理"},0)),"")</f>
        <v/>
      </c>
      <c r="E676" s="16" t="str">
        <f t="shared" si="86"/>
        <v>教材节</v>
      </c>
      <c r="F676" s="16" t="str">
        <f t="shared" si="87"/>
        <v>恰</v>
      </c>
      <c r="G676" s="16" t="str">
        <f>INDEX( {"body","discipline","volume","chapter","section"},MATCH(E676,{"教材体","教材域","教材册","教材章","教材节"},0))</f>
        <v>section</v>
      </c>
      <c r="H676" s="16" t="str">
        <f>INDEX( {"super","just","sub","infras"},MATCH(F676,{"超","恰","亚","次"},0))</f>
        <v>just</v>
      </c>
      <c r="I676" s="16">
        <f>MATCH(E676,{"教材体","教材域","教材册","教材章","教材节"},0)-1</f>
        <v>4</v>
      </c>
      <c r="J676" s="16">
        <f>MATCH(F676,{"超","恰","亚","次"},0)-1</f>
        <v>1</v>
      </c>
      <c r="K676" s="16" t="str">
        <f t="shared" si="88"/>
        <v>生物</v>
      </c>
      <c r="L676" s="1" t="s">
        <v>576</v>
      </c>
      <c r="M676" s="17"/>
      <c r="N676" s="17"/>
      <c r="O676" s="18" t="str">
        <f t="shared" si="89"/>
        <v xml:space="preserve">
  - 
    name:  课题1　植物芳香油的提取
    title:  课题1　植物芳香油的提取
    description: 
    koLyro: section
    koLyri:  just
    son: </v>
      </c>
      <c r="P676" s="20" t="str">
        <f t="shared" si="90"/>
        <v xml:space="preserve">
          - 
            name:  课题1　植物芳香油的提取
            title:  课题1　植物芳香油的提取
            description: 
            koLyro: section
            koLyri:  just
            son: </v>
      </c>
    </row>
    <row r="677" spans="1:16" s="1" customFormat="1" ht="17.25" customHeight="1">
      <c r="A677" s="15">
        <f t="shared" si="83"/>
        <v>4</v>
      </c>
      <c r="B677" s="16" t="str">
        <f t="shared" si="84"/>
        <v>教材节</v>
      </c>
      <c r="C677" s="16" t="str">
        <f t="shared" si="85"/>
        <v>课题2　胡萝卜素的提取</v>
      </c>
      <c r="D677" s="16" t="str">
        <f>IF(I677=1,INDEX( {"chinese","english","math","physics","chemistry","biology","politics","history","geography"},MATCH(C677,{"语文","英语","数学","物理","化学","生物","政治","历史","地理"},0)),"")</f>
        <v/>
      </c>
      <c r="E677" s="16" t="str">
        <f t="shared" si="86"/>
        <v>教材节</v>
      </c>
      <c r="F677" s="16" t="str">
        <f t="shared" si="87"/>
        <v>恰</v>
      </c>
      <c r="G677" s="16" t="str">
        <f>INDEX( {"body","discipline","volume","chapter","section"},MATCH(E677,{"教材体","教材域","教材册","教材章","教材节"},0))</f>
        <v>section</v>
      </c>
      <c r="H677" s="16" t="str">
        <f>INDEX( {"super","just","sub","infras"},MATCH(F677,{"超","恰","亚","次"},0))</f>
        <v>just</v>
      </c>
      <c r="I677" s="16">
        <f>MATCH(E677,{"教材体","教材域","教材册","教材章","教材节"},0)-1</f>
        <v>4</v>
      </c>
      <c r="J677" s="16">
        <f>MATCH(F677,{"超","恰","亚","次"},0)-1</f>
        <v>1</v>
      </c>
      <c r="K677" s="16" t="str">
        <f t="shared" si="88"/>
        <v>生物</v>
      </c>
      <c r="L677" s="1" t="s">
        <v>577</v>
      </c>
      <c r="M677" s="17"/>
      <c r="N677" s="17"/>
      <c r="O677" s="18" t="str">
        <f t="shared" si="89"/>
        <v xml:space="preserve">
  - 
    name:  课题2　胡萝卜素的提取
    title:  课题2　胡萝卜素的提取
    description: 
    koLyro: section
    koLyri:  just
    son: </v>
      </c>
      <c r="P677" s="20" t="str">
        <f t="shared" si="90"/>
        <v xml:space="preserve">
          - 
            name:  课题2　胡萝卜素的提取
            title:  课题2　胡萝卜素的提取
            description: 
            koLyro: section
            koLyri:  just
            son: </v>
      </c>
    </row>
    <row r="678" spans="1:16" s="1" customFormat="1" ht="17.25" customHeight="1">
      <c r="A678" s="15">
        <f t="shared" si="83"/>
        <v>2</v>
      </c>
      <c r="B678" s="16" t="str">
        <f t="shared" si="84"/>
        <v>教材册</v>
      </c>
      <c r="C678" s="16" t="str">
        <f t="shared" si="85"/>
        <v>选修3</v>
      </c>
      <c r="D678" s="16" t="str">
        <f>IF(I678=1,INDEX( {"chinese","english","math","physics","chemistry","biology","politics","history","geography"},MATCH(C678,{"语文","英语","数学","物理","化学","生物","政治","历史","地理"},0)),"")</f>
        <v/>
      </c>
      <c r="E678" s="16" t="str">
        <f t="shared" si="86"/>
        <v>教材册</v>
      </c>
      <c r="F678" s="16" t="str">
        <f t="shared" si="87"/>
        <v>恰</v>
      </c>
      <c r="G678" s="16" t="str">
        <f>INDEX( {"body","discipline","volume","chapter","section"},MATCH(E678,{"教材体","教材域","教材册","教材章","教材节"},0))</f>
        <v>volume</v>
      </c>
      <c r="H678" s="16" t="str">
        <f>INDEX( {"super","just","sub","infras"},MATCH(F678,{"超","恰","亚","次"},0))</f>
        <v>just</v>
      </c>
      <c r="I678" s="16">
        <f>MATCH(E678,{"教材体","教材域","教材册","教材章","教材节"},0)-1</f>
        <v>2</v>
      </c>
      <c r="J678" s="16">
        <f>MATCH(F678,{"超","恰","亚","次"},0)-1</f>
        <v>1</v>
      </c>
      <c r="K678" s="16" t="str">
        <f t="shared" si="88"/>
        <v>生物</v>
      </c>
      <c r="L678" s="1" t="s">
        <v>578</v>
      </c>
      <c r="M678" s="17"/>
      <c r="N678" s="17"/>
      <c r="O678" s="18" t="str">
        <f t="shared" si="89"/>
        <v xml:space="preserve">
  - 
    name:  选修3
    title:  选修3
    description: 
    koLyro: volume
    koLyri:  just
    son: </v>
      </c>
      <c r="P678" s="20" t="str">
        <f t="shared" si="90"/>
        <v xml:space="preserve">
      - 
        name:  选修3
        title:  选修3
        description: 
        koLyro: volume
        koLyri:  just
        son: </v>
      </c>
    </row>
    <row r="679" spans="1:16" s="1" customFormat="1" ht="17.25" customHeight="1">
      <c r="A679" s="15">
        <f t="shared" si="83"/>
        <v>3</v>
      </c>
      <c r="B679" s="16" t="str">
        <f t="shared" si="84"/>
        <v>教材章</v>
      </c>
      <c r="C679" s="16" t="str">
        <f t="shared" si="85"/>
        <v>专题1　基因工程</v>
      </c>
      <c r="D679" s="16" t="str">
        <f>IF(I679=1,INDEX( {"chinese","english","math","physics","chemistry","biology","politics","history","geography"},MATCH(C679,{"语文","英语","数学","物理","化学","生物","政治","历史","地理"},0)),"")</f>
        <v/>
      </c>
      <c r="E679" s="16" t="str">
        <f t="shared" si="86"/>
        <v>教材章</v>
      </c>
      <c r="F679" s="16" t="str">
        <f t="shared" si="87"/>
        <v>恰</v>
      </c>
      <c r="G679" s="16" t="str">
        <f>INDEX( {"body","discipline","volume","chapter","section"},MATCH(E679,{"教材体","教材域","教材册","教材章","教材节"},0))</f>
        <v>chapter</v>
      </c>
      <c r="H679" s="16" t="str">
        <f>INDEX( {"super","just","sub","infras"},MATCH(F679,{"超","恰","亚","次"},0))</f>
        <v>just</v>
      </c>
      <c r="I679" s="16">
        <f>MATCH(E679,{"教材体","教材域","教材册","教材章","教材节"},0)-1</f>
        <v>3</v>
      </c>
      <c r="J679" s="16">
        <f>MATCH(F679,{"超","恰","亚","次"},0)-1</f>
        <v>1</v>
      </c>
      <c r="K679" s="16" t="str">
        <f t="shared" si="88"/>
        <v>生物</v>
      </c>
      <c r="L679" s="1" t="s">
        <v>579</v>
      </c>
      <c r="M679" s="17"/>
      <c r="N679" s="17"/>
      <c r="O679" s="18" t="str">
        <f t="shared" si="89"/>
        <v xml:space="preserve">
  - 
    name:  专题1　基因工程
    title:  专题1　基因工程
    description: 
    koLyro: chapter
    koLyri:  just
    son: </v>
      </c>
      <c r="P679" s="20" t="str">
        <f t="shared" si="90"/>
        <v xml:space="preserve">
        - 
          name:  专题1　基因工程
          title:  专题1　基因工程
          description: 
          koLyro: chapter
          koLyri:  just
          son: </v>
      </c>
    </row>
    <row r="680" spans="1:16" s="1" customFormat="1" ht="17.25" customHeight="1">
      <c r="A680" s="15">
        <f t="shared" si="83"/>
        <v>4</v>
      </c>
      <c r="B680" s="16" t="str">
        <f t="shared" si="84"/>
        <v>教材节</v>
      </c>
      <c r="C680" s="16" t="str">
        <f t="shared" si="85"/>
        <v>1.1　DNA重组技术的基本工具</v>
      </c>
      <c r="D680" s="16" t="str">
        <f>IF(I680=1,INDEX( {"chinese","english","math","physics","chemistry","biology","politics","history","geography"},MATCH(C680,{"语文","英语","数学","物理","化学","生物","政治","历史","地理"},0)),"")</f>
        <v/>
      </c>
      <c r="E680" s="16" t="str">
        <f t="shared" si="86"/>
        <v>教材节</v>
      </c>
      <c r="F680" s="16" t="str">
        <f t="shared" si="87"/>
        <v>恰</v>
      </c>
      <c r="G680" s="16" t="str">
        <f>INDEX( {"body","discipline","volume","chapter","section"},MATCH(E680,{"教材体","教材域","教材册","教材章","教材节"},0))</f>
        <v>section</v>
      </c>
      <c r="H680" s="16" t="str">
        <f>INDEX( {"super","just","sub","infras"},MATCH(F680,{"超","恰","亚","次"},0))</f>
        <v>just</v>
      </c>
      <c r="I680" s="16">
        <f>MATCH(E680,{"教材体","教材域","教材册","教材章","教材节"},0)-1</f>
        <v>4</v>
      </c>
      <c r="J680" s="16">
        <f>MATCH(F680,{"超","恰","亚","次"},0)-1</f>
        <v>1</v>
      </c>
      <c r="K680" s="16" t="str">
        <f t="shared" si="88"/>
        <v>生物</v>
      </c>
      <c r="L680" s="1" t="s">
        <v>580</v>
      </c>
      <c r="M680" s="17"/>
      <c r="N680" s="17"/>
      <c r="O680" s="18" t="str">
        <f t="shared" si="89"/>
        <v xml:space="preserve">
  - 
    name:  1.1　DNA重组技术的基本工具
    title:  1.1　DNA重组技术的基本工具
    description: 
    koLyro: section
    koLyri:  just
    son: </v>
      </c>
      <c r="P680" s="20" t="str">
        <f t="shared" si="90"/>
        <v xml:space="preserve">
          - 
            name:  1.1　DNA重组技术的基本工具
            title:  1.1　DNA重组技术的基本工具
            description: 
            koLyro: section
            koLyri:  just
            son: </v>
      </c>
    </row>
    <row r="681" spans="1:16" s="1" customFormat="1" ht="17.25" customHeight="1">
      <c r="A681" s="15">
        <f t="shared" si="83"/>
        <v>4</v>
      </c>
      <c r="B681" s="16" t="str">
        <f t="shared" si="84"/>
        <v>教材节</v>
      </c>
      <c r="C681" s="16" t="str">
        <f t="shared" si="85"/>
        <v>1.2　基因工程的基本操作程序</v>
      </c>
      <c r="D681" s="16" t="str">
        <f>IF(I681=1,INDEX( {"chinese","english","math","physics","chemistry","biology","politics","history","geography"},MATCH(C681,{"语文","英语","数学","物理","化学","生物","政治","历史","地理"},0)),"")</f>
        <v/>
      </c>
      <c r="E681" s="16" t="str">
        <f t="shared" si="86"/>
        <v>教材节</v>
      </c>
      <c r="F681" s="16" t="str">
        <f t="shared" si="87"/>
        <v>恰</v>
      </c>
      <c r="G681" s="16" t="str">
        <f>INDEX( {"body","discipline","volume","chapter","section"},MATCH(E681,{"教材体","教材域","教材册","教材章","教材节"},0))</f>
        <v>section</v>
      </c>
      <c r="H681" s="16" t="str">
        <f>INDEX( {"super","just","sub","infras"},MATCH(F681,{"超","恰","亚","次"},0))</f>
        <v>just</v>
      </c>
      <c r="I681" s="16">
        <f>MATCH(E681,{"教材体","教材域","教材册","教材章","教材节"},0)-1</f>
        <v>4</v>
      </c>
      <c r="J681" s="16">
        <f>MATCH(F681,{"超","恰","亚","次"},0)-1</f>
        <v>1</v>
      </c>
      <c r="K681" s="16" t="str">
        <f t="shared" si="88"/>
        <v>生物</v>
      </c>
      <c r="L681" s="1" t="s">
        <v>581</v>
      </c>
      <c r="M681" s="17"/>
      <c r="N681" s="17"/>
      <c r="O681" s="18" t="str">
        <f t="shared" si="89"/>
        <v xml:space="preserve">
  - 
    name:  1.2　基因工程的基本操作程序
    title:  1.2　基因工程的基本操作程序
    description: 
    koLyro: section
    koLyri:  just
    son: </v>
      </c>
      <c r="P681" s="20" t="str">
        <f t="shared" si="90"/>
        <v xml:space="preserve">
          - 
            name:  1.2　基因工程的基本操作程序
            title:  1.2　基因工程的基本操作程序
            description: 
            koLyro: section
            koLyri:  just
            son: </v>
      </c>
    </row>
    <row r="682" spans="1:16" s="1" customFormat="1" ht="17.25" customHeight="1">
      <c r="A682" s="15">
        <f t="shared" si="83"/>
        <v>4</v>
      </c>
      <c r="B682" s="16" t="str">
        <f t="shared" si="84"/>
        <v>教材节</v>
      </c>
      <c r="C682" s="16" t="str">
        <f t="shared" si="85"/>
        <v>1.3　基因工程的应用</v>
      </c>
      <c r="D682" s="16" t="str">
        <f>IF(I682=1,INDEX( {"chinese","english","math","physics","chemistry","biology","politics","history","geography"},MATCH(C682,{"语文","英语","数学","物理","化学","生物","政治","历史","地理"},0)),"")</f>
        <v/>
      </c>
      <c r="E682" s="16" t="str">
        <f t="shared" si="86"/>
        <v>教材节</v>
      </c>
      <c r="F682" s="16" t="str">
        <f t="shared" si="87"/>
        <v>恰</v>
      </c>
      <c r="G682" s="16" t="str">
        <f>INDEX( {"body","discipline","volume","chapter","section"},MATCH(E682,{"教材体","教材域","教材册","教材章","教材节"},0))</f>
        <v>section</v>
      </c>
      <c r="H682" s="16" t="str">
        <f>INDEX( {"super","just","sub","infras"},MATCH(F682,{"超","恰","亚","次"},0))</f>
        <v>just</v>
      </c>
      <c r="I682" s="16">
        <f>MATCH(E682,{"教材体","教材域","教材册","教材章","教材节"},0)-1</f>
        <v>4</v>
      </c>
      <c r="J682" s="16">
        <f>MATCH(F682,{"超","恰","亚","次"},0)-1</f>
        <v>1</v>
      </c>
      <c r="K682" s="16" t="str">
        <f t="shared" si="88"/>
        <v>生物</v>
      </c>
      <c r="L682" s="1" t="s">
        <v>582</v>
      </c>
      <c r="M682" s="17"/>
      <c r="N682" s="17"/>
      <c r="O682" s="18" t="str">
        <f t="shared" si="89"/>
        <v xml:space="preserve">
  - 
    name:  1.3　基因工程的应用
    title:  1.3　基因工程的应用
    description: 
    koLyro: section
    koLyri:  just
    son: </v>
      </c>
      <c r="P682" s="20" t="str">
        <f t="shared" si="90"/>
        <v xml:space="preserve">
          - 
            name:  1.3　基因工程的应用
            title:  1.3　基因工程的应用
            description: 
            koLyro: section
            koLyri:  just
            son: </v>
      </c>
    </row>
    <row r="683" spans="1:16" s="1" customFormat="1" ht="17.25" customHeight="1">
      <c r="A683" s="15">
        <f t="shared" si="83"/>
        <v>4</v>
      </c>
      <c r="B683" s="16" t="str">
        <f t="shared" si="84"/>
        <v>教材节</v>
      </c>
      <c r="C683" s="16" t="str">
        <f t="shared" si="85"/>
        <v>1.4　蛋白质工程的崛起</v>
      </c>
      <c r="D683" s="16" t="str">
        <f>IF(I683=1,INDEX( {"chinese","english","math","physics","chemistry","biology","politics","history","geography"},MATCH(C683,{"语文","英语","数学","物理","化学","生物","政治","历史","地理"},0)),"")</f>
        <v/>
      </c>
      <c r="E683" s="16" t="str">
        <f t="shared" si="86"/>
        <v>教材节</v>
      </c>
      <c r="F683" s="16" t="str">
        <f t="shared" si="87"/>
        <v>恰</v>
      </c>
      <c r="G683" s="16" t="str">
        <f>INDEX( {"body","discipline","volume","chapter","section"},MATCH(E683,{"教材体","教材域","教材册","教材章","教材节"},0))</f>
        <v>section</v>
      </c>
      <c r="H683" s="16" t="str">
        <f>INDEX( {"super","just","sub","infras"},MATCH(F683,{"超","恰","亚","次"},0))</f>
        <v>just</v>
      </c>
      <c r="I683" s="16">
        <f>MATCH(E683,{"教材体","教材域","教材册","教材章","教材节"},0)-1</f>
        <v>4</v>
      </c>
      <c r="J683" s="16">
        <f>MATCH(F683,{"超","恰","亚","次"},0)-1</f>
        <v>1</v>
      </c>
      <c r="K683" s="16" t="str">
        <f t="shared" si="88"/>
        <v>生物</v>
      </c>
      <c r="L683" s="1" t="s">
        <v>583</v>
      </c>
      <c r="M683" s="17"/>
      <c r="N683" s="17"/>
      <c r="O683" s="18" t="str">
        <f t="shared" si="89"/>
        <v xml:space="preserve">
  - 
    name:  1.4　蛋白质工程的崛起
    title:  1.4　蛋白质工程的崛起
    description: 
    koLyro: section
    koLyri:  just
    son: </v>
      </c>
      <c r="P683" s="20" t="str">
        <f t="shared" si="90"/>
        <v xml:space="preserve">
          - 
            name:  1.4　蛋白质工程的崛起
            title:  1.4　蛋白质工程的崛起
            description: 
            koLyro: section
            koLyri:  just
            son: </v>
      </c>
    </row>
    <row r="684" spans="1:16" s="1" customFormat="1" ht="17.25" customHeight="1">
      <c r="A684" s="15">
        <f t="shared" si="83"/>
        <v>3</v>
      </c>
      <c r="B684" s="16" t="str">
        <f t="shared" si="84"/>
        <v>教材章</v>
      </c>
      <c r="C684" s="16" t="str">
        <f t="shared" si="85"/>
        <v>专题2　细胞工程</v>
      </c>
      <c r="D684" s="16" t="str">
        <f>IF(I684=1,INDEX( {"chinese","english","math","physics","chemistry","biology","politics","history","geography"},MATCH(C684,{"语文","英语","数学","物理","化学","生物","政治","历史","地理"},0)),"")</f>
        <v/>
      </c>
      <c r="E684" s="16" t="str">
        <f t="shared" si="86"/>
        <v>教材章</v>
      </c>
      <c r="F684" s="16" t="str">
        <f t="shared" si="87"/>
        <v>恰</v>
      </c>
      <c r="G684" s="16" t="str">
        <f>INDEX( {"body","discipline","volume","chapter","section"},MATCH(E684,{"教材体","教材域","教材册","教材章","教材节"},0))</f>
        <v>chapter</v>
      </c>
      <c r="H684" s="16" t="str">
        <f>INDEX( {"super","just","sub","infras"},MATCH(F684,{"超","恰","亚","次"},0))</f>
        <v>just</v>
      </c>
      <c r="I684" s="16">
        <f>MATCH(E684,{"教材体","教材域","教材册","教材章","教材节"},0)-1</f>
        <v>3</v>
      </c>
      <c r="J684" s="16">
        <f>MATCH(F684,{"超","恰","亚","次"},0)-1</f>
        <v>1</v>
      </c>
      <c r="K684" s="16" t="str">
        <f t="shared" si="88"/>
        <v>生物</v>
      </c>
      <c r="L684" s="1" t="s">
        <v>584</v>
      </c>
      <c r="M684" s="17"/>
      <c r="N684" s="17"/>
      <c r="O684" s="18" t="str">
        <f t="shared" si="89"/>
        <v xml:space="preserve">
  - 
    name:  专题2　细胞工程
    title:  专题2　细胞工程
    description: 
    koLyro: chapter
    koLyri:  just
    son: </v>
      </c>
      <c r="P684" s="20" t="str">
        <f t="shared" si="90"/>
        <v xml:space="preserve">
        - 
          name:  专题2　细胞工程
          title:  专题2　细胞工程
          description: 
          koLyro: chapter
          koLyri:  just
          son: </v>
      </c>
    </row>
    <row r="685" spans="1:16" s="1" customFormat="1" ht="17.25" customHeight="1">
      <c r="A685" s="15">
        <f t="shared" si="83"/>
        <v>4</v>
      </c>
      <c r="B685" s="16" t="str">
        <f t="shared" si="84"/>
        <v>教材节</v>
      </c>
      <c r="C685" s="16" t="str">
        <f t="shared" si="85"/>
        <v>2.1 细胞工程概述</v>
      </c>
      <c r="D685" s="16" t="str">
        <f>IF(I685=1,INDEX( {"chinese","english","math","physics","chemistry","biology","politics","history","geography"},MATCH(C685,{"语文","英语","数学","物理","化学","生物","政治","历史","地理"},0)),"")</f>
        <v/>
      </c>
      <c r="E685" s="16" t="str">
        <f t="shared" si="86"/>
        <v>教材节</v>
      </c>
      <c r="F685" s="16" t="str">
        <f t="shared" si="87"/>
        <v>恰</v>
      </c>
      <c r="G685" s="16" t="str">
        <f>INDEX( {"body","discipline","volume","chapter","section"},MATCH(E685,{"教材体","教材域","教材册","教材章","教材节"},0))</f>
        <v>section</v>
      </c>
      <c r="H685" s="16" t="str">
        <f>INDEX( {"super","just","sub","infras"},MATCH(F685,{"超","恰","亚","次"},0))</f>
        <v>just</v>
      </c>
      <c r="I685" s="16">
        <f>MATCH(E685,{"教材体","教材域","教材册","教材章","教材节"},0)-1</f>
        <v>4</v>
      </c>
      <c r="J685" s="16">
        <f>MATCH(F685,{"超","恰","亚","次"},0)-1</f>
        <v>1</v>
      </c>
      <c r="K685" s="16" t="str">
        <f t="shared" si="88"/>
        <v>生物</v>
      </c>
      <c r="L685" s="1" t="s">
        <v>585</v>
      </c>
      <c r="M685" s="17"/>
      <c r="N685" s="17"/>
      <c r="O685" s="18" t="str">
        <f t="shared" si="89"/>
        <v xml:space="preserve">
  - 
    name:  2.1 细胞工程概述
    title:  2.1 细胞工程概述
    description: 
    koLyro: section
    koLyri:  just
    son: </v>
      </c>
      <c r="P685" s="20" t="str">
        <f t="shared" si="90"/>
        <v xml:space="preserve">
          - 
            name:  2.1 细胞工程概述
            title:  2.1 细胞工程概述
            description: 
            koLyro: section
            koLyri:  just
            son: </v>
      </c>
    </row>
    <row r="686" spans="1:16" s="1" customFormat="1" ht="17.25" customHeight="1">
      <c r="A686" s="15">
        <f t="shared" si="83"/>
        <v>4</v>
      </c>
      <c r="B686" s="16" t="str">
        <f t="shared" si="84"/>
        <v>教材节</v>
      </c>
      <c r="C686" s="16" t="str">
        <f t="shared" si="85"/>
        <v>2.2　植物细胞工程</v>
      </c>
      <c r="D686" s="16" t="str">
        <f>IF(I686=1,INDEX( {"chinese","english","math","physics","chemistry","biology","politics","history","geography"},MATCH(C686,{"语文","英语","数学","物理","化学","生物","政治","历史","地理"},0)),"")</f>
        <v/>
      </c>
      <c r="E686" s="16" t="str">
        <f t="shared" si="86"/>
        <v>教材节</v>
      </c>
      <c r="F686" s="16" t="str">
        <f t="shared" si="87"/>
        <v>恰</v>
      </c>
      <c r="G686" s="16" t="str">
        <f>INDEX( {"body","discipline","volume","chapter","section"},MATCH(E686,{"教材体","教材域","教材册","教材章","教材节"},0))</f>
        <v>section</v>
      </c>
      <c r="H686" s="16" t="str">
        <f>INDEX( {"super","just","sub","infras"},MATCH(F686,{"超","恰","亚","次"},0))</f>
        <v>just</v>
      </c>
      <c r="I686" s="16">
        <f>MATCH(E686,{"教材体","教材域","教材册","教材章","教材节"},0)-1</f>
        <v>4</v>
      </c>
      <c r="J686" s="16">
        <f>MATCH(F686,{"超","恰","亚","次"},0)-1</f>
        <v>1</v>
      </c>
      <c r="K686" s="16" t="str">
        <f t="shared" si="88"/>
        <v>生物</v>
      </c>
      <c r="L686" s="1" t="s">
        <v>586</v>
      </c>
      <c r="M686" s="17"/>
      <c r="N686" s="17"/>
      <c r="O686" s="18" t="str">
        <f t="shared" si="89"/>
        <v xml:space="preserve">
  - 
    name:  2.2　植物细胞工程
    title:  2.2　植物细胞工程
    description: 
    koLyro: section
    koLyri:  just
    son: </v>
      </c>
      <c r="P686" s="20" t="str">
        <f t="shared" si="90"/>
        <v xml:space="preserve">
          - 
            name:  2.2　植物细胞工程
            title:  2.2　植物细胞工程
            description: 
            koLyro: section
            koLyri:  just
            son: </v>
      </c>
    </row>
    <row r="687" spans="1:16" s="1" customFormat="1" ht="17.25" customHeight="1">
      <c r="A687" s="15">
        <f t="shared" si="83"/>
        <v>4</v>
      </c>
      <c r="B687" s="16" t="str">
        <f t="shared" si="84"/>
        <v>教材节</v>
      </c>
      <c r="C687" s="16" t="str">
        <f t="shared" si="85"/>
        <v>2.3　动物细胞工程</v>
      </c>
      <c r="D687" s="16" t="str">
        <f>IF(I687=1,INDEX( {"chinese","english","math","physics","chemistry","biology","politics","history","geography"},MATCH(C687,{"语文","英语","数学","物理","化学","生物","政治","历史","地理"},0)),"")</f>
        <v/>
      </c>
      <c r="E687" s="16" t="str">
        <f t="shared" si="86"/>
        <v>教材节</v>
      </c>
      <c r="F687" s="16" t="str">
        <f t="shared" si="87"/>
        <v>恰</v>
      </c>
      <c r="G687" s="16" t="str">
        <f>INDEX( {"body","discipline","volume","chapter","section"},MATCH(E687,{"教材体","教材域","教材册","教材章","教材节"},0))</f>
        <v>section</v>
      </c>
      <c r="H687" s="16" t="str">
        <f>INDEX( {"super","just","sub","infras"},MATCH(F687,{"超","恰","亚","次"},0))</f>
        <v>just</v>
      </c>
      <c r="I687" s="16">
        <f>MATCH(E687,{"教材体","教材域","教材册","教材章","教材节"},0)-1</f>
        <v>4</v>
      </c>
      <c r="J687" s="16">
        <f>MATCH(F687,{"超","恰","亚","次"},0)-1</f>
        <v>1</v>
      </c>
      <c r="K687" s="16" t="str">
        <f t="shared" si="88"/>
        <v>生物</v>
      </c>
      <c r="L687" s="1" t="s">
        <v>587</v>
      </c>
      <c r="M687" s="17"/>
      <c r="N687" s="17"/>
      <c r="O687" s="18" t="str">
        <f t="shared" si="89"/>
        <v xml:space="preserve">
  - 
    name:  2.3　动物细胞工程
    title:  2.3　动物细胞工程
    description: 
    koLyro: section
    koLyri:  just
    son: </v>
      </c>
      <c r="P687" s="20" t="str">
        <f t="shared" si="90"/>
        <v xml:space="preserve">
          - 
            name:  2.3　动物细胞工程
            title:  2.3　动物细胞工程
            description: 
            koLyro: section
            koLyri:  just
            son: </v>
      </c>
    </row>
    <row r="688" spans="1:16" s="1" customFormat="1" ht="17.25" customHeight="1">
      <c r="A688" s="15">
        <f t="shared" si="83"/>
        <v>3</v>
      </c>
      <c r="B688" s="16" t="str">
        <f t="shared" si="84"/>
        <v>教材章</v>
      </c>
      <c r="C688" s="16" t="str">
        <f t="shared" si="85"/>
        <v>专题3　胚胎工程</v>
      </c>
      <c r="D688" s="16" t="str">
        <f>IF(I688=1,INDEX( {"chinese","english","math","physics","chemistry","biology","politics","history","geography"},MATCH(C688,{"语文","英语","数学","物理","化学","生物","政治","历史","地理"},0)),"")</f>
        <v/>
      </c>
      <c r="E688" s="16" t="str">
        <f t="shared" si="86"/>
        <v>教材章</v>
      </c>
      <c r="F688" s="16" t="str">
        <f t="shared" si="87"/>
        <v>恰</v>
      </c>
      <c r="G688" s="16" t="str">
        <f>INDEX( {"body","discipline","volume","chapter","section"},MATCH(E688,{"教材体","教材域","教材册","教材章","教材节"},0))</f>
        <v>chapter</v>
      </c>
      <c r="H688" s="16" t="str">
        <f>INDEX( {"super","just","sub","infras"},MATCH(F688,{"超","恰","亚","次"},0))</f>
        <v>just</v>
      </c>
      <c r="I688" s="16">
        <f>MATCH(E688,{"教材体","教材域","教材册","教材章","教材节"},0)-1</f>
        <v>3</v>
      </c>
      <c r="J688" s="16">
        <f>MATCH(F688,{"超","恰","亚","次"},0)-1</f>
        <v>1</v>
      </c>
      <c r="K688" s="16" t="str">
        <f t="shared" si="88"/>
        <v>生物</v>
      </c>
      <c r="L688" s="1" t="s">
        <v>588</v>
      </c>
      <c r="M688" s="17"/>
      <c r="N688" s="17"/>
      <c r="O688" s="18" t="str">
        <f t="shared" si="89"/>
        <v xml:space="preserve">
  - 
    name:  专题3　胚胎工程
    title:  专题3　胚胎工程
    description: 
    koLyro: chapter
    koLyri:  just
    son: </v>
      </c>
      <c r="P688" s="20" t="str">
        <f t="shared" si="90"/>
        <v xml:space="preserve">
        - 
          name:  专题3　胚胎工程
          title:  专题3　胚胎工程
          description: 
          koLyro: chapter
          koLyri:  just
          son: </v>
      </c>
    </row>
    <row r="689" spans="1:16" s="1" customFormat="1" ht="17.25" customHeight="1">
      <c r="A689" s="15">
        <f t="shared" si="83"/>
        <v>4</v>
      </c>
      <c r="B689" s="16" t="str">
        <f t="shared" si="84"/>
        <v>教材节</v>
      </c>
      <c r="C689" s="16" t="str">
        <f t="shared" si="85"/>
        <v>3.1　体内受精和早期胚胎发育</v>
      </c>
      <c r="D689" s="16" t="str">
        <f>IF(I689=1,INDEX( {"chinese","english","math","physics","chemistry","biology","politics","history","geography"},MATCH(C689,{"语文","英语","数学","物理","化学","生物","政治","历史","地理"},0)),"")</f>
        <v/>
      </c>
      <c r="E689" s="16" t="str">
        <f t="shared" si="86"/>
        <v>教材节</v>
      </c>
      <c r="F689" s="16" t="str">
        <f t="shared" si="87"/>
        <v>恰</v>
      </c>
      <c r="G689" s="16" t="str">
        <f>INDEX( {"body","discipline","volume","chapter","section"},MATCH(E689,{"教材体","教材域","教材册","教材章","教材节"},0))</f>
        <v>section</v>
      </c>
      <c r="H689" s="16" t="str">
        <f>INDEX( {"super","just","sub","infras"},MATCH(F689,{"超","恰","亚","次"},0))</f>
        <v>just</v>
      </c>
      <c r="I689" s="16">
        <f>MATCH(E689,{"教材体","教材域","教材册","教材章","教材节"},0)-1</f>
        <v>4</v>
      </c>
      <c r="J689" s="16">
        <f>MATCH(F689,{"超","恰","亚","次"},0)-1</f>
        <v>1</v>
      </c>
      <c r="K689" s="16" t="str">
        <f t="shared" si="88"/>
        <v>生物</v>
      </c>
      <c r="L689" s="1" t="s">
        <v>589</v>
      </c>
      <c r="M689" s="17"/>
      <c r="N689" s="17"/>
      <c r="O689" s="18" t="str">
        <f t="shared" si="89"/>
        <v xml:space="preserve">
  - 
    name:  3.1　体内受精和早期胚胎发育
    title:  3.1　体内受精和早期胚胎发育
    description: 
    koLyro: section
    koLyri:  just
    son: </v>
      </c>
      <c r="P689" s="20" t="str">
        <f t="shared" si="90"/>
        <v xml:space="preserve">
          - 
            name:  3.1　体内受精和早期胚胎发育
            title:  3.1　体内受精和早期胚胎发育
            description: 
            koLyro: section
            koLyri:  just
            son: </v>
      </c>
    </row>
    <row r="690" spans="1:16" s="1" customFormat="1" ht="17.25" customHeight="1">
      <c r="A690" s="15">
        <f t="shared" si="83"/>
        <v>4</v>
      </c>
      <c r="B690" s="16" t="str">
        <f t="shared" si="84"/>
        <v>教材节</v>
      </c>
      <c r="C690" s="16" t="str">
        <f t="shared" si="85"/>
        <v>3.2　体外受精和早期胚胎培养</v>
      </c>
      <c r="D690" s="16" t="str">
        <f>IF(I690=1,INDEX( {"chinese","english","math","physics","chemistry","biology","politics","history","geography"},MATCH(C690,{"语文","英语","数学","物理","化学","生物","政治","历史","地理"},0)),"")</f>
        <v/>
      </c>
      <c r="E690" s="16" t="str">
        <f t="shared" si="86"/>
        <v>教材节</v>
      </c>
      <c r="F690" s="16" t="str">
        <f t="shared" si="87"/>
        <v>恰</v>
      </c>
      <c r="G690" s="16" t="str">
        <f>INDEX( {"body","discipline","volume","chapter","section"},MATCH(E690,{"教材体","教材域","教材册","教材章","教材节"},0))</f>
        <v>section</v>
      </c>
      <c r="H690" s="16" t="str">
        <f>INDEX( {"super","just","sub","infras"},MATCH(F690,{"超","恰","亚","次"},0))</f>
        <v>just</v>
      </c>
      <c r="I690" s="16">
        <f>MATCH(E690,{"教材体","教材域","教材册","教材章","教材节"},0)-1</f>
        <v>4</v>
      </c>
      <c r="J690" s="16">
        <f>MATCH(F690,{"超","恰","亚","次"},0)-1</f>
        <v>1</v>
      </c>
      <c r="K690" s="16" t="str">
        <f t="shared" si="88"/>
        <v>生物</v>
      </c>
      <c r="L690" s="1" t="s">
        <v>590</v>
      </c>
      <c r="M690" s="17"/>
      <c r="N690" s="17"/>
      <c r="O690" s="18" t="str">
        <f t="shared" si="89"/>
        <v xml:space="preserve">
  - 
    name:  3.2　体外受精和早期胚胎培养
    title:  3.2　体外受精和早期胚胎培养
    description: 
    koLyro: section
    koLyri:  just
    son: </v>
      </c>
      <c r="P690" s="20" t="str">
        <f t="shared" si="90"/>
        <v xml:space="preserve">
          - 
            name:  3.2　体外受精和早期胚胎培养
            title:  3.2　体外受精和早期胚胎培养
            description: 
            koLyro: section
            koLyri:  just
            son: </v>
      </c>
    </row>
    <row r="691" spans="1:16" s="1" customFormat="1" ht="17.25" customHeight="1">
      <c r="A691" s="15">
        <f t="shared" si="83"/>
        <v>4</v>
      </c>
      <c r="B691" s="16" t="str">
        <f t="shared" si="84"/>
        <v>教材节</v>
      </c>
      <c r="C691" s="16" t="str">
        <f t="shared" si="85"/>
        <v>3.3　胚胎工程的应用及前景</v>
      </c>
      <c r="D691" s="16" t="str">
        <f>IF(I691=1,INDEX( {"chinese","english","math","physics","chemistry","biology","politics","history","geography"},MATCH(C691,{"语文","英语","数学","物理","化学","生物","政治","历史","地理"},0)),"")</f>
        <v/>
      </c>
      <c r="E691" s="16" t="str">
        <f t="shared" si="86"/>
        <v>教材节</v>
      </c>
      <c r="F691" s="16" t="str">
        <f t="shared" si="87"/>
        <v>恰</v>
      </c>
      <c r="G691" s="16" t="str">
        <f>INDEX( {"body","discipline","volume","chapter","section"},MATCH(E691,{"教材体","教材域","教材册","教材章","教材节"},0))</f>
        <v>section</v>
      </c>
      <c r="H691" s="16" t="str">
        <f>INDEX( {"super","just","sub","infras"},MATCH(F691,{"超","恰","亚","次"},0))</f>
        <v>just</v>
      </c>
      <c r="I691" s="16">
        <f>MATCH(E691,{"教材体","教材域","教材册","教材章","教材节"},0)-1</f>
        <v>4</v>
      </c>
      <c r="J691" s="16">
        <f>MATCH(F691,{"超","恰","亚","次"},0)-1</f>
        <v>1</v>
      </c>
      <c r="K691" s="16" t="str">
        <f t="shared" si="88"/>
        <v>生物</v>
      </c>
      <c r="L691" s="1" t="s">
        <v>591</v>
      </c>
      <c r="M691" s="17"/>
      <c r="N691" s="17"/>
      <c r="O691" s="18" t="str">
        <f t="shared" si="89"/>
        <v xml:space="preserve">
  - 
    name:  3.3　胚胎工程的应用及前景
    title:  3.3　胚胎工程的应用及前景
    description: 
    koLyro: section
    koLyri:  just
    son: </v>
      </c>
      <c r="P691" s="20" t="str">
        <f t="shared" si="90"/>
        <v xml:space="preserve">
          - 
            name:  3.3　胚胎工程的应用及前景
            title:  3.3　胚胎工程的应用及前景
            description: 
            koLyro: section
            koLyri:  just
            son: </v>
      </c>
    </row>
    <row r="692" spans="1:16" s="1" customFormat="1" ht="17.25" customHeight="1">
      <c r="A692" s="15">
        <f t="shared" si="83"/>
        <v>3</v>
      </c>
      <c r="B692" s="16" t="str">
        <f t="shared" si="84"/>
        <v>教材章</v>
      </c>
      <c r="C692" s="16" t="str">
        <f t="shared" si="85"/>
        <v>专题4　生物技术的安全性和伦理性问题</v>
      </c>
      <c r="D692" s="16" t="str">
        <f>IF(I692=1,INDEX( {"chinese","english","math","physics","chemistry","biology","politics","history","geography"},MATCH(C692,{"语文","英语","数学","物理","化学","生物","政治","历史","地理"},0)),"")</f>
        <v/>
      </c>
      <c r="E692" s="16" t="str">
        <f t="shared" si="86"/>
        <v>教材章</v>
      </c>
      <c r="F692" s="16" t="str">
        <f t="shared" si="87"/>
        <v>恰</v>
      </c>
      <c r="G692" s="16" t="str">
        <f>INDEX( {"body","discipline","volume","chapter","section"},MATCH(E692,{"教材体","教材域","教材册","教材章","教材节"},0))</f>
        <v>chapter</v>
      </c>
      <c r="H692" s="16" t="str">
        <f>INDEX( {"super","just","sub","infras"},MATCH(F692,{"超","恰","亚","次"},0))</f>
        <v>just</v>
      </c>
      <c r="I692" s="16">
        <f>MATCH(E692,{"教材体","教材域","教材册","教材章","教材节"},0)-1</f>
        <v>3</v>
      </c>
      <c r="J692" s="16">
        <f>MATCH(F692,{"超","恰","亚","次"},0)-1</f>
        <v>1</v>
      </c>
      <c r="K692" s="16" t="str">
        <f t="shared" si="88"/>
        <v>生物</v>
      </c>
      <c r="L692" s="1" t="s">
        <v>592</v>
      </c>
      <c r="M692" s="17"/>
      <c r="N692" s="17"/>
      <c r="O692" s="18" t="str">
        <f t="shared" si="89"/>
        <v xml:space="preserve">
  - 
    name:  专题4　生物技术的安全性和伦理性问题
    title:  专题4　生物技术的安全性和伦理性问题
    description: 
    koLyro: chapter
    koLyri:  just
    son: </v>
      </c>
      <c r="P692" s="20" t="str">
        <f t="shared" si="90"/>
        <v xml:space="preserve">
        - 
          name:  专题4　生物技术的安全性和伦理性问题
          title:  专题4　生物技术的安全性和伦理性问题
          description: 
          koLyro: chapter
          koLyri:  just
          son: </v>
      </c>
    </row>
    <row r="693" spans="1:16" s="1" customFormat="1" ht="17.25" customHeight="1">
      <c r="A693" s="15">
        <f t="shared" si="83"/>
        <v>4</v>
      </c>
      <c r="B693" s="16" t="str">
        <f t="shared" si="84"/>
        <v>教材节</v>
      </c>
      <c r="C693" s="16" t="str">
        <f t="shared" si="85"/>
        <v>4.1　转基因生物的安全性</v>
      </c>
      <c r="D693" s="16" t="str">
        <f>IF(I693=1,INDEX( {"chinese","english","math","physics","chemistry","biology","politics","history","geography"},MATCH(C693,{"语文","英语","数学","物理","化学","生物","政治","历史","地理"},0)),"")</f>
        <v/>
      </c>
      <c r="E693" s="16" t="str">
        <f t="shared" si="86"/>
        <v>教材节</v>
      </c>
      <c r="F693" s="16" t="str">
        <f t="shared" si="87"/>
        <v>恰</v>
      </c>
      <c r="G693" s="16" t="str">
        <f>INDEX( {"body","discipline","volume","chapter","section"},MATCH(E693,{"教材体","教材域","教材册","教材章","教材节"},0))</f>
        <v>section</v>
      </c>
      <c r="H693" s="16" t="str">
        <f>INDEX( {"super","just","sub","infras"},MATCH(F693,{"超","恰","亚","次"},0))</f>
        <v>just</v>
      </c>
      <c r="I693" s="16">
        <f>MATCH(E693,{"教材体","教材域","教材册","教材章","教材节"},0)-1</f>
        <v>4</v>
      </c>
      <c r="J693" s="16">
        <f>MATCH(F693,{"超","恰","亚","次"},0)-1</f>
        <v>1</v>
      </c>
      <c r="K693" s="16" t="str">
        <f t="shared" si="88"/>
        <v>生物</v>
      </c>
      <c r="L693" s="1" t="s">
        <v>593</v>
      </c>
      <c r="M693" s="17"/>
      <c r="N693" s="17"/>
      <c r="O693" s="18" t="str">
        <f t="shared" si="89"/>
        <v xml:space="preserve">
  - 
    name:  4.1　转基因生物的安全性
    title:  4.1　转基因生物的安全性
    description: 
    koLyro: section
    koLyri:  just
    son: </v>
      </c>
      <c r="P693" s="20" t="str">
        <f t="shared" si="90"/>
        <v xml:space="preserve">
          - 
            name:  4.1　转基因生物的安全性
            title:  4.1　转基因生物的安全性
            description: 
            koLyro: section
            koLyri:  just
            son: </v>
      </c>
    </row>
    <row r="694" spans="1:16" s="1" customFormat="1" ht="17.25" customHeight="1">
      <c r="A694" s="15">
        <f t="shared" si="83"/>
        <v>4</v>
      </c>
      <c r="B694" s="16" t="str">
        <f t="shared" si="84"/>
        <v>教材节</v>
      </c>
      <c r="C694" s="16" t="str">
        <f t="shared" si="85"/>
        <v>4.2　关注生物技术的伦理问题</v>
      </c>
      <c r="D694" s="16" t="str">
        <f>IF(I694=1,INDEX( {"chinese","english","math","physics","chemistry","biology","politics","history","geography"},MATCH(C694,{"语文","英语","数学","物理","化学","生物","政治","历史","地理"},0)),"")</f>
        <v/>
      </c>
      <c r="E694" s="16" t="str">
        <f t="shared" si="86"/>
        <v>教材节</v>
      </c>
      <c r="F694" s="16" t="str">
        <f t="shared" si="87"/>
        <v>恰</v>
      </c>
      <c r="G694" s="16" t="str">
        <f>INDEX( {"body","discipline","volume","chapter","section"},MATCH(E694,{"教材体","教材域","教材册","教材章","教材节"},0))</f>
        <v>section</v>
      </c>
      <c r="H694" s="16" t="str">
        <f>INDEX( {"super","just","sub","infras"},MATCH(F694,{"超","恰","亚","次"},0))</f>
        <v>just</v>
      </c>
      <c r="I694" s="16">
        <f>MATCH(E694,{"教材体","教材域","教材册","教材章","教材节"},0)-1</f>
        <v>4</v>
      </c>
      <c r="J694" s="16">
        <f>MATCH(F694,{"超","恰","亚","次"},0)-1</f>
        <v>1</v>
      </c>
      <c r="K694" s="16" t="str">
        <f t="shared" si="88"/>
        <v>生物</v>
      </c>
      <c r="L694" s="1" t="s">
        <v>594</v>
      </c>
      <c r="M694" s="17"/>
      <c r="N694" s="17"/>
      <c r="O694" s="18" t="str">
        <f t="shared" si="89"/>
        <v xml:space="preserve">
  - 
    name:  4.2　关注生物技术的伦理问题
    title:  4.2　关注生物技术的伦理问题
    description: 
    koLyro: section
    koLyri:  just
    son: </v>
      </c>
      <c r="P694" s="20" t="str">
        <f t="shared" si="90"/>
        <v xml:space="preserve">
          - 
            name:  4.2　关注生物技术的伦理问题
            title:  4.2　关注生物技术的伦理问题
            description: 
            koLyro: section
            koLyri:  just
            son: </v>
      </c>
    </row>
    <row r="695" spans="1:16" s="1" customFormat="1" ht="17.25" customHeight="1">
      <c r="A695" s="15">
        <f t="shared" si="83"/>
        <v>4</v>
      </c>
      <c r="B695" s="16" t="str">
        <f t="shared" si="84"/>
        <v>教材节</v>
      </c>
      <c r="C695" s="16" t="str">
        <f t="shared" si="85"/>
        <v>4.3　禁止生物武器</v>
      </c>
      <c r="D695" s="16" t="str">
        <f>IF(I695=1,INDEX( {"chinese","english","math","physics","chemistry","biology","politics","history","geography"},MATCH(C695,{"语文","英语","数学","物理","化学","生物","政治","历史","地理"},0)),"")</f>
        <v/>
      </c>
      <c r="E695" s="16" t="str">
        <f t="shared" si="86"/>
        <v>教材节</v>
      </c>
      <c r="F695" s="16" t="str">
        <f t="shared" si="87"/>
        <v>恰</v>
      </c>
      <c r="G695" s="16" t="str">
        <f>INDEX( {"body","discipline","volume","chapter","section"},MATCH(E695,{"教材体","教材域","教材册","教材章","教材节"},0))</f>
        <v>section</v>
      </c>
      <c r="H695" s="16" t="str">
        <f>INDEX( {"super","just","sub","infras"},MATCH(F695,{"超","恰","亚","次"},0))</f>
        <v>just</v>
      </c>
      <c r="I695" s="16">
        <f>MATCH(E695,{"教材体","教材域","教材册","教材章","教材节"},0)-1</f>
        <v>4</v>
      </c>
      <c r="J695" s="16">
        <f>MATCH(F695,{"超","恰","亚","次"},0)-1</f>
        <v>1</v>
      </c>
      <c r="K695" s="16" t="str">
        <f t="shared" si="88"/>
        <v>生物</v>
      </c>
      <c r="L695" s="1" t="s">
        <v>595</v>
      </c>
      <c r="M695" s="17"/>
      <c r="N695" s="17"/>
      <c r="O695" s="18" t="str">
        <f t="shared" si="89"/>
        <v xml:space="preserve">
  - 
    name:  4.3　禁止生物武器
    title:  4.3　禁止生物武器
    description: 
    koLyro: section
    koLyri:  just
    son: </v>
      </c>
      <c r="P695" s="20" t="str">
        <f t="shared" si="90"/>
        <v xml:space="preserve">
          - 
            name:  4.3　禁止生物武器
            title:  4.3　禁止生物武器
            description: 
            koLyro: section
            koLyri:  just
            son: </v>
      </c>
    </row>
    <row r="696" spans="1:16" s="1" customFormat="1" ht="17.25" customHeight="1">
      <c r="A696" s="15">
        <f t="shared" si="83"/>
        <v>3</v>
      </c>
      <c r="B696" s="16" t="str">
        <f t="shared" si="84"/>
        <v>教材章</v>
      </c>
      <c r="C696" s="16" t="str">
        <f t="shared" si="85"/>
        <v>专题5　生态工程</v>
      </c>
      <c r="D696" s="16" t="str">
        <f>IF(I696=1,INDEX( {"chinese","english","math","physics","chemistry","biology","politics","history","geography"},MATCH(C696,{"语文","英语","数学","物理","化学","生物","政治","历史","地理"},0)),"")</f>
        <v/>
      </c>
      <c r="E696" s="16" t="str">
        <f t="shared" si="86"/>
        <v>教材章</v>
      </c>
      <c r="F696" s="16" t="str">
        <f t="shared" si="87"/>
        <v>恰</v>
      </c>
      <c r="G696" s="16" t="str">
        <f>INDEX( {"body","discipline","volume","chapter","section"},MATCH(E696,{"教材体","教材域","教材册","教材章","教材节"},0))</f>
        <v>chapter</v>
      </c>
      <c r="H696" s="16" t="str">
        <f>INDEX( {"super","just","sub","infras"},MATCH(F696,{"超","恰","亚","次"},0))</f>
        <v>just</v>
      </c>
      <c r="I696" s="16">
        <f>MATCH(E696,{"教材体","教材域","教材册","教材章","教材节"},0)-1</f>
        <v>3</v>
      </c>
      <c r="J696" s="16">
        <f>MATCH(F696,{"超","恰","亚","次"},0)-1</f>
        <v>1</v>
      </c>
      <c r="K696" s="16" t="str">
        <f t="shared" si="88"/>
        <v>生物</v>
      </c>
      <c r="L696" s="1" t="s">
        <v>596</v>
      </c>
      <c r="M696" s="17"/>
      <c r="N696" s="17"/>
      <c r="O696" s="18" t="str">
        <f t="shared" si="89"/>
        <v xml:space="preserve">
  - 
    name:  专题5　生态工程
    title:  专题5　生态工程
    description: 
    koLyro: chapter
    koLyri:  just
    son: </v>
      </c>
      <c r="P696" s="20" t="str">
        <f t="shared" si="90"/>
        <v xml:space="preserve">
        - 
          name:  专题5　生态工程
          title:  专题5　生态工程
          description: 
          koLyro: chapter
          koLyri:  just
          son: </v>
      </c>
    </row>
    <row r="697" spans="1:16" s="1" customFormat="1" ht="17.25" customHeight="1">
      <c r="A697" s="15">
        <f t="shared" si="83"/>
        <v>4</v>
      </c>
      <c r="B697" s="16" t="str">
        <f t="shared" si="84"/>
        <v>教材节</v>
      </c>
      <c r="C697" s="16" t="str">
        <f t="shared" si="85"/>
        <v>5.1　生态工程的基本原理</v>
      </c>
      <c r="D697" s="16" t="str">
        <f>IF(I697=1,INDEX( {"chinese","english","math","physics","chemistry","biology","politics","history","geography"},MATCH(C697,{"语文","英语","数学","物理","化学","生物","政治","历史","地理"},0)),"")</f>
        <v/>
      </c>
      <c r="E697" s="16" t="str">
        <f t="shared" si="86"/>
        <v>教材节</v>
      </c>
      <c r="F697" s="16" t="str">
        <f t="shared" si="87"/>
        <v>恰</v>
      </c>
      <c r="G697" s="16" t="str">
        <f>INDEX( {"body","discipline","volume","chapter","section"},MATCH(E697,{"教材体","教材域","教材册","教材章","教材节"},0))</f>
        <v>section</v>
      </c>
      <c r="H697" s="16" t="str">
        <f>INDEX( {"super","just","sub","infras"},MATCH(F697,{"超","恰","亚","次"},0))</f>
        <v>just</v>
      </c>
      <c r="I697" s="16">
        <f>MATCH(E697,{"教材体","教材域","教材册","教材章","教材节"},0)-1</f>
        <v>4</v>
      </c>
      <c r="J697" s="16">
        <f>MATCH(F697,{"超","恰","亚","次"},0)-1</f>
        <v>1</v>
      </c>
      <c r="K697" s="16" t="str">
        <f t="shared" si="88"/>
        <v>生物</v>
      </c>
      <c r="L697" s="1" t="s">
        <v>597</v>
      </c>
      <c r="M697" s="17"/>
      <c r="N697" s="17"/>
      <c r="O697" s="18" t="str">
        <f t="shared" si="89"/>
        <v xml:space="preserve">
  - 
    name:  5.1　生态工程的基本原理
    title:  5.1　生态工程的基本原理
    description: 
    koLyro: section
    koLyri:  just
    son: </v>
      </c>
      <c r="P697" s="20" t="str">
        <f t="shared" si="90"/>
        <v xml:space="preserve">
          - 
            name:  5.1　生态工程的基本原理
            title:  5.1　生态工程的基本原理
            description: 
            koLyro: section
            koLyri:  just
            son: </v>
      </c>
    </row>
    <row r="698" spans="1:16" s="1" customFormat="1" ht="17.25" customHeight="1">
      <c r="A698" s="15">
        <f t="shared" si="83"/>
        <v>4</v>
      </c>
      <c r="B698" s="16" t="str">
        <f t="shared" si="84"/>
        <v>教材节</v>
      </c>
      <c r="C698" s="16" t="str">
        <f t="shared" si="85"/>
        <v>5.2　生态工程的实例和发展前景</v>
      </c>
      <c r="D698" s="16" t="str">
        <f>IF(I698=1,INDEX( {"chinese","english","math","physics","chemistry","biology","politics","history","geography"},MATCH(C698,{"语文","英语","数学","物理","化学","生物","政治","历史","地理"},0)),"")</f>
        <v/>
      </c>
      <c r="E698" s="16" t="str">
        <f t="shared" si="86"/>
        <v>教材节</v>
      </c>
      <c r="F698" s="16" t="str">
        <f t="shared" si="87"/>
        <v>恰</v>
      </c>
      <c r="G698" s="16" t="str">
        <f>INDEX( {"body","discipline","volume","chapter","section"},MATCH(E698,{"教材体","教材域","教材册","教材章","教材节"},0))</f>
        <v>section</v>
      </c>
      <c r="H698" s="16" t="str">
        <f>INDEX( {"super","just","sub","infras"},MATCH(F698,{"超","恰","亚","次"},0))</f>
        <v>just</v>
      </c>
      <c r="I698" s="16">
        <f>MATCH(E698,{"教材体","教材域","教材册","教材章","教材节"},0)-1</f>
        <v>4</v>
      </c>
      <c r="J698" s="16">
        <f>MATCH(F698,{"超","恰","亚","次"},0)-1</f>
        <v>1</v>
      </c>
      <c r="K698" s="16" t="str">
        <f t="shared" si="88"/>
        <v>生物</v>
      </c>
      <c r="L698" s="1" t="s">
        <v>598</v>
      </c>
      <c r="M698" s="17"/>
      <c r="N698" s="17"/>
      <c r="O698" s="18" t="str">
        <f t="shared" si="89"/>
        <v xml:space="preserve">
  - 
    name:  5.2　生态工程的实例和发展前景
    title:  5.2　生态工程的实例和发展前景
    description: 
    koLyro: section
    koLyri:  just
    son: </v>
      </c>
      <c r="P698" s="20" t="str">
        <f t="shared" si="90"/>
        <v xml:space="preserve">
          - 
            name:  5.2　生态工程的实例和发展前景
            title:  5.2　生态工程的实例和发展前景
            description: 
            koLyro: section
            koLyri:  just
            son: </v>
      </c>
    </row>
    <row r="699" spans="1:16" s="1" customFormat="1" ht="17.25" customHeight="1">
      <c r="A699" s="15">
        <f t="shared" si="83"/>
        <v>1</v>
      </c>
      <c r="B699" s="16" t="str">
        <f t="shared" si="84"/>
        <v>教材域</v>
      </c>
      <c r="C699" s="16" t="str">
        <f t="shared" si="85"/>
        <v>政治</v>
      </c>
      <c r="D699" s="16" t="str">
        <f>IF(I699=1,INDEX( {"chinese","english","math","physics","chemistry","biology","politics","history","geography"},MATCH(C699,{"语文","英语","数学","物理","化学","生物","政治","历史","地理"},0)),"")</f>
        <v>politics</v>
      </c>
      <c r="E699" s="16" t="str">
        <f t="shared" si="86"/>
        <v>教材域</v>
      </c>
      <c r="F699" s="16" t="str">
        <f t="shared" si="87"/>
        <v>恰</v>
      </c>
      <c r="G699" s="16" t="str">
        <f>INDEX( {"body","discipline","volume","chapter","section"},MATCH(E699,{"教材体","教材域","教材册","教材章","教材节"},0))</f>
        <v>discipline</v>
      </c>
      <c r="H699" s="16" t="str">
        <f>INDEX( {"super","just","sub","infras"},MATCH(F699,{"超","恰","亚","次"},0))</f>
        <v>just</v>
      </c>
      <c r="I699" s="16">
        <f>MATCH(E699,{"教材体","教材域","教材册","教材章","教材节"},0)-1</f>
        <v>1</v>
      </c>
      <c r="J699" s="16">
        <f>MATCH(F699,{"超","恰","亚","次"},0)-1</f>
        <v>1</v>
      </c>
      <c r="K699" s="16" t="str">
        <f t="shared" si="88"/>
        <v>政治</v>
      </c>
      <c r="L699" s="1" t="s">
        <v>599</v>
      </c>
      <c r="M699" s="17" t="s">
        <v>54</v>
      </c>
      <c r="N699" s="17"/>
      <c r="O699" s="18" t="str">
        <f t="shared" si="89"/>
        <v xml:space="preserve">
  - 
    name:  politics
    title:  政治
    description: 
    koLyro: discipline
    koLyri:  just
    son: </v>
      </c>
      <c r="P699" s="20" t="str">
        <f t="shared" si="90"/>
        <v xml:space="preserve">
    - 
      name:  politics
      title:  政治
      description: 
      koLyro: discipline
      koLyri:  just
      son: </v>
      </c>
    </row>
    <row r="700" spans="1:16" s="1" customFormat="1" ht="17.25" customHeight="1">
      <c r="A700" s="15">
        <f t="shared" si="83"/>
        <v>2</v>
      </c>
      <c r="B700" s="16" t="str">
        <f t="shared" si="84"/>
        <v>教材册</v>
      </c>
      <c r="C700" s="16" t="str">
        <f t="shared" si="85"/>
        <v>必修一 经济生活</v>
      </c>
      <c r="D700" s="16" t="str">
        <f>IF(I700=1,INDEX( {"chinese","english","math","physics","chemistry","biology","politics","history","geography"},MATCH(C700,{"语文","英语","数学","物理","化学","生物","政治","历史","地理"},0)),"")</f>
        <v/>
      </c>
      <c r="E700" s="16" t="str">
        <f t="shared" si="86"/>
        <v>教材册</v>
      </c>
      <c r="F700" s="16" t="str">
        <f t="shared" si="87"/>
        <v>恰</v>
      </c>
      <c r="G700" s="16" t="str">
        <f>INDEX( {"body","discipline","volume","chapter","section"},MATCH(E700,{"教材体","教材域","教材册","教材章","教材节"},0))</f>
        <v>volume</v>
      </c>
      <c r="H700" s="16" t="str">
        <f>INDEX( {"super","just","sub","infras"},MATCH(F700,{"超","恰","亚","次"},0))</f>
        <v>just</v>
      </c>
      <c r="I700" s="16">
        <f>MATCH(E700,{"教材体","教材域","教材册","教材章","教材节"},0)-1</f>
        <v>2</v>
      </c>
      <c r="J700" s="16">
        <f>MATCH(F700,{"超","恰","亚","次"},0)-1</f>
        <v>1</v>
      </c>
      <c r="K700" s="16" t="str">
        <f t="shared" si="88"/>
        <v>政治</v>
      </c>
      <c r="L700" s="1" t="s">
        <v>600</v>
      </c>
      <c r="M700" s="17"/>
      <c r="N700" s="17"/>
      <c r="O700" s="18" t="str">
        <f t="shared" si="89"/>
        <v xml:space="preserve">
  - 
    name:  必修一 经济生活
    title:  必修一 经济生活
    description: 
    koLyro: volume
    koLyri:  just
    son: </v>
      </c>
      <c r="P700" s="20" t="str">
        <f t="shared" si="90"/>
        <v xml:space="preserve">
      - 
        name:  必修一 经济生活
        title:  必修一 经济生活
        description: 
        koLyro: volume
        koLyri:  just
        son: </v>
      </c>
    </row>
    <row r="701" spans="1:16" s="1" customFormat="1" ht="17.25" customHeight="1">
      <c r="A701" s="15">
        <f t="shared" si="83"/>
        <v>3</v>
      </c>
      <c r="B701" s="16" t="str">
        <f t="shared" si="84"/>
        <v>教材章</v>
      </c>
      <c r="C701" s="16" t="str">
        <f t="shared" si="85"/>
        <v>经济生活第一单元　生活与消费</v>
      </c>
      <c r="D701" s="16" t="str">
        <f>IF(I701=1,INDEX( {"chinese","english","math","physics","chemistry","biology","politics","history","geography"},MATCH(C701,{"语文","英语","数学","物理","化学","生物","政治","历史","地理"},0)),"")</f>
        <v/>
      </c>
      <c r="E701" s="16" t="str">
        <f t="shared" si="86"/>
        <v>教材章</v>
      </c>
      <c r="F701" s="16" t="str">
        <f t="shared" si="87"/>
        <v>恰</v>
      </c>
      <c r="G701" s="16" t="str">
        <f>INDEX( {"body","discipline","volume","chapter","section"},MATCH(E701,{"教材体","教材域","教材册","教材章","教材节"},0))</f>
        <v>chapter</v>
      </c>
      <c r="H701" s="16" t="str">
        <f>INDEX( {"super","just","sub","infras"},MATCH(F701,{"超","恰","亚","次"},0))</f>
        <v>just</v>
      </c>
      <c r="I701" s="16">
        <f>MATCH(E701,{"教材体","教材域","教材册","教材章","教材节"},0)-1</f>
        <v>3</v>
      </c>
      <c r="J701" s="16">
        <f>MATCH(F701,{"超","恰","亚","次"},0)-1</f>
        <v>1</v>
      </c>
      <c r="K701" s="16" t="str">
        <f t="shared" si="88"/>
        <v>政治</v>
      </c>
      <c r="L701" s="1" t="s">
        <v>601</v>
      </c>
      <c r="M701" s="17"/>
      <c r="N701" s="17"/>
      <c r="O701" s="18" t="str">
        <f t="shared" si="89"/>
        <v xml:space="preserve">
  - 
    name:  经济生活第一单元　生活与消费
    title:  经济生活第一单元　生活与消费
    description: 
    koLyro: chapter
    koLyri:  just
    son: </v>
      </c>
      <c r="P701" s="20" t="str">
        <f t="shared" si="90"/>
        <v xml:space="preserve">
        - 
          name:  经济生活第一单元　生活与消费
          title:  经济生活第一单元　生活与消费
          description: 
          koLyro: chapter
          koLyri:  just
          son: </v>
      </c>
    </row>
    <row r="702" spans="1:16" s="1" customFormat="1" ht="17.25" customHeight="1">
      <c r="A702" s="15">
        <f t="shared" si="83"/>
        <v>4</v>
      </c>
      <c r="B702" s="16" t="str">
        <f t="shared" si="84"/>
        <v>教材节</v>
      </c>
      <c r="C702" s="16" t="str">
        <f t="shared" si="85"/>
        <v>第一课 神奇的货币</v>
      </c>
      <c r="D702" s="16" t="str">
        <f>IF(I702=1,INDEX( {"chinese","english","math","physics","chemistry","biology","politics","history","geography"},MATCH(C702,{"语文","英语","数学","物理","化学","生物","政治","历史","地理"},0)),"")</f>
        <v/>
      </c>
      <c r="E702" s="16" t="str">
        <f t="shared" si="86"/>
        <v>教材节</v>
      </c>
      <c r="F702" s="16" t="str">
        <f t="shared" si="87"/>
        <v>恰</v>
      </c>
      <c r="G702" s="16" t="str">
        <f>INDEX( {"body","discipline","volume","chapter","section"},MATCH(E702,{"教材体","教材域","教材册","教材章","教材节"},0))</f>
        <v>section</v>
      </c>
      <c r="H702" s="16" t="str">
        <f>INDEX( {"super","just","sub","infras"},MATCH(F702,{"超","恰","亚","次"},0))</f>
        <v>just</v>
      </c>
      <c r="I702" s="16">
        <f>MATCH(E702,{"教材体","教材域","教材册","教材章","教材节"},0)-1</f>
        <v>4</v>
      </c>
      <c r="J702" s="16">
        <f>MATCH(F702,{"超","恰","亚","次"},0)-1</f>
        <v>1</v>
      </c>
      <c r="K702" s="16" t="str">
        <f t="shared" si="88"/>
        <v>政治</v>
      </c>
      <c r="L702" s="1" t="s">
        <v>602</v>
      </c>
      <c r="M702" s="17"/>
      <c r="N702" s="17"/>
      <c r="O702" s="18" t="str">
        <f t="shared" si="89"/>
        <v xml:space="preserve">
  - 
    name:  第一课 神奇的货币
    title:  第一课 神奇的货币
    description: 
    koLyro: section
    koLyri:  just
    son: </v>
      </c>
      <c r="P702" s="20" t="str">
        <f t="shared" si="90"/>
        <v xml:space="preserve">
          - 
            name:  第一课 神奇的货币
            title:  第一课 神奇的货币
            description: 
            koLyro: section
            koLyri:  just
            son: </v>
      </c>
    </row>
    <row r="703" spans="1:16" s="1" customFormat="1" ht="17.25" customHeight="1">
      <c r="A703" s="15">
        <f t="shared" si="83"/>
        <v>4</v>
      </c>
      <c r="B703" s="16" t="str">
        <f t="shared" si="84"/>
        <v>教材节</v>
      </c>
      <c r="C703" s="16" t="str">
        <f t="shared" si="85"/>
        <v>第二课 多变的价格</v>
      </c>
      <c r="D703" s="16" t="str">
        <f>IF(I703=1,INDEX( {"chinese","english","math","physics","chemistry","biology","politics","history","geography"},MATCH(C703,{"语文","英语","数学","物理","化学","生物","政治","历史","地理"},0)),"")</f>
        <v/>
      </c>
      <c r="E703" s="16" t="str">
        <f t="shared" si="86"/>
        <v>教材节</v>
      </c>
      <c r="F703" s="16" t="str">
        <f t="shared" si="87"/>
        <v>恰</v>
      </c>
      <c r="G703" s="16" t="str">
        <f>INDEX( {"body","discipline","volume","chapter","section"},MATCH(E703,{"教材体","教材域","教材册","教材章","教材节"},0))</f>
        <v>section</v>
      </c>
      <c r="H703" s="16" t="str">
        <f>INDEX( {"super","just","sub","infras"},MATCH(F703,{"超","恰","亚","次"},0))</f>
        <v>just</v>
      </c>
      <c r="I703" s="16">
        <f>MATCH(E703,{"教材体","教材域","教材册","教材章","教材节"},0)-1</f>
        <v>4</v>
      </c>
      <c r="J703" s="16">
        <f>MATCH(F703,{"超","恰","亚","次"},0)-1</f>
        <v>1</v>
      </c>
      <c r="K703" s="16" t="str">
        <f t="shared" si="88"/>
        <v>政治</v>
      </c>
      <c r="L703" s="1" t="s">
        <v>603</v>
      </c>
      <c r="M703" s="17"/>
      <c r="N703" s="17"/>
      <c r="O703" s="18" t="str">
        <f t="shared" si="89"/>
        <v xml:space="preserve">
  - 
    name:  第二课 多变的价格
    title:  第二课 多变的价格
    description: 
    koLyro: section
    koLyri:  just
    son: </v>
      </c>
      <c r="P703" s="20" t="str">
        <f t="shared" si="90"/>
        <v xml:space="preserve">
          - 
            name:  第二课 多变的价格
            title:  第二课 多变的价格
            description: 
            koLyro: section
            koLyri:  just
            son: </v>
      </c>
    </row>
    <row r="704" spans="1:16" s="1" customFormat="1" ht="17.25" customHeight="1">
      <c r="A704" s="15">
        <f t="shared" si="83"/>
        <v>4</v>
      </c>
      <c r="B704" s="16" t="str">
        <f t="shared" si="84"/>
        <v>教材节</v>
      </c>
      <c r="C704" s="16" t="str">
        <f t="shared" si="85"/>
        <v>第三课 多彩的消费</v>
      </c>
      <c r="D704" s="16" t="str">
        <f>IF(I704=1,INDEX( {"chinese","english","math","physics","chemistry","biology","politics","history","geography"},MATCH(C704,{"语文","英语","数学","物理","化学","生物","政治","历史","地理"},0)),"")</f>
        <v/>
      </c>
      <c r="E704" s="16" t="str">
        <f t="shared" si="86"/>
        <v>教材节</v>
      </c>
      <c r="F704" s="16" t="str">
        <f t="shared" si="87"/>
        <v>恰</v>
      </c>
      <c r="G704" s="16" t="str">
        <f>INDEX( {"body","discipline","volume","chapter","section"},MATCH(E704,{"教材体","教材域","教材册","教材章","教材节"},0))</f>
        <v>section</v>
      </c>
      <c r="H704" s="16" t="str">
        <f>INDEX( {"super","just","sub","infras"},MATCH(F704,{"超","恰","亚","次"},0))</f>
        <v>just</v>
      </c>
      <c r="I704" s="16">
        <f>MATCH(E704,{"教材体","教材域","教材册","教材章","教材节"},0)-1</f>
        <v>4</v>
      </c>
      <c r="J704" s="16">
        <f>MATCH(F704,{"超","恰","亚","次"},0)-1</f>
        <v>1</v>
      </c>
      <c r="K704" s="16" t="str">
        <f t="shared" si="88"/>
        <v>政治</v>
      </c>
      <c r="L704" s="1" t="s">
        <v>604</v>
      </c>
      <c r="M704" s="17"/>
      <c r="N704" s="17"/>
      <c r="O704" s="18" t="str">
        <f t="shared" si="89"/>
        <v xml:space="preserve">
  - 
    name:  第三课 多彩的消费
    title:  第三课 多彩的消费
    description: 
    koLyro: section
    koLyri:  just
    son: </v>
      </c>
      <c r="P704" s="20" t="str">
        <f t="shared" si="90"/>
        <v xml:space="preserve">
          - 
            name:  第三课 多彩的消费
            title:  第三课 多彩的消费
            description: 
            koLyro: section
            koLyri:  just
            son: </v>
      </c>
    </row>
    <row r="705" spans="1:16" s="1" customFormat="1" ht="17.25" customHeight="1">
      <c r="A705" s="15">
        <f t="shared" si="83"/>
        <v>4</v>
      </c>
      <c r="B705" s="16" t="str">
        <f t="shared" si="84"/>
        <v>教材节</v>
      </c>
      <c r="C705" s="16" t="str">
        <f t="shared" si="85"/>
        <v>综合探究 正确对待金钱</v>
      </c>
      <c r="D705" s="16" t="str">
        <f>IF(I705=1,INDEX( {"chinese","english","math","physics","chemistry","biology","politics","history","geography"},MATCH(C705,{"语文","英语","数学","物理","化学","生物","政治","历史","地理"},0)),"")</f>
        <v/>
      </c>
      <c r="E705" s="16" t="str">
        <f t="shared" si="86"/>
        <v>教材节</v>
      </c>
      <c r="F705" s="16" t="str">
        <f t="shared" si="87"/>
        <v>恰</v>
      </c>
      <c r="G705" s="16" t="str">
        <f>INDEX( {"body","discipline","volume","chapter","section"},MATCH(E705,{"教材体","教材域","教材册","教材章","教材节"},0))</f>
        <v>section</v>
      </c>
      <c r="H705" s="16" t="str">
        <f>INDEX( {"super","just","sub","infras"},MATCH(F705,{"超","恰","亚","次"},0))</f>
        <v>just</v>
      </c>
      <c r="I705" s="16">
        <f>MATCH(E705,{"教材体","教材域","教材册","教材章","教材节"},0)-1</f>
        <v>4</v>
      </c>
      <c r="J705" s="16">
        <f>MATCH(F705,{"超","恰","亚","次"},0)-1</f>
        <v>1</v>
      </c>
      <c r="K705" s="16" t="str">
        <f t="shared" si="88"/>
        <v>政治</v>
      </c>
      <c r="L705" s="1" t="s">
        <v>605</v>
      </c>
      <c r="M705" s="17"/>
      <c r="N705" s="17"/>
      <c r="O705" s="18" t="str">
        <f t="shared" si="89"/>
        <v xml:space="preserve">
  - 
    name:  综合探究 正确对待金钱
    title:  综合探究 正确对待金钱
    description: 
    koLyro: section
    koLyri:  just
    son: </v>
      </c>
      <c r="P705" s="20" t="str">
        <f t="shared" si="90"/>
        <v xml:space="preserve">
          - 
            name:  综合探究 正确对待金钱
            title:  综合探究 正确对待金钱
            description: 
            koLyro: section
            koLyri:  just
            son: </v>
      </c>
    </row>
    <row r="706" spans="1:16" s="1" customFormat="1" ht="17.25" customHeight="1">
      <c r="A706" s="15">
        <f t="shared" si="83"/>
        <v>3</v>
      </c>
      <c r="B706" s="16" t="str">
        <f t="shared" si="84"/>
        <v>教材章</v>
      </c>
      <c r="C706" s="16" t="str">
        <f t="shared" si="85"/>
        <v>经济生活第二单元 生产、劳动与经营</v>
      </c>
      <c r="D706" s="16" t="str">
        <f>IF(I706=1,INDEX( {"chinese","english","math","physics","chemistry","biology","politics","history","geography"},MATCH(C706,{"语文","英语","数学","物理","化学","生物","政治","历史","地理"},0)),"")</f>
        <v/>
      </c>
      <c r="E706" s="16" t="str">
        <f t="shared" si="86"/>
        <v>教材章</v>
      </c>
      <c r="F706" s="16" t="str">
        <f t="shared" si="87"/>
        <v>恰</v>
      </c>
      <c r="G706" s="16" t="str">
        <f>INDEX( {"body","discipline","volume","chapter","section"},MATCH(E706,{"教材体","教材域","教材册","教材章","教材节"},0))</f>
        <v>chapter</v>
      </c>
      <c r="H706" s="16" t="str">
        <f>INDEX( {"super","just","sub","infras"},MATCH(F706,{"超","恰","亚","次"},0))</f>
        <v>just</v>
      </c>
      <c r="I706" s="16">
        <f>MATCH(E706,{"教材体","教材域","教材册","教材章","教材节"},0)-1</f>
        <v>3</v>
      </c>
      <c r="J706" s="16">
        <f>MATCH(F706,{"超","恰","亚","次"},0)-1</f>
        <v>1</v>
      </c>
      <c r="K706" s="16" t="str">
        <f t="shared" si="88"/>
        <v>政治</v>
      </c>
      <c r="L706" s="1" t="s">
        <v>606</v>
      </c>
      <c r="M706" s="17"/>
      <c r="N706" s="17"/>
      <c r="O706" s="18" t="str">
        <f t="shared" si="89"/>
        <v xml:space="preserve">
  - 
    name:  经济生活第二单元 生产、劳动与经营
    title:  经济生活第二单元 生产、劳动与经营
    description: 
    koLyro: chapter
    koLyri:  just
    son: </v>
      </c>
      <c r="P706" s="20" t="str">
        <f t="shared" si="90"/>
        <v xml:space="preserve">
        - 
          name:  经济生活第二单元 生产、劳动与经营
          title:  经济生活第二单元 生产、劳动与经营
          description: 
          koLyro: chapter
          koLyri:  just
          son: </v>
      </c>
    </row>
    <row r="707" spans="1:16" s="1" customFormat="1" ht="17.25" customHeight="1">
      <c r="A707" s="15">
        <f t="shared" si="83"/>
        <v>4</v>
      </c>
      <c r="B707" s="16" t="str">
        <f t="shared" si="84"/>
        <v>教材节</v>
      </c>
      <c r="C707" s="16" t="str">
        <f t="shared" si="85"/>
        <v>第四课 生产与经济制度</v>
      </c>
      <c r="D707" s="16" t="str">
        <f>IF(I707=1,INDEX( {"chinese","english","math","physics","chemistry","biology","politics","history","geography"},MATCH(C707,{"语文","英语","数学","物理","化学","生物","政治","历史","地理"},0)),"")</f>
        <v/>
      </c>
      <c r="E707" s="16" t="str">
        <f t="shared" si="86"/>
        <v>教材节</v>
      </c>
      <c r="F707" s="16" t="str">
        <f t="shared" si="87"/>
        <v>恰</v>
      </c>
      <c r="G707" s="16" t="str">
        <f>INDEX( {"body","discipline","volume","chapter","section"},MATCH(E707,{"教材体","教材域","教材册","教材章","教材节"},0))</f>
        <v>section</v>
      </c>
      <c r="H707" s="16" t="str">
        <f>INDEX( {"super","just","sub","infras"},MATCH(F707,{"超","恰","亚","次"},0))</f>
        <v>just</v>
      </c>
      <c r="I707" s="16">
        <f>MATCH(E707,{"教材体","教材域","教材册","教材章","教材节"},0)-1</f>
        <v>4</v>
      </c>
      <c r="J707" s="16">
        <f>MATCH(F707,{"超","恰","亚","次"},0)-1</f>
        <v>1</v>
      </c>
      <c r="K707" s="16" t="str">
        <f t="shared" si="88"/>
        <v>政治</v>
      </c>
      <c r="L707" s="1" t="s">
        <v>607</v>
      </c>
      <c r="M707" s="17"/>
      <c r="N707" s="17"/>
      <c r="O707" s="18" t="str">
        <f t="shared" si="89"/>
        <v xml:space="preserve">
  - 
    name:  第四课 生产与经济制度
    title:  第四课 生产与经济制度
    description: 
    koLyro: section
    koLyri:  just
    son: </v>
      </c>
      <c r="P707" s="20" t="str">
        <f t="shared" si="90"/>
        <v xml:space="preserve">
          - 
            name:  第四课 生产与经济制度
            title:  第四课 生产与经济制度
            description: 
            koLyro: section
            koLyri:  just
            son: </v>
      </c>
    </row>
    <row r="708" spans="1:16" s="1" customFormat="1" ht="17.25" customHeight="1">
      <c r="A708" s="15">
        <f t="shared" ref="A708:A771" si="91">IFERROR(FIND("├",L708),0)</f>
        <v>4</v>
      </c>
      <c r="B708" s="16" t="str">
        <f t="shared" ref="B708:B771" si="92">MID(L708,FIND("«",L708)+1,FIND("»",L708)-FIND("«",L708)-1)</f>
        <v>教材节</v>
      </c>
      <c r="C708" s="16" t="str">
        <f t="shared" ref="C708:C771" si="93">RIGHT(L708,LEN(L708)-FIND("»",L708))</f>
        <v>第五课 企业与劳动者</v>
      </c>
      <c r="D708" s="16" t="str">
        <f>IF(I708=1,INDEX( {"chinese","english","math","physics","chemistry","biology","politics","history","geography"},MATCH(C708,{"语文","英语","数学","物理","化学","生物","政治","历史","地理"},0)),"")</f>
        <v/>
      </c>
      <c r="E708" s="16" t="str">
        <f t="shared" ref="E708:E771" si="94">SUBSTITUTE(SUBSTITUTE(SUBSTITUTE(SUBSTITUTE(B708,"超",""),"恰",""),"亚",""),"次","")</f>
        <v>教材节</v>
      </c>
      <c r="F708" s="16" t="str">
        <f t="shared" ref="F708:F771" si="95">IF(IFERROR(FIND("超",B708),-1)&gt;0,"超",  IF(IFERROR(FIND("亚",B708),-1)&gt;0,"亚",   IF(IFERROR(FIND("次",B708),-1)&gt;0,"次",    "恰"  )))</f>
        <v>恰</v>
      </c>
      <c r="G708" s="16" t="str">
        <f>INDEX( {"body","discipline","volume","chapter","section"},MATCH(E708,{"教材体","教材域","教材册","教材章","教材节"},0))</f>
        <v>section</v>
      </c>
      <c r="H708" s="16" t="str">
        <f>INDEX( {"super","just","sub","infras"},MATCH(F708,{"超","恰","亚","次"},0))</f>
        <v>just</v>
      </c>
      <c r="I708" s="16">
        <f>MATCH(E708,{"教材体","教材域","教材册","教材章","教材节"},0)-1</f>
        <v>4</v>
      </c>
      <c r="J708" s="16">
        <f>MATCH(F708,{"超","恰","亚","次"},0)-1</f>
        <v>1</v>
      </c>
      <c r="K708" s="16" t="str">
        <f t="shared" ref="K708:K771" si="96">IF(I708=0,"",IF(I708=1,C708,K707))</f>
        <v>政治</v>
      </c>
      <c r="L708" s="1" t="s">
        <v>608</v>
      </c>
      <c r="M708" s="17"/>
      <c r="N708" s="17"/>
      <c r="O708" s="18" t="str">
        <f t="shared" si="89"/>
        <v xml:space="preserve">
  - 
    name:  第五课 企业与劳动者
    title:  第五课 企业与劳动者
    description: 
    koLyro: section
    koLyri:  just
    son: </v>
      </c>
      <c r="P708" s="20" t="str">
        <f t="shared" si="90"/>
        <v xml:space="preserve">
          - 
            name:  第五课 企业与劳动者
            title:  第五课 企业与劳动者
            description: 
            koLyro: section
            koLyri:  just
            son: </v>
      </c>
    </row>
    <row r="709" spans="1:16" s="1" customFormat="1" ht="17.25" customHeight="1">
      <c r="A709" s="15">
        <f t="shared" si="91"/>
        <v>4</v>
      </c>
      <c r="B709" s="16" t="str">
        <f t="shared" si="92"/>
        <v>教材节</v>
      </c>
      <c r="C709" s="16" t="str">
        <f t="shared" si="93"/>
        <v>第六课 投资理财的选择</v>
      </c>
      <c r="D709" s="16" t="str">
        <f>IF(I709=1,INDEX( {"chinese","english","math","physics","chemistry","biology","politics","history","geography"},MATCH(C709,{"语文","英语","数学","物理","化学","生物","政治","历史","地理"},0)),"")</f>
        <v/>
      </c>
      <c r="E709" s="16" t="str">
        <f t="shared" si="94"/>
        <v>教材节</v>
      </c>
      <c r="F709" s="16" t="str">
        <f t="shared" si="95"/>
        <v>恰</v>
      </c>
      <c r="G709" s="16" t="str">
        <f>INDEX( {"body","discipline","volume","chapter","section"},MATCH(E709,{"教材体","教材域","教材册","教材章","教材节"},0))</f>
        <v>section</v>
      </c>
      <c r="H709" s="16" t="str">
        <f>INDEX( {"super","just","sub","infras"},MATCH(F709,{"超","恰","亚","次"},0))</f>
        <v>just</v>
      </c>
      <c r="I709" s="16">
        <f>MATCH(E709,{"教材体","教材域","教材册","教材章","教材节"},0)-1</f>
        <v>4</v>
      </c>
      <c r="J709" s="16">
        <f>MATCH(F709,{"超","恰","亚","次"},0)-1</f>
        <v>1</v>
      </c>
      <c r="K709" s="16" t="str">
        <f t="shared" si="96"/>
        <v>政治</v>
      </c>
      <c r="L709" s="1" t="s">
        <v>609</v>
      </c>
      <c r="M709" s="17"/>
      <c r="N709" s="17"/>
      <c r="O709" s="18" t="str">
        <f t="shared" ref="O709:O772" si="97">SUBSTITUTE(SUBSTITUTE(SUBSTITUTE(SUBSTITUTE($O$1,"NAME",IF(D709="",C709,D709)),"TITLE",C709),"KO_LYRO",G709),"KO_LYRI",H709)</f>
        <v xml:space="preserve">
  - 
    name:  第六课 投资理财的选择
    title:  第六课 投资理财的选择
    description: 
    koLyro: section
    koLyri:  just
    son: </v>
      </c>
      <c r="P709" s="20" t="str">
        <f t="shared" ref="P709:P772" si="98">SUBSTITUTE(O709,CHAR(10),CHAR(10)&amp;REPT("  ",A709))</f>
        <v xml:space="preserve">
          - 
            name:  第六课 投资理财的选择
            title:  第六课 投资理财的选择
            description: 
            koLyro: section
            koLyri:  just
            son: </v>
      </c>
    </row>
    <row r="710" spans="1:16" s="1" customFormat="1" ht="17.25" customHeight="1">
      <c r="A710" s="15">
        <f t="shared" si="91"/>
        <v>4</v>
      </c>
      <c r="B710" s="16" t="str">
        <f t="shared" si="92"/>
        <v>教材节</v>
      </c>
      <c r="C710" s="16" t="str">
        <f t="shared" si="93"/>
        <v>综合探究 做好就业与自主创业准备</v>
      </c>
      <c r="D710" s="16" t="str">
        <f>IF(I710=1,INDEX( {"chinese","english","math","physics","chemistry","biology","politics","history","geography"},MATCH(C710,{"语文","英语","数学","物理","化学","生物","政治","历史","地理"},0)),"")</f>
        <v/>
      </c>
      <c r="E710" s="16" t="str">
        <f t="shared" si="94"/>
        <v>教材节</v>
      </c>
      <c r="F710" s="16" t="str">
        <f t="shared" si="95"/>
        <v>恰</v>
      </c>
      <c r="G710" s="16" t="str">
        <f>INDEX( {"body","discipline","volume","chapter","section"},MATCH(E710,{"教材体","教材域","教材册","教材章","教材节"},0))</f>
        <v>section</v>
      </c>
      <c r="H710" s="16" t="str">
        <f>INDEX( {"super","just","sub","infras"},MATCH(F710,{"超","恰","亚","次"},0))</f>
        <v>just</v>
      </c>
      <c r="I710" s="16">
        <f>MATCH(E710,{"教材体","教材域","教材册","教材章","教材节"},0)-1</f>
        <v>4</v>
      </c>
      <c r="J710" s="16">
        <f>MATCH(F710,{"超","恰","亚","次"},0)-1</f>
        <v>1</v>
      </c>
      <c r="K710" s="16" t="str">
        <f t="shared" si="96"/>
        <v>政治</v>
      </c>
      <c r="L710" s="1" t="s">
        <v>610</v>
      </c>
      <c r="M710" s="17"/>
      <c r="N710" s="17"/>
      <c r="O710" s="18" t="str">
        <f t="shared" si="97"/>
        <v xml:space="preserve">
  - 
    name:  综合探究 做好就业与自主创业准备
    title:  综合探究 做好就业与自主创业准备
    description: 
    koLyro: section
    koLyri:  just
    son: </v>
      </c>
      <c r="P710" s="20" t="str">
        <f t="shared" si="98"/>
        <v xml:space="preserve">
          - 
            name:  综合探究 做好就业与自主创业准备
            title:  综合探究 做好就业与自主创业准备
            description: 
            koLyro: section
            koLyri:  just
            son: </v>
      </c>
    </row>
    <row r="711" spans="1:16" s="1" customFormat="1" ht="17.25" customHeight="1">
      <c r="A711" s="15">
        <f t="shared" si="91"/>
        <v>3</v>
      </c>
      <c r="B711" s="16" t="str">
        <f t="shared" si="92"/>
        <v>教材章</v>
      </c>
      <c r="C711" s="16" t="str">
        <f t="shared" si="93"/>
        <v>经济生活第三单元 收入与分配</v>
      </c>
      <c r="D711" s="16" t="str">
        <f>IF(I711=1,INDEX( {"chinese","english","math","physics","chemistry","biology","politics","history","geography"},MATCH(C711,{"语文","英语","数学","物理","化学","生物","政治","历史","地理"},0)),"")</f>
        <v/>
      </c>
      <c r="E711" s="16" t="str">
        <f t="shared" si="94"/>
        <v>教材章</v>
      </c>
      <c r="F711" s="16" t="str">
        <f t="shared" si="95"/>
        <v>恰</v>
      </c>
      <c r="G711" s="16" t="str">
        <f>INDEX( {"body","discipline","volume","chapter","section"},MATCH(E711,{"教材体","教材域","教材册","教材章","教材节"},0))</f>
        <v>chapter</v>
      </c>
      <c r="H711" s="16" t="str">
        <f>INDEX( {"super","just","sub","infras"},MATCH(F711,{"超","恰","亚","次"},0))</f>
        <v>just</v>
      </c>
      <c r="I711" s="16">
        <f>MATCH(E711,{"教材体","教材域","教材册","教材章","教材节"},0)-1</f>
        <v>3</v>
      </c>
      <c r="J711" s="16">
        <f>MATCH(F711,{"超","恰","亚","次"},0)-1</f>
        <v>1</v>
      </c>
      <c r="K711" s="16" t="str">
        <f t="shared" si="96"/>
        <v>政治</v>
      </c>
      <c r="L711" s="1" t="s">
        <v>611</v>
      </c>
      <c r="M711" s="17"/>
      <c r="N711" s="17"/>
      <c r="O711" s="18" t="str">
        <f t="shared" si="97"/>
        <v xml:space="preserve">
  - 
    name:  经济生活第三单元 收入与分配
    title:  经济生活第三单元 收入与分配
    description: 
    koLyro: chapter
    koLyri:  just
    son: </v>
      </c>
      <c r="P711" s="20" t="str">
        <f t="shared" si="98"/>
        <v xml:space="preserve">
        - 
          name:  经济生活第三单元 收入与分配
          title:  经济生活第三单元 收入与分配
          description: 
          koLyro: chapter
          koLyri:  just
          son: </v>
      </c>
    </row>
    <row r="712" spans="1:16" s="1" customFormat="1" ht="17.25" customHeight="1">
      <c r="A712" s="15">
        <f t="shared" si="91"/>
        <v>4</v>
      </c>
      <c r="B712" s="16" t="str">
        <f t="shared" si="92"/>
        <v>教材节</v>
      </c>
      <c r="C712" s="16" t="str">
        <f t="shared" si="93"/>
        <v>第七课 个人收入的分配</v>
      </c>
      <c r="D712" s="16" t="str">
        <f>IF(I712=1,INDEX( {"chinese","english","math","physics","chemistry","biology","politics","history","geography"},MATCH(C712,{"语文","英语","数学","物理","化学","生物","政治","历史","地理"},0)),"")</f>
        <v/>
      </c>
      <c r="E712" s="16" t="str">
        <f t="shared" si="94"/>
        <v>教材节</v>
      </c>
      <c r="F712" s="16" t="str">
        <f t="shared" si="95"/>
        <v>恰</v>
      </c>
      <c r="G712" s="16" t="str">
        <f>INDEX( {"body","discipline","volume","chapter","section"},MATCH(E712,{"教材体","教材域","教材册","教材章","教材节"},0))</f>
        <v>section</v>
      </c>
      <c r="H712" s="16" t="str">
        <f>INDEX( {"super","just","sub","infras"},MATCH(F712,{"超","恰","亚","次"},0))</f>
        <v>just</v>
      </c>
      <c r="I712" s="16">
        <f>MATCH(E712,{"教材体","教材域","教材册","教材章","教材节"},0)-1</f>
        <v>4</v>
      </c>
      <c r="J712" s="16">
        <f>MATCH(F712,{"超","恰","亚","次"},0)-1</f>
        <v>1</v>
      </c>
      <c r="K712" s="16" t="str">
        <f t="shared" si="96"/>
        <v>政治</v>
      </c>
      <c r="L712" s="1" t="s">
        <v>612</v>
      </c>
      <c r="M712" s="17"/>
      <c r="N712" s="17"/>
      <c r="O712" s="18" t="str">
        <f t="shared" si="97"/>
        <v xml:space="preserve">
  - 
    name:  第七课 个人收入的分配
    title:  第七课 个人收入的分配
    description: 
    koLyro: section
    koLyri:  just
    son: </v>
      </c>
      <c r="P712" s="20" t="str">
        <f t="shared" si="98"/>
        <v xml:space="preserve">
          - 
            name:  第七课 个人收入的分配
            title:  第七课 个人收入的分配
            description: 
            koLyro: section
            koLyri:  just
            son: </v>
      </c>
    </row>
    <row r="713" spans="1:16" s="1" customFormat="1" ht="17.25" customHeight="1">
      <c r="A713" s="15">
        <f t="shared" si="91"/>
        <v>4</v>
      </c>
      <c r="B713" s="16" t="str">
        <f t="shared" si="92"/>
        <v>教材节</v>
      </c>
      <c r="C713" s="16" t="str">
        <f t="shared" si="93"/>
        <v>第八课 财政与税收</v>
      </c>
      <c r="D713" s="16" t="str">
        <f>IF(I713=1,INDEX( {"chinese","english","math","physics","chemistry","biology","politics","history","geography"},MATCH(C713,{"语文","英语","数学","物理","化学","生物","政治","历史","地理"},0)),"")</f>
        <v/>
      </c>
      <c r="E713" s="16" t="str">
        <f t="shared" si="94"/>
        <v>教材节</v>
      </c>
      <c r="F713" s="16" t="str">
        <f t="shared" si="95"/>
        <v>恰</v>
      </c>
      <c r="G713" s="16" t="str">
        <f>INDEX( {"body","discipline","volume","chapter","section"},MATCH(E713,{"教材体","教材域","教材册","教材章","教材节"},0))</f>
        <v>section</v>
      </c>
      <c r="H713" s="16" t="str">
        <f>INDEX( {"super","just","sub","infras"},MATCH(F713,{"超","恰","亚","次"},0))</f>
        <v>just</v>
      </c>
      <c r="I713" s="16">
        <f>MATCH(E713,{"教材体","教材域","教材册","教材章","教材节"},0)-1</f>
        <v>4</v>
      </c>
      <c r="J713" s="16">
        <f>MATCH(F713,{"超","恰","亚","次"},0)-1</f>
        <v>1</v>
      </c>
      <c r="K713" s="16" t="str">
        <f t="shared" si="96"/>
        <v>政治</v>
      </c>
      <c r="L713" s="1" t="s">
        <v>613</v>
      </c>
      <c r="M713" s="17"/>
      <c r="N713" s="17"/>
      <c r="O713" s="18" t="str">
        <f t="shared" si="97"/>
        <v xml:space="preserve">
  - 
    name:  第八课 财政与税收
    title:  第八课 财政与税收
    description: 
    koLyro: section
    koLyri:  just
    son: </v>
      </c>
      <c r="P713" s="20" t="str">
        <f t="shared" si="98"/>
        <v xml:space="preserve">
          - 
            name:  第八课 财政与税收
            title:  第八课 财政与税收
            description: 
            koLyro: section
            koLyri:  just
            son: </v>
      </c>
    </row>
    <row r="714" spans="1:16" s="1" customFormat="1" ht="17.25" customHeight="1">
      <c r="A714" s="15">
        <f t="shared" si="91"/>
        <v>4</v>
      </c>
      <c r="B714" s="16" t="str">
        <f t="shared" si="92"/>
        <v>教材节</v>
      </c>
      <c r="C714" s="16" t="str">
        <f t="shared" si="93"/>
        <v>综合探究 提高效率 促进公平</v>
      </c>
      <c r="D714" s="16" t="str">
        <f>IF(I714=1,INDEX( {"chinese","english","math","physics","chemistry","biology","politics","history","geography"},MATCH(C714,{"语文","英语","数学","物理","化学","生物","政治","历史","地理"},0)),"")</f>
        <v/>
      </c>
      <c r="E714" s="16" t="str">
        <f t="shared" si="94"/>
        <v>教材节</v>
      </c>
      <c r="F714" s="16" t="str">
        <f t="shared" si="95"/>
        <v>恰</v>
      </c>
      <c r="G714" s="16" t="str">
        <f>INDEX( {"body","discipline","volume","chapter","section"},MATCH(E714,{"教材体","教材域","教材册","教材章","教材节"},0))</f>
        <v>section</v>
      </c>
      <c r="H714" s="16" t="str">
        <f>INDEX( {"super","just","sub","infras"},MATCH(F714,{"超","恰","亚","次"},0))</f>
        <v>just</v>
      </c>
      <c r="I714" s="16">
        <f>MATCH(E714,{"教材体","教材域","教材册","教材章","教材节"},0)-1</f>
        <v>4</v>
      </c>
      <c r="J714" s="16">
        <f>MATCH(F714,{"超","恰","亚","次"},0)-1</f>
        <v>1</v>
      </c>
      <c r="K714" s="16" t="str">
        <f t="shared" si="96"/>
        <v>政治</v>
      </c>
      <c r="L714" s="1" t="s">
        <v>614</v>
      </c>
      <c r="M714" s="17"/>
      <c r="N714" s="17"/>
      <c r="O714" s="18" t="str">
        <f t="shared" si="97"/>
        <v xml:space="preserve">
  - 
    name:  综合探究 提高效率 促进公平
    title:  综合探究 提高效率 促进公平
    description: 
    koLyro: section
    koLyri:  just
    son: </v>
      </c>
      <c r="P714" s="20" t="str">
        <f t="shared" si="98"/>
        <v xml:space="preserve">
          - 
            name:  综合探究 提高效率 促进公平
            title:  综合探究 提高效率 促进公平
            description: 
            koLyro: section
            koLyri:  just
            son: </v>
      </c>
    </row>
    <row r="715" spans="1:16" s="1" customFormat="1" ht="17.25" customHeight="1">
      <c r="A715" s="15">
        <f t="shared" si="91"/>
        <v>3</v>
      </c>
      <c r="B715" s="16" t="str">
        <f t="shared" si="92"/>
        <v>教材章</v>
      </c>
      <c r="C715" s="16" t="str">
        <f t="shared" si="93"/>
        <v>经济生活第四单元 发展社会主义市场经济</v>
      </c>
      <c r="D715" s="16" t="str">
        <f>IF(I715=1,INDEX( {"chinese","english","math","physics","chemistry","biology","politics","history","geography"},MATCH(C715,{"语文","英语","数学","物理","化学","生物","政治","历史","地理"},0)),"")</f>
        <v/>
      </c>
      <c r="E715" s="16" t="str">
        <f t="shared" si="94"/>
        <v>教材章</v>
      </c>
      <c r="F715" s="16" t="str">
        <f t="shared" si="95"/>
        <v>恰</v>
      </c>
      <c r="G715" s="16" t="str">
        <f>INDEX( {"body","discipline","volume","chapter","section"},MATCH(E715,{"教材体","教材域","教材册","教材章","教材节"},0))</f>
        <v>chapter</v>
      </c>
      <c r="H715" s="16" t="str">
        <f>INDEX( {"super","just","sub","infras"},MATCH(F715,{"超","恰","亚","次"},0))</f>
        <v>just</v>
      </c>
      <c r="I715" s="16">
        <f>MATCH(E715,{"教材体","教材域","教材册","教材章","教材节"},0)-1</f>
        <v>3</v>
      </c>
      <c r="J715" s="16">
        <f>MATCH(F715,{"超","恰","亚","次"},0)-1</f>
        <v>1</v>
      </c>
      <c r="K715" s="16" t="str">
        <f t="shared" si="96"/>
        <v>政治</v>
      </c>
      <c r="L715" s="1" t="s">
        <v>615</v>
      </c>
      <c r="M715" s="17"/>
      <c r="N715" s="17"/>
      <c r="O715" s="18" t="str">
        <f t="shared" si="97"/>
        <v xml:space="preserve">
  - 
    name:  经济生活第四单元 发展社会主义市场经济
    title:  经济生活第四单元 发展社会主义市场经济
    description: 
    koLyro: chapter
    koLyri:  just
    son: </v>
      </c>
      <c r="P715" s="20" t="str">
        <f t="shared" si="98"/>
        <v xml:space="preserve">
        - 
          name:  经济生活第四单元 发展社会主义市场经济
          title:  经济生活第四单元 发展社会主义市场经济
          description: 
          koLyro: chapter
          koLyri:  just
          son: </v>
      </c>
    </row>
    <row r="716" spans="1:16" s="1" customFormat="1" ht="17.25" customHeight="1">
      <c r="A716" s="15">
        <f t="shared" si="91"/>
        <v>4</v>
      </c>
      <c r="B716" s="16" t="str">
        <f t="shared" si="92"/>
        <v>教材节</v>
      </c>
      <c r="C716" s="16" t="str">
        <f t="shared" si="93"/>
        <v>第九课 走进社会主义市场经济</v>
      </c>
      <c r="D716" s="16" t="str">
        <f>IF(I716=1,INDEX( {"chinese","english","math","physics","chemistry","biology","politics","history","geography"},MATCH(C716,{"语文","英语","数学","物理","化学","生物","政治","历史","地理"},0)),"")</f>
        <v/>
      </c>
      <c r="E716" s="16" t="str">
        <f t="shared" si="94"/>
        <v>教材节</v>
      </c>
      <c r="F716" s="16" t="str">
        <f t="shared" si="95"/>
        <v>恰</v>
      </c>
      <c r="G716" s="16" t="str">
        <f>INDEX( {"body","discipline","volume","chapter","section"},MATCH(E716,{"教材体","教材域","教材册","教材章","教材节"},0))</f>
        <v>section</v>
      </c>
      <c r="H716" s="16" t="str">
        <f>INDEX( {"super","just","sub","infras"},MATCH(F716,{"超","恰","亚","次"},0))</f>
        <v>just</v>
      </c>
      <c r="I716" s="16">
        <f>MATCH(E716,{"教材体","教材域","教材册","教材章","教材节"},0)-1</f>
        <v>4</v>
      </c>
      <c r="J716" s="16">
        <f>MATCH(F716,{"超","恰","亚","次"},0)-1</f>
        <v>1</v>
      </c>
      <c r="K716" s="16" t="str">
        <f t="shared" si="96"/>
        <v>政治</v>
      </c>
      <c r="L716" s="1" t="s">
        <v>616</v>
      </c>
      <c r="M716" s="17"/>
      <c r="N716" s="17"/>
      <c r="O716" s="18" t="str">
        <f t="shared" si="97"/>
        <v xml:space="preserve">
  - 
    name:  第九课 走进社会主义市场经济
    title:  第九课 走进社会主义市场经济
    description: 
    koLyro: section
    koLyri:  just
    son: </v>
      </c>
      <c r="P716" s="20" t="str">
        <f t="shared" si="98"/>
        <v xml:space="preserve">
          - 
            name:  第九课 走进社会主义市场经济
            title:  第九课 走进社会主义市场经济
            description: 
            koLyro: section
            koLyri:  just
            son: </v>
      </c>
    </row>
    <row r="717" spans="1:16" s="1" customFormat="1" ht="17.25" customHeight="1">
      <c r="A717" s="15">
        <f t="shared" si="91"/>
        <v>4</v>
      </c>
      <c r="B717" s="16" t="str">
        <f t="shared" si="92"/>
        <v>教材节</v>
      </c>
      <c r="C717" s="16" t="str">
        <f t="shared" si="93"/>
        <v>第十课 科学发展观和小康社会的经济建设</v>
      </c>
      <c r="D717" s="16" t="str">
        <f>IF(I717=1,INDEX( {"chinese","english","math","physics","chemistry","biology","politics","history","geography"},MATCH(C717,{"语文","英语","数学","物理","化学","生物","政治","历史","地理"},0)),"")</f>
        <v/>
      </c>
      <c r="E717" s="16" t="str">
        <f t="shared" si="94"/>
        <v>教材节</v>
      </c>
      <c r="F717" s="16" t="str">
        <f t="shared" si="95"/>
        <v>恰</v>
      </c>
      <c r="G717" s="16" t="str">
        <f>INDEX( {"body","discipline","volume","chapter","section"},MATCH(E717,{"教材体","教材域","教材册","教材章","教材节"},0))</f>
        <v>section</v>
      </c>
      <c r="H717" s="16" t="str">
        <f>INDEX( {"super","just","sub","infras"},MATCH(F717,{"超","恰","亚","次"},0))</f>
        <v>just</v>
      </c>
      <c r="I717" s="16">
        <f>MATCH(E717,{"教材体","教材域","教材册","教材章","教材节"},0)-1</f>
        <v>4</v>
      </c>
      <c r="J717" s="16">
        <f>MATCH(F717,{"超","恰","亚","次"},0)-1</f>
        <v>1</v>
      </c>
      <c r="K717" s="16" t="str">
        <f t="shared" si="96"/>
        <v>政治</v>
      </c>
      <c r="L717" s="1" t="s">
        <v>617</v>
      </c>
      <c r="M717" s="17"/>
      <c r="N717" s="17"/>
      <c r="O717" s="18" t="str">
        <f t="shared" si="97"/>
        <v xml:space="preserve">
  - 
    name:  第十课 科学发展观和小康社会的经济建设
    title:  第十课 科学发展观和小康社会的经济建设
    description: 
    koLyro: section
    koLyri:  just
    son: </v>
      </c>
      <c r="P717" s="20" t="str">
        <f t="shared" si="98"/>
        <v xml:space="preserve">
          - 
            name:  第十课 科学发展观和小康社会的经济建设
            title:  第十课 科学发展观和小康社会的经济建设
            description: 
            koLyro: section
            koLyri:  just
            son: </v>
      </c>
    </row>
    <row r="718" spans="1:16" s="1" customFormat="1" ht="17.25" customHeight="1">
      <c r="A718" s="15">
        <f t="shared" si="91"/>
        <v>4</v>
      </c>
      <c r="B718" s="16" t="str">
        <f t="shared" si="92"/>
        <v>教材节</v>
      </c>
      <c r="C718" s="16" t="str">
        <f t="shared" si="93"/>
        <v>第十一课 经济全球化与对外开放</v>
      </c>
      <c r="D718" s="16" t="str">
        <f>IF(I718=1,INDEX( {"chinese","english","math","physics","chemistry","biology","politics","history","geography"},MATCH(C718,{"语文","英语","数学","物理","化学","生物","政治","历史","地理"},0)),"")</f>
        <v/>
      </c>
      <c r="E718" s="16" t="str">
        <f t="shared" si="94"/>
        <v>教材节</v>
      </c>
      <c r="F718" s="16" t="str">
        <f t="shared" si="95"/>
        <v>恰</v>
      </c>
      <c r="G718" s="16" t="str">
        <f>INDEX( {"body","discipline","volume","chapter","section"},MATCH(E718,{"教材体","教材域","教材册","教材章","教材节"},0))</f>
        <v>section</v>
      </c>
      <c r="H718" s="16" t="str">
        <f>INDEX( {"super","just","sub","infras"},MATCH(F718,{"超","恰","亚","次"},0))</f>
        <v>just</v>
      </c>
      <c r="I718" s="16">
        <f>MATCH(E718,{"教材体","教材域","教材册","教材章","教材节"},0)-1</f>
        <v>4</v>
      </c>
      <c r="J718" s="16">
        <f>MATCH(F718,{"超","恰","亚","次"},0)-1</f>
        <v>1</v>
      </c>
      <c r="K718" s="16" t="str">
        <f t="shared" si="96"/>
        <v>政治</v>
      </c>
      <c r="L718" s="1" t="s">
        <v>618</v>
      </c>
      <c r="M718" s="17"/>
      <c r="N718" s="17"/>
      <c r="O718" s="18" t="str">
        <f t="shared" si="97"/>
        <v xml:space="preserve">
  - 
    name:  第十一课 经济全球化与对外开放
    title:  第十一课 经济全球化与对外开放
    description: 
    koLyro: section
    koLyri:  just
    son: </v>
      </c>
      <c r="P718" s="20" t="str">
        <f t="shared" si="98"/>
        <v xml:space="preserve">
          - 
            name:  第十一课 经济全球化与对外开放
            title:  第十一课 经济全球化与对外开放
            description: 
            koLyro: section
            koLyri:  just
            son: </v>
      </c>
    </row>
    <row r="719" spans="1:16" s="1" customFormat="1" ht="17.25" customHeight="1">
      <c r="A719" s="15">
        <f t="shared" si="91"/>
        <v>4</v>
      </c>
      <c r="B719" s="16" t="str">
        <f t="shared" si="92"/>
        <v>教材节</v>
      </c>
      <c r="C719" s="16" t="str">
        <f t="shared" si="93"/>
        <v>综合探究 经济全球化与中国</v>
      </c>
      <c r="D719" s="16" t="str">
        <f>IF(I719=1,INDEX( {"chinese","english","math","physics","chemistry","biology","politics","history","geography"},MATCH(C719,{"语文","英语","数学","物理","化学","生物","政治","历史","地理"},0)),"")</f>
        <v/>
      </c>
      <c r="E719" s="16" t="str">
        <f t="shared" si="94"/>
        <v>教材节</v>
      </c>
      <c r="F719" s="16" t="str">
        <f t="shared" si="95"/>
        <v>恰</v>
      </c>
      <c r="G719" s="16" t="str">
        <f>INDEX( {"body","discipline","volume","chapter","section"},MATCH(E719,{"教材体","教材域","教材册","教材章","教材节"},0))</f>
        <v>section</v>
      </c>
      <c r="H719" s="16" t="str">
        <f>INDEX( {"super","just","sub","infras"},MATCH(F719,{"超","恰","亚","次"},0))</f>
        <v>just</v>
      </c>
      <c r="I719" s="16">
        <f>MATCH(E719,{"教材体","教材域","教材册","教材章","教材节"},0)-1</f>
        <v>4</v>
      </c>
      <c r="J719" s="16">
        <f>MATCH(F719,{"超","恰","亚","次"},0)-1</f>
        <v>1</v>
      </c>
      <c r="K719" s="16" t="str">
        <f t="shared" si="96"/>
        <v>政治</v>
      </c>
      <c r="L719" s="1" t="s">
        <v>619</v>
      </c>
      <c r="M719" s="17"/>
      <c r="N719" s="17"/>
      <c r="O719" s="18" t="str">
        <f t="shared" si="97"/>
        <v xml:space="preserve">
  - 
    name:  综合探究 经济全球化与中国
    title:  综合探究 经济全球化与中国
    description: 
    koLyro: section
    koLyri:  just
    son: </v>
      </c>
      <c r="P719" s="20" t="str">
        <f t="shared" si="98"/>
        <v xml:space="preserve">
          - 
            name:  综合探究 经济全球化与中国
            title:  综合探究 经济全球化与中国
            description: 
            koLyro: section
            koLyri:  just
            son: </v>
      </c>
    </row>
    <row r="720" spans="1:16" s="1" customFormat="1" ht="17.25" customHeight="1">
      <c r="A720" s="15">
        <f t="shared" si="91"/>
        <v>2</v>
      </c>
      <c r="B720" s="16" t="str">
        <f t="shared" si="92"/>
        <v>教材册</v>
      </c>
      <c r="C720" s="16" t="str">
        <f t="shared" si="93"/>
        <v>必修二 政治生活</v>
      </c>
      <c r="D720" s="16" t="str">
        <f>IF(I720=1,INDEX( {"chinese","english","math","physics","chemistry","biology","politics","history","geography"},MATCH(C720,{"语文","英语","数学","物理","化学","生物","政治","历史","地理"},0)),"")</f>
        <v/>
      </c>
      <c r="E720" s="16" t="str">
        <f t="shared" si="94"/>
        <v>教材册</v>
      </c>
      <c r="F720" s="16" t="str">
        <f t="shared" si="95"/>
        <v>恰</v>
      </c>
      <c r="G720" s="16" t="str">
        <f>INDEX( {"body","discipline","volume","chapter","section"},MATCH(E720,{"教材体","教材域","教材册","教材章","教材节"},0))</f>
        <v>volume</v>
      </c>
      <c r="H720" s="16" t="str">
        <f>INDEX( {"super","just","sub","infras"},MATCH(F720,{"超","恰","亚","次"},0))</f>
        <v>just</v>
      </c>
      <c r="I720" s="16">
        <f>MATCH(E720,{"教材体","教材域","教材册","教材章","教材节"},0)-1</f>
        <v>2</v>
      </c>
      <c r="J720" s="16">
        <f>MATCH(F720,{"超","恰","亚","次"},0)-1</f>
        <v>1</v>
      </c>
      <c r="K720" s="16" t="str">
        <f t="shared" si="96"/>
        <v>政治</v>
      </c>
      <c r="L720" s="1" t="s">
        <v>620</v>
      </c>
      <c r="M720" s="17"/>
      <c r="N720" s="17"/>
      <c r="O720" s="18" t="str">
        <f t="shared" si="97"/>
        <v xml:space="preserve">
  - 
    name:  必修二 政治生活
    title:  必修二 政治生活
    description: 
    koLyro: volume
    koLyri:  just
    son: </v>
      </c>
      <c r="P720" s="20" t="str">
        <f t="shared" si="98"/>
        <v xml:space="preserve">
      - 
        name:  必修二 政治生活
        title:  必修二 政治生活
        description: 
        koLyro: volume
        koLyri:  just
        son: </v>
      </c>
    </row>
    <row r="721" spans="1:16" s="1" customFormat="1" ht="17.25" customHeight="1">
      <c r="A721" s="15">
        <f t="shared" si="91"/>
        <v>3</v>
      </c>
      <c r="B721" s="16" t="str">
        <f t="shared" si="92"/>
        <v>教材章</v>
      </c>
      <c r="C721" s="16" t="str">
        <f t="shared" si="93"/>
        <v>政治生活第一单元 公民的政治生活</v>
      </c>
      <c r="D721" s="16" t="str">
        <f>IF(I721=1,INDEX( {"chinese","english","math","physics","chemistry","biology","politics","history","geography"},MATCH(C721,{"语文","英语","数学","物理","化学","生物","政治","历史","地理"},0)),"")</f>
        <v/>
      </c>
      <c r="E721" s="16" t="str">
        <f t="shared" si="94"/>
        <v>教材章</v>
      </c>
      <c r="F721" s="16" t="str">
        <f t="shared" si="95"/>
        <v>恰</v>
      </c>
      <c r="G721" s="16" t="str">
        <f>INDEX( {"body","discipline","volume","chapter","section"},MATCH(E721,{"教材体","教材域","教材册","教材章","教材节"},0))</f>
        <v>chapter</v>
      </c>
      <c r="H721" s="16" t="str">
        <f>INDEX( {"super","just","sub","infras"},MATCH(F721,{"超","恰","亚","次"},0))</f>
        <v>just</v>
      </c>
      <c r="I721" s="16">
        <f>MATCH(E721,{"教材体","教材域","教材册","教材章","教材节"},0)-1</f>
        <v>3</v>
      </c>
      <c r="J721" s="16">
        <f>MATCH(F721,{"超","恰","亚","次"},0)-1</f>
        <v>1</v>
      </c>
      <c r="K721" s="16" t="str">
        <f t="shared" si="96"/>
        <v>政治</v>
      </c>
      <c r="L721" s="1" t="s">
        <v>621</v>
      </c>
      <c r="M721" s="17"/>
      <c r="N721" s="17"/>
      <c r="O721" s="18" t="str">
        <f t="shared" si="97"/>
        <v xml:space="preserve">
  - 
    name:  政治生活第一单元 公民的政治生活
    title:  政治生活第一单元 公民的政治生活
    description: 
    koLyro: chapter
    koLyri:  just
    son: </v>
      </c>
      <c r="P721" s="20" t="str">
        <f t="shared" si="98"/>
        <v xml:space="preserve">
        - 
          name:  政治生活第一单元 公民的政治生活
          title:  政治生活第一单元 公民的政治生活
          description: 
          koLyro: chapter
          koLyri:  just
          son: </v>
      </c>
    </row>
    <row r="722" spans="1:16" s="1" customFormat="1" ht="17.25" customHeight="1">
      <c r="A722" s="15">
        <f t="shared" si="91"/>
        <v>4</v>
      </c>
      <c r="B722" s="16" t="str">
        <f t="shared" si="92"/>
        <v>教材节</v>
      </c>
      <c r="C722" s="16" t="str">
        <f t="shared" si="93"/>
        <v>第一课 生活在人民当家作主的国家</v>
      </c>
      <c r="D722" s="16" t="str">
        <f>IF(I722=1,INDEX( {"chinese","english","math","physics","chemistry","biology","politics","history","geography"},MATCH(C722,{"语文","英语","数学","物理","化学","生物","政治","历史","地理"},0)),"")</f>
        <v/>
      </c>
      <c r="E722" s="16" t="str">
        <f t="shared" si="94"/>
        <v>教材节</v>
      </c>
      <c r="F722" s="16" t="str">
        <f t="shared" si="95"/>
        <v>恰</v>
      </c>
      <c r="G722" s="16" t="str">
        <f>INDEX( {"body","discipline","volume","chapter","section"},MATCH(E722,{"教材体","教材域","教材册","教材章","教材节"},0))</f>
        <v>section</v>
      </c>
      <c r="H722" s="16" t="str">
        <f>INDEX( {"super","just","sub","infras"},MATCH(F722,{"超","恰","亚","次"},0))</f>
        <v>just</v>
      </c>
      <c r="I722" s="16">
        <f>MATCH(E722,{"教材体","教材域","教材册","教材章","教材节"},0)-1</f>
        <v>4</v>
      </c>
      <c r="J722" s="16">
        <f>MATCH(F722,{"超","恰","亚","次"},0)-1</f>
        <v>1</v>
      </c>
      <c r="K722" s="16" t="str">
        <f t="shared" si="96"/>
        <v>政治</v>
      </c>
      <c r="L722" s="1" t="s">
        <v>622</v>
      </c>
      <c r="M722" s="17"/>
      <c r="N722" s="17"/>
      <c r="O722" s="18" t="str">
        <f t="shared" si="97"/>
        <v xml:space="preserve">
  - 
    name:  第一课 生活在人民当家作主的国家
    title:  第一课 生活在人民当家作主的国家
    description: 
    koLyro: section
    koLyri:  just
    son: </v>
      </c>
      <c r="P722" s="20" t="str">
        <f t="shared" si="98"/>
        <v xml:space="preserve">
          - 
            name:  第一课 生活在人民当家作主的国家
            title:  第一课 生活在人民当家作主的国家
            description: 
            koLyro: section
            koLyri:  just
            son: </v>
      </c>
    </row>
    <row r="723" spans="1:16" s="1" customFormat="1" ht="17.25" customHeight="1">
      <c r="A723" s="15">
        <f t="shared" si="91"/>
        <v>4</v>
      </c>
      <c r="B723" s="16" t="str">
        <f t="shared" si="92"/>
        <v>教材节</v>
      </c>
      <c r="C723" s="16" t="str">
        <f t="shared" si="93"/>
        <v>第二课 我国公民的政治参与</v>
      </c>
      <c r="D723" s="16" t="str">
        <f>IF(I723=1,INDEX( {"chinese","english","math","physics","chemistry","biology","politics","history","geography"},MATCH(C723,{"语文","英语","数学","物理","化学","生物","政治","历史","地理"},0)),"")</f>
        <v/>
      </c>
      <c r="E723" s="16" t="str">
        <f t="shared" si="94"/>
        <v>教材节</v>
      </c>
      <c r="F723" s="16" t="str">
        <f t="shared" si="95"/>
        <v>恰</v>
      </c>
      <c r="G723" s="16" t="str">
        <f>INDEX( {"body","discipline","volume","chapter","section"},MATCH(E723,{"教材体","教材域","教材册","教材章","教材节"},0))</f>
        <v>section</v>
      </c>
      <c r="H723" s="16" t="str">
        <f>INDEX( {"super","just","sub","infras"},MATCH(F723,{"超","恰","亚","次"},0))</f>
        <v>just</v>
      </c>
      <c r="I723" s="16">
        <f>MATCH(E723,{"教材体","教材域","教材册","教材章","教材节"},0)-1</f>
        <v>4</v>
      </c>
      <c r="J723" s="16">
        <f>MATCH(F723,{"超","恰","亚","次"},0)-1</f>
        <v>1</v>
      </c>
      <c r="K723" s="16" t="str">
        <f t="shared" si="96"/>
        <v>政治</v>
      </c>
      <c r="L723" s="1" t="s">
        <v>623</v>
      </c>
      <c r="M723" s="17"/>
      <c r="N723" s="17"/>
      <c r="O723" s="18" t="str">
        <f t="shared" si="97"/>
        <v xml:space="preserve">
  - 
    name:  第二课 我国公民的政治参与
    title:  第二课 我国公民的政治参与
    description: 
    koLyro: section
    koLyri:  just
    son: </v>
      </c>
      <c r="P723" s="20" t="str">
        <f t="shared" si="98"/>
        <v xml:space="preserve">
          - 
            name:  第二课 我国公民的政治参与
            title:  第二课 我国公民的政治参与
            description: 
            koLyro: section
            koLyri:  just
            son: </v>
      </c>
    </row>
    <row r="724" spans="1:16" s="1" customFormat="1" ht="17.25" customHeight="1">
      <c r="A724" s="15">
        <f t="shared" si="91"/>
        <v>4</v>
      </c>
      <c r="B724" s="16" t="str">
        <f t="shared" si="92"/>
        <v>教材节</v>
      </c>
      <c r="C724" s="16" t="str">
        <f t="shared" si="93"/>
        <v>综合探究 有序与无序的政治参与</v>
      </c>
      <c r="D724" s="16" t="str">
        <f>IF(I724=1,INDEX( {"chinese","english","math","physics","chemistry","biology","politics","history","geography"},MATCH(C724,{"语文","英语","数学","物理","化学","生物","政治","历史","地理"},0)),"")</f>
        <v/>
      </c>
      <c r="E724" s="16" t="str">
        <f t="shared" si="94"/>
        <v>教材节</v>
      </c>
      <c r="F724" s="16" t="str">
        <f t="shared" si="95"/>
        <v>恰</v>
      </c>
      <c r="G724" s="16" t="str">
        <f>INDEX( {"body","discipline","volume","chapter","section"},MATCH(E724,{"教材体","教材域","教材册","教材章","教材节"},0))</f>
        <v>section</v>
      </c>
      <c r="H724" s="16" t="str">
        <f>INDEX( {"super","just","sub","infras"},MATCH(F724,{"超","恰","亚","次"},0))</f>
        <v>just</v>
      </c>
      <c r="I724" s="16">
        <f>MATCH(E724,{"教材体","教材域","教材册","教材章","教材节"},0)-1</f>
        <v>4</v>
      </c>
      <c r="J724" s="16">
        <f>MATCH(F724,{"超","恰","亚","次"},0)-1</f>
        <v>1</v>
      </c>
      <c r="K724" s="16" t="str">
        <f t="shared" si="96"/>
        <v>政治</v>
      </c>
      <c r="L724" s="1" t="s">
        <v>624</v>
      </c>
      <c r="M724" s="17"/>
      <c r="N724" s="17"/>
      <c r="O724" s="18" t="str">
        <f t="shared" si="97"/>
        <v xml:space="preserve">
  - 
    name:  综合探究 有序与无序的政治参与
    title:  综合探究 有序与无序的政治参与
    description: 
    koLyro: section
    koLyri:  just
    son: </v>
      </c>
      <c r="P724" s="20" t="str">
        <f t="shared" si="98"/>
        <v xml:space="preserve">
          - 
            name:  综合探究 有序与无序的政治参与
            title:  综合探究 有序与无序的政治参与
            description: 
            koLyro: section
            koLyri:  just
            son: </v>
      </c>
    </row>
    <row r="725" spans="1:16" s="1" customFormat="1" ht="17.25" customHeight="1">
      <c r="A725" s="15">
        <f t="shared" si="91"/>
        <v>3</v>
      </c>
      <c r="B725" s="16" t="str">
        <f t="shared" si="92"/>
        <v>教材章</v>
      </c>
      <c r="C725" s="16" t="str">
        <f t="shared" si="93"/>
        <v>政治生活第二单元 为人民服务的政府</v>
      </c>
      <c r="D725" s="16" t="str">
        <f>IF(I725=1,INDEX( {"chinese","english","math","physics","chemistry","biology","politics","history","geography"},MATCH(C725,{"语文","英语","数学","物理","化学","生物","政治","历史","地理"},0)),"")</f>
        <v/>
      </c>
      <c r="E725" s="16" t="str">
        <f t="shared" si="94"/>
        <v>教材章</v>
      </c>
      <c r="F725" s="16" t="str">
        <f t="shared" si="95"/>
        <v>恰</v>
      </c>
      <c r="G725" s="16" t="str">
        <f>INDEX( {"body","discipline","volume","chapter","section"},MATCH(E725,{"教材体","教材域","教材册","教材章","教材节"},0))</f>
        <v>chapter</v>
      </c>
      <c r="H725" s="16" t="str">
        <f>INDEX( {"super","just","sub","infras"},MATCH(F725,{"超","恰","亚","次"},0))</f>
        <v>just</v>
      </c>
      <c r="I725" s="16">
        <f>MATCH(E725,{"教材体","教材域","教材册","教材章","教材节"},0)-1</f>
        <v>3</v>
      </c>
      <c r="J725" s="16">
        <f>MATCH(F725,{"超","恰","亚","次"},0)-1</f>
        <v>1</v>
      </c>
      <c r="K725" s="16" t="str">
        <f t="shared" si="96"/>
        <v>政治</v>
      </c>
      <c r="L725" s="1" t="s">
        <v>625</v>
      </c>
      <c r="M725" s="17"/>
      <c r="N725" s="17"/>
      <c r="O725" s="18" t="str">
        <f t="shared" si="97"/>
        <v xml:space="preserve">
  - 
    name:  政治生活第二单元 为人民服务的政府
    title:  政治生活第二单元 为人民服务的政府
    description: 
    koLyro: chapter
    koLyri:  just
    son: </v>
      </c>
      <c r="P725" s="20" t="str">
        <f t="shared" si="98"/>
        <v xml:space="preserve">
        - 
          name:  政治生活第二单元 为人民服务的政府
          title:  政治生活第二单元 为人民服务的政府
          description: 
          koLyro: chapter
          koLyri:  just
          son: </v>
      </c>
    </row>
    <row r="726" spans="1:16" s="1" customFormat="1" ht="17.25" customHeight="1">
      <c r="A726" s="15">
        <f t="shared" si="91"/>
        <v>4</v>
      </c>
      <c r="B726" s="16" t="str">
        <f t="shared" si="92"/>
        <v>教材节</v>
      </c>
      <c r="C726" s="16" t="str">
        <f t="shared" si="93"/>
        <v>第三课 我国政府是人民的政府</v>
      </c>
      <c r="D726" s="16" t="str">
        <f>IF(I726=1,INDEX( {"chinese","english","math","physics","chemistry","biology","politics","history","geography"},MATCH(C726,{"语文","英语","数学","物理","化学","生物","政治","历史","地理"},0)),"")</f>
        <v/>
      </c>
      <c r="E726" s="16" t="str">
        <f t="shared" si="94"/>
        <v>教材节</v>
      </c>
      <c r="F726" s="16" t="str">
        <f t="shared" si="95"/>
        <v>恰</v>
      </c>
      <c r="G726" s="16" t="str">
        <f>INDEX( {"body","discipline","volume","chapter","section"},MATCH(E726,{"教材体","教材域","教材册","教材章","教材节"},0))</f>
        <v>section</v>
      </c>
      <c r="H726" s="16" t="str">
        <f>INDEX( {"super","just","sub","infras"},MATCH(F726,{"超","恰","亚","次"},0))</f>
        <v>just</v>
      </c>
      <c r="I726" s="16">
        <f>MATCH(E726,{"教材体","教材域","教材册","教材章","教材节"},0)-1</f>
        <v>4</v>
      </c>
      <c r="J726" s="16">
        <f>MATCH(F726,{"超","恰","亚","次"},0)-1</f>
        <v>1</v>
      </c>
      <c r="K726" s="16" t="str">
        <f t="shared" si="96"/>
        <v>政治</v>
      </c>
      <c r="L726" s="1" t="s">
        <v>626</v>
      </c>
      <c r="M726" s="17"/>
      <c r="N726" s="17"/>
      <c r="O726" s="18" t="str">
        <f t="shared" si="97"/>
        <v xml:space="preserve">
  - 
    name:  第三课 我国政府是人民的政府
    title:  第三课 我国政府是人民的政府
    description: 
    koLyro: section
    koLyri:  just
    son: </v>
      </c>
      <c r="P726" s="20" t="str">
        <f t="shared" si="98"/>
        <v xml:space="preserve">
          - 
            name:  第三课 我国政府是人民的政府
            title:  第三课 我国政府是人民的政府
            description: 
            koLyro: section
            koLyri:  just
            son: </v>
      </c>
    </row>
    <row r="727" spans="1:16" s="1" customFormat="1" ht="17.25" customHeight="1">
      <c r="A727" s="15">
        <f t="shared" si="91"/>
        <v>4</v>
      </c>
      <c r="B727" s="16" t="str">
        <f t="shared" si="92"/>
        <v>教材节</v>
      </c>
      <c r="C727" s="16" t="str">
        <f t="shared" si="93"/>
        <v>第四课 我国政府受人民的监督</v>
      </c>
      <c r="D727" s="16" t="str">
        <f>IF(I727=1,INDEX( {"chinese","english","math","physics","chemistry","biology","politics","history","geography"},MATCH(C727,{"语文","英语","数学","物理","化学","生物","政治","历史","地理"},0)),"")</f>
        <v/>
      </c>
      <c r="E727" s="16" t="str">
        <f t="shared" si="94"/>
        <v>教材节</v>
      </c>
      <c r="F727" s="16" t="str">
        <f t="shared" si="95"/>
        <v>恰</v>
      </c>
      <c r="G727" s="16" t="str">
        <f>INDEX( {"body","discipline","volume","chapter","section"},MATCH(E727,{"教材体","教材域","教材册","教材章","教材节"},0))</f>
        <v>section</v>
      </c>
      <c r="H727" s="16" t="str">
        <f>INDEX( {"super","just","sub","infras"},MATCH(F727,{"超","恰","亚","次"},0))</f>
        <v>just</v>
      </c>
      <c r="I727" s="16">
        <f>MATCH(E727,{"教材体","教材域","教材册","教材章","教材节"},0)-1</f>
        <v>4</v>
      </c>
      <c r="J727" s="16">
        <f>MATCH(F727,{"超","恰","亚","次"},0)-1</f>
        <v>1</v>
      </c>
      <c r="K727" s="16" t="str">
        <f t="shared" si="96"/>
        <v>政治</v>
      </c>
      <c r="L727" s="1" t="s">
        <v>627</v>
      </c>
      <c r="M727" s="17"/>
      <c r="N727" s="17"/>
      <c r="O727" s="18" t="str">
        <f t="shared" si="97"/>
        <v xml:space="preserve">
  - 
    name:  第四课 我国政府受人民的监督
    title:  第四课 我国政府受人民的监督
    description: 
    koLyro: section
    koLyri:  just
    son: </v>
      </c>
      <c r="P727" s="20" t="str">
        <f t="shared" si="98"/>
        <v xml:space="preserve">
          - 
            name:  第四课 我国政府受人民的监督
            title:  第四课 我国政府受人民的监督
            description: 
            koLyro: section
            koLyri:  just
            son: </v>
      </c>
    </row>
    <row r="728" spans="1:16" s="1" customFormat="1" ht="17.25" customHeight="1">
      <c r="A728" s="15">
        <f t="shared" si="91"/>
        <v>4</v>
      </c>
      <c r="B728" s="16" t="str">
        <f t="shared" si="92"/>
        <v>教材节</v>
      </c>
      <c r="C728" s="16" t="str">
        <f t="shared" si="93"/>
        <v>综合探究 政府的权威从何而来</v>
      </c>
      <c r="D728" s="16" t="str">
        <f>IF(I728=1,INDEX( {"chinese","english","math","physics","chemistry","biology","politics","history","geography"},MATCH(C728,{"语文","英语","数学","物理","化学","生物","政治","历史","地理"},0)),"")</f>
        <v/>
      </c>
      <c r="E728" s="16" t="str">
        <f t="shared" si="94"/>
        <v>教材节</v>
      </c>
      <c r="F728" s="16" t="str">
        <f t="shared" si="95"/>
        <v>恰</v>
      </c>
      <c r="G728" s="16" t="str">
        <f>INDEX( {"body","discipline","volume","chapter","section"},MATCH(E728,{"教材体","教材域","教材册","教材章","教材节"},0))</f>
        <v>section</v>
      </c>
      <c r="H728" s="16" t="str">
        <f>INDEX( {"super","just","sub","infras"},MATCH(F728,{"超","恰","亚","次"},0))</f>
        <v>just</v>
      </c>
      <c r="I728" s="16">
        <f>MATCH(E728,{"教材体","教材域","教材册","教材章","教材节"},0)-1</f>
        <v>4</v>
      </c>
      <c r="J728" s="16">
        <f>MATCH(F728,{"超","恰","亚","次"},0)-1</f>
        <v>1</v>
      </c>
      <c r="K728" s="16" t="str">
        <f t="shared" si="96"/>
        <v>政治</v>
      </c>
      <c r="L728" s="1" t="s">
        <v>628</v>
      </c>
      <c r="M728" s="17"/>
      <c r="N728" s="17"/>
      <c r="O728" s="18" t="str">
        <f t="shared" si="97"/>
        <v xml:space="preserve">
  - 
    name:  综合探究 政府的权威从何而来
    title:  综合探究 政府的权威从何而来
    description: 
    koLyro: section
    koLyri:  just
    son: </v>
      </c>
      <c r="P728" s="20" t="str">
        <f t="shared" si="98"/>
        <v xml:space="preserve">
          - 
            name:  综合探究 政府的权威从何而来
            title:  综合探究 政府的权威从何而来
            description: 
            koLyro: section
            koLyri:  just
            son: </v>
      </c>
    </row>
    <row r="729" spans="1:16" s="1" customFormat="1" ht="17.25" customHeight="1">
      <c r="A729" s="15">
        <f t="shared" si="91"/>
        <v>3</v>
      </c>
      <c r="B729" s="16" t="str">
        <f t="shared" si="92"/>
        <v>教材章</v>
      </c>
      <c r="C729" s="16" t="str">
        <f t="shared" si="93"/>
        <v>政治生活第三单元 发展社会主义民主政治</v>
      </c>
      <c r="D729" s="16" t="str">
        <f>IF(I729=1,INDEX( {"chinese","english","math","physics","chemistry","biology","politics","history","geography"},MATCH(C729,{"语文","英语","数学","物理","化学","生物","政治","历史","地理"},0)),"")</f>
        <v/>
      </c>
      <c r="E729" s="16" t="str">
        <f t="shared" si="94"/>
        <v>教材章</v>
      </c>
      <c r="F729" s="16" t="str">
        <f t="shared" si="95"/>
        <v>恰</v>
      </c>
      <c r="G729" s="16" t="str">
        <f>INDEX( {"body","discipline","volume","chapter","section"},MATCH(E729,{"教材体","教材域","教材册","教材章","教材节"},0))</f>
        <v>chapter</v>
      </c>
      <c r="H729" s="16" t="str">
        <f>INDEX( {"super","just","sub","infras"},MATCH(F729,{"超","恰","亚","次"},0))</f>
        <v>just</v>
      </c>
      <c r="I729" s="16">
        <f>MATCH(E729,{"教材体","教材域","教材册","教材章","教材节"},0)-1</f>
        <v>3</v>
      </c>
      <c r="J729" s="16">
        <f>MATCH(F729,{"超","恰","亚","次"},0)-1</f>
        <v>1</v>
      </c>
      <c r="K729" s="16" t="str">
        <f t="shared" si="96"/>
        <v>政治</v>
      </c>
      <c r="L729" s="1" t="s">
        <v>629</v>
      </c>
      <c r="M729" s="17"/>
      <c r="N729" s="17"/>
      <c r="O729" s="18" t="str">
        <f t="shared" si="97"/>
        <v xml:space="preserve">
  - 
    name:  政治生活第三单元 发展社会主义民主政治
    title:  政治生活第三单元 发展社会主义民主政治
    description: 
    koLyro: chapter
    koLyri:  just
    son: </v>
      </c>
      <c r="P729" s="20" t="str">
        <f t="shared" si="98"/>
        <v xml:space="preserve">
        - 
          name:  政治生活第三单元 发展社会主义民主政治
          title:  政治生活第三单元 发展社会主义民主政治
          description: 
          koLyro: chapter
          koLyri:  just
          son: </v>
      </c>
    </row>
    <row r="730" spans="1:16" s="1" customFormat="1" ht="17.25" customHeight="1">
      <c r="A730" s="15">
        <f t="shared" si="91"/>
        <v>4</v>
      </c>
      <c r="B730" s="16" t="str">
        <f t="shared" si="92"/>
        <v>教材节</v>
      </c>
      <c r="C730" s="16" t="str">
        <f t="shared" si="93"/>
        <v>第五课 我国的人民代表大会制度</v>
      </c>
      <c r="D730" s="16" t="str">
        <f>IF(I730=1,INDEX( {"chinese","english","math","physics","chemistry","biology","politics","history","geography"},MATCH(C730,{"语文","英语","数学","物理","化学","生物","政治","历史","地理"},0)),"")</f>
        <v/>
      </c>
      <c r="E730" s="16" t="str">
        <f t="shared" si="94"/>
        <v>教材节</v>
      </c>
      <c r="F730" s="16" t="str">
        <f t="shared" si="95"/>
        <v>恰</v>
      </c>
      <c r="G730" s="16" t="str">
        <f>INDEX( {"body","discipline","volume","chapter","section"},MATCH(E730,{"教材体","教材域","教材册","教材章","教材节"},0))</f>
        <v>section</v>
      </c>
      <c r="H730" s="16" t="str">
        <f>INDEX( {"super","just","sub","infras"},MATCH(F730,{"超","恰","亚","次"},0))</f>
        <v>just</v>
      </c>
      <c r="I730" s="16">
        <f>MATCH(E730,{"教材体","教材域","教材册","教材章","教材节"},0)-1</f>
        <v>4</v>
      </c>
      <c r="J730" s="16">
        <f>MATCH(F730,{"超","恰","亚","次"},0)-1</f>
        <v>1</v>
      </c>
      <c r="K730" s="16" t="str">
        <f t="shared" si="96"/>
        <v>政治</v>
      </c>
      <c r="L730" s="1" t="s">
        <v>630</v>
      </c>
      <c r="M730" s="17"/>
      <c r="N730" s="17"/>
      <c r="O730" s="18" t="str">
        <f t="shared" si="97"/>
        <v xml:space="preserve">
  - 
    name:  第五课 我国的人民代表大会制度
    title:  第五课 我国的人民代表大会制度
    description: 
    koLyro: section
    koLyri:  just
    son: </v>
      </c>
      <c r="P730" s="20" t="str">
        <f t="shared" si="98"/>
        <v xml:space="preserve">
          - 
            name:  第五课 我国的人民代表大会制度
            title:  第五课 我国的人民代表大会制度
            description: 
            koLyro: section
            koLyri:  just
            son: </v>
      </c>
    </row>
    <row r="731" spans="1:16" s="1" customFormat="1" ht="17.25" customHeight="1">
      <c r="A731" s="15">
        <f t="shared" si="91"/>
        <v>4</v>
      </c>
      <c r="B731" s="16" t="str">
        <f t="shared" si="92"/>
        <v>教材节</v>
      </c>
      <c r="C731" s="16" t="str">
        <f t="shared" si="93"/>
        <v>第六课 我国的政党制度</v>
      </c>
      <c r="D731" s="16" t="str">
        <f>IF(I731=1,INDEX( {"chinese","english","math","physics","chemistry","biology","politics","history","geography"},MATCH(C731,{"语文","英语","数学","物理","化学","生物","政治","历史","地理"},0)),"")</f>
        <v/>
      </c>
      <c r="E731" s="16" t="str">
        <f t="shared" si="94"/>
        <v>教材节</v>
      </c>
      <c r="F731" s="16" t="str">
        <f t="shared" si="95"/>
        <v>恰</v>
      </c>
      <c r="G731" s="16" t="str">
        <f>INDEX( {"body","discipline","volume","chapter","section"},MATCH(E731,{"教材体","教材域","教材册","教材章","教材节"},0))</f>
        <v>section</v>
      </c>
      <c r="H731" s="16" t="str">
        <f>INDEX( {"super","just","sub","infras"},MATCH(F731,{"超","恰","亚","次"},0))</f>
        <v>just</v>
      </c>
      <c r="I731" s="16">
        <f>MATCH(E731,{"教材体","教材域","教材册","教材章","教材节"},0)-1</f>
        <v>4</v>
      </c>
      <c r="J731" s="16">
        <f>MATCH(F731,{"超","恰","亚","次"},0)-1</f>
        <v>1</v>
      </c>
      <c r="K731" s="16" t="str">
        <f t="shared" si="96"/>
        <v>政治</v>
      </c>
      <c r="L731" s="1" t="s">
        <v>631</v>
      </c>
      <c r="M731" s="17"/>
      <c r="N731" s="17"/>
      <c r="O731" s="18" t="str">
        <f t="shared" si="97"/>
        <v xml:space="preserve">
  - 
    name:  第六课 我国的政党制度
    title:  第六课 我国的政党制度
    description: 
    koLyro: section
    koLyri:  just
    son: </v>
      </c>
      <c r="P731" s="20" t="str">
        <f t="shared" si="98"/>
        <v xml:space="preserve">
          - 
            name:  第六课 我国的政党制度
            title:  第六课 我国的政党制度
            description: 
            koLyro: section
            koLyri:  just
            son: </v>
      </c>
    </row>
    <row r="732" spans="1:16" s="1" customFormat="1" ht="17.25" customHeight="1">
      <c r="A732" s="15">
        <f t="shared" si="91"/>
        <v>4</v>
      </c>
      <c r="B732" s="16" t="str">
        <f t="shared" si="92"/>
        <v>教材节</v>
      </c>
      <c r="C732" s="16" t="str">
        <f t="shared" si="93"/>
        <v>第七课 我国的民族区域自治制度和宗教政策</v>
      </c>
      <c r="D732" s="16" t="str">
        <f>IF(I732=1,INDEX( {"chinese","english","math","physics","chemistry","biology","politics","history","geography"},MATCH(C732,{"语文","英语","数学","物理","化学","生物","政治","历史","地理"},0)),"")</f>
        <v/>
      </c>
      <c r="E732" s="16" t="str">
        <f t="shared" si="94"/>
        <v>教材节</v>
      </c>
      <c r="F732" s="16" t="str">
        <f t="shared" si="95"/>
        <v>恰</v>
      </c>
      <c r="G732" s="16" t="str">
        <f>INDEX( {"body","discipline","volume","chapter","section"},MATCH(E732,{"教材体","教材域","教材册","教材章","教材节"},0))</f>
        <v>section</v>
      </c>
      <c r="H732" s="16" t="str">
        <f>INDEX( {"super","just","sub","infras"},MATCH(F732,{"超","恰","亚","次"},0))</f>
        <v>just</v>
      </c>
      <c r="I732" s="16">
        <f>MATCH(E732,{"教材体","教材域","教材册","教材章","教材节"},0)-1</f>
        <v>4</v>
      </c>
      <c r="J732" s="16">
        <f>MATCH(F732,{"超","恰","亚","次"},0)-1</f>
        <v>1</v>
      </c>
      <c r="K732" s="16" t="str">
        <f t="shared" si="96"/>
        <v>政治</v>
      </c>
      <c r="L732" s="1" t="s">
        <v>632</v>
      </c>
      <c r="M732" s="17"/>
      <c r="N732" s="17"/>
      <c r="O732" s="18" t="str">
        <f t="shared" si="97"/>
        <v xml:space="preserve">
  - 
    name:  第七课 我国的民族区域自治制度和宗教政策
    title:  第七课 我国的民族区域自治制度和宗教政策
    description: 
    koLyro: section
    koLyri:  just
    son: </v>
      </c>
      <c r="P732" s="20" t="str">
        <f t="shared" si="98"/>
        <v xml:space="preserve">
          - 
            name:  第七课 我国的民族区域自治制度和宗教政策
            title:  第七课 我国的民族区域自治制度和宗教政策
            description: 
            koLyro: section
            koLyri:  just
            son: </v>
      </c>
    </row>
    <row r="733" spans="1:16" s="1" customFormat="1" ht="17.25" customHeight="1">
      <c r="A733" s="15">
        <f t="shared" si="91"/>
        <v>4</v>
      </c>
      <c r="B733" s="16" t="str">
        <f t="shared" si="92"/>
        <v>教材节</v>
      </c>
      <c r="C733" s="16" t="str">
        <f t="shared" si="93"/>
        <v>综合探究：中国发展进步的政治制度保障</v>
      </c>
      <c r="D733" s="16" t="str">
        <f>IF(I733=1,INDEX( {"chinese","english","math","physics","chemistry","biology","politics","history","geography"},MATCH(C733,{"语文","英语","数学","物理","化学","生物","政治","历史","地理"},0)),"")</f>
        <v/>
      </c>
      <c r="E733" s="16" t="str">
        <f t="shared" si="94"/>
        <v>教材节</v>
      </c>
      <c r="F733" s="16" t="str">
        <f t="shared" si="95"/>
        <v>恰</v>
      </c>
      <c r="G733" s="16" t="str">
        <f>INDEX( {"body","discipline","volume","chapter","section"},MATCH(E733,{"教材体","教材域","教材册","教材章","教材节"},0))</f>
        <v>section</v>
      </c>
      <c r="H733" s="16" t="str">
        <f>INDEX( {"super","just","sub","infras"},MATCH(F733,{"超","恰","亚","次"},0))</f>
        <v>just</v>
      </c>
      <c r="I733" s="16">
        <f>MATCH(E733,{"教材体","教材域","教材册","教材章","教材节"},0)-1</f>
        <v>4</v>
      </c>
      <c r="J733" s="16">
        <f>MATCH(F733,{"超","恰","亚","次"},0)-1</f>
        <v>1</v>
      </c>
      <c r="K733" s="16" t="str">
        <f t="shared" si="96"/>
        <v>政治</v>
      </c>
      <c r="L733" s="1" t="s">
        <v>633</v>
      </c>
      <c r="M733" s="17"/>
      <c r="N733" s="17"/>
      <c r="O733" s="18" t="str">
        <f t="shared" si="97"/>
        <v xml:space="preserve">
  - 
    name:  综合探究：中国发展进步的政治制度保障
    title:  综合探究：中国发展进步的政治制度保障
    description: 
    koLyro: section
    koLyri:  just
    son: </v>
      </c>
      <c r="P733" s="20" t="str">
        <f t="shared" si="98"/>
        <v xml:space="preserve">
          - 
            name:  综合探究：中国发展进步的政治制度保障
            title:  综合探究：中国发展进步的政治制度保障
            description: 
            koLyro: section
            koLyri:  just
            son: </v>
      </c>
    </row>
    <row r="734" spans="1:16" s="1" customFormat="1" ht="17.25" customHeight="1">
      <c r="A734" s="15">
        <f t="shared" si="91"/>
        <v>3</v>
      </c>
      <c r="B734" s="16" t="str">
        <f t="shared" si="92"/>
        <v>教材章</v>
      </c>
      <c r="C734" s="16" t="str">
        <f t="shared" si="93"/>
        <v>政治生活第四单元 当代国际社会</v>
      </c>
      <c r="D734" s="16" t="str">
        <f>IF(I734=1,INDEX( {"chinese","english","math","physics","chemistry","biology","politics","history","geography"},MATCH(C734,{"语文","英语","数学","物理","化学","生物","政治","历史","地理"},0)),"")</f>
        <v/>
      </c>
      <c r="E734" s="16" t="str">
        <f t="shared" si="94"/>
        <v>教材章</v>
      </c>
      <c r="F734" s="16" t="str">
        <f t="shared" si="95"/>
        <v>恰</v>
      </c>
      <c r="G734" s="16" t="str">
        <f>INDEX( {"body","discipline","volume","chapter","section"},MATCH(E734,{"教材体","教材域","教材册","教材章","教材节"},0))</f>
        <v>chapter</v>
      </c>
      <c r="H734" s="16" t="str">
        <f>INDEX( {"super","just","sub","infras"},MATCH(F734,{"超","恰","亚","次"},0))</f>
        <v>just</v>
      </c>
      <c r="I734" s="16">
        <f>MATCH(E734,{"教材体","教材域","教材册","教材章","教材节"},0)-1</f>
        <v>3</v>
      </c>
      <c r="J734" s="16">
        <f>MATCH(F734,{"超","恰","亚","次"},0)-1</f>
        <v>1</v>
      </c>
      <c r="K734" s="16" t="str">
        <f t="shared" si="96"/>
        <v>政治</v>
      </c>
      <c r="L734" s="1" t="s">
        <v>634</v>
      </c>
      <c r="M734" s="17"/>
      <c r="N734" s="17"/>
      <c r="O734" s="18" t="str">
        <f t="shared" si="97"/>
        <v xml:space="preserve">
  - 
    name:  政治生活第四单元 当代国际社会
    title:  政治生活第四单元 当代国际社会
    description: 
    koLyro: chapter
    koLyri:  just
    son: </v>
      </c>
      <c r="P734" s="20" t="str">
        <f t="shared" si="98"/>
        <v xml:space="preserve">
        - 
          name:  政治生活第四单元 当代国际社会
          title:  政治生活第四单元 当代国际社会
          description: 
          koLyro: chapter
          koLyri:  just
          son: </v>
      </c>
    </row>
    <row r="735" spans="1:16" s="1" customFormat="1" ht="17.25" customHeight="1">
      <c r="A735" s="15">
        <f t="shared" si="91"/>
        <v>4</v>
      </c>
      <c r="B735" s="16" t="str">
        <f t="shared" si="92"/>
        <v>教材节</v>
      </c>
      <c r="C735" s="16" t="str">
        <f t="shared" si="93"/>
        <v>第八课 走近国际社会</v>
      </c>
      <c r="D735" s="16" t="str">
        <f>IF(I735=1,INDEX( {"chinese","english","math","physics","chemistry","biology","politics","history","geography"},MATCH(C735,{"语文","英语","数学","物理","化学","生物","政治","历史","地理"},0)),"")</f>
        <v/>
      </c>
      <c r="E735" s="16" t="str">
        <f t="shared" si="94"/>
        <v>教材节</v>
      </c>
      <c r="F735" s="16" t="str">
        <f t="shared" si="95"/>
        <v>恰</v>
      </c>
      <c r="G735" s="16" t="str">
        <f>INDEX( {"body","discipline","volume","chapter","section"},MATCH(E735,{"教材体","教材域","教材册","教材章","教材节"},0))</f>
        <v>section</v>
      </c>
      <c r="H735" s="16" t="str">
        <f>INDEX( {"super","just","sub","infras"},MATCH(F735,{"超","恰","亚","次"},0))</f>
        <v>just</v>
      </c>
      <c r="I735" s="16">
        <f>MATCH(E735,{"教材体","教材域","教材册","教材章","教材节"},0)-1</f>
        <v>4</v>
      </c>
      <c r="J735" s="16">
        <f>MATCH(F735,{"超","恰","亚","次"},0)-1</f>
        <v>1</v>
      </c>
      <c r="K735" s="16" t="str">
        <f t="shared" si="96"/>
        <v>政治</v>
      </c>
      <c r="L735" s="1" t="s">
        <v>635</v>
      </c>
      <c r="M735" s="17"/>
      <c r="N735" s="17"/>
      <c r="O735" s="18" t="str">
        <f t="shared" si="97"/>
        <v xml:space="preserve">
  - 
    name:  第八课 走近国际社会
    title:  第八课 走近国际社会
    description: 
    koLyro: section
    koLyri:  just
    son: </v>
      </c>
      <c r="P735" s="20" t="str">
        <f t="shared" si="98"/>
        <v xml:space="preserve">
          - 
            name:  第八课 走近国际社会
            title:  第八课 走近国际社会
            description: 
            koLyro: section
            koLyri:  just
            son: </v>
      </c>
    </row>
    <row r="736" spans="1:16" s="1" customFormat="1" ht="17.25" customHeight="1">
      <c r="A736" s="15">
        <f t="shared" si="91"/>
        <v>4</v>
      </c>
      <c r="B736" s="16" t="str">
        <f t="shared" si="92"/>
        <v>教材节</v>
      </c>
      <c r="C736" s="16" t="str">
        <f t="shared" si="93"/>
        <v>第九课 维护世界和平 促进共同发展</v>
      </c>
      <c r="D736" s="16" t="str">
        <f>IF(I736=1,INDEX( {"chinese","english","math","physics","chemistry","biology","politics","history","geography"},MATCH(C736,{"语文","英语","数学","物理","化学","生物","政治","历史","地理"},0)),"")</f>
        <v/>
      </c>
      <c r="E736" s="16" t="str">
        <f t="shared" si="94"/>
        <v>教材节</v>
      </c>
      <c r="F736" s="16" t="str">
        <f t="shared" si="95"/>
        <v>恰</v>
      </c>
      <c r="G736" s="16" t="str">
        <f>INDEX( {"body","discipline","volume","chapter","section"},MATCH(E736,{"教材体","教材域","教材册","教材章","教材节"},0))</f>
        <v>section</v>
      </c>
      <c r="H736" s="16" t="str">
        <f>INDEX( {"super","just","sub","infras"},MATCH(F736,{"超","恰","亚","次"},0))</f>
        <v>just</v>
      </c>
      <c r="I736" s="16">
        <f>MATCH(E736,{"教材体","教材域","教材册","教材章","教材节"},0)-1</f>
        <v>4</v>
      </c>
      <c r="J736" s="16">
        <f>MATCH(F736,{"超","恰","亚","次"},0)-1</f>
        <v>1</v>
      </c>
      <c r="K736" s="16" t="str">
        <f t="shared" si="96"/>
        <v>政治</v>
      </c>
      <c r="L736" s="1" t="s">
        <v>636</v>
      </c>
      <c r="M736" s="17"/>
      <c r="N736" s="17"/>
      <c r="O736" s="18" t="str">
        <f t="shared" si="97"/>
        <v xml:space="preserve">
  - 
    name:  第九课 维护世界和平 促进共同发展
    title:  第九课 维护世界和平 促进共同发展
    description: 
    koLyro: section
    koLyri:  just
    son: </v>
      </c>
      <c r="P736" s="20" t="str">
        <f t="shared" si="98"/>
        <v xml:space="preserve">
          - 
            name:  第九课 维护世界和平 促进共同发展
            title:  第九课 维护世界和平 促进共同发展
            description: 
            koLyro: section
            koLyri:  just
            son: </v>
      </c>
    </row>
    <row r="737" spans="1:16" s="1" customFormat="1" ht="17.25" customHeight="1">
      <c r="A737" s="15">
        <f t="shared" si="91"/>
        <v>4</v>
      </c>
      <c r="B737" s="16" t="str">
        <f t="shared" si="92"/>
        <v>教材节</v>
      </c>
      <c r="C737" s="16" t="str">
        <f t="shared" si="93"/>
        <v>综合探究 中国走和平发展道路</v>
      </c>
      <c r="D737" s="16" t="str">
        <f>IF(I737=1,INDEX( {"chinese","english","math","physics","chemistry","biology","politics","history","geography"},MATCH(C737,{"语文","英语","数学","物理","化学","生物","政治","历史","地理"},0)),"")</f>
        <v/>
      </c>
      <c r="E737" s="16" t="str">
        <f t="shared" si="94"/>
        <v>教材节</v>
      </c>
      <c r="F737" s="16" t="str">
        <f t="shared" si="95"/>
        <v>恰</v>
      </c>
      <c r="G737" s="16" t="str">
        <f>INDEX( {"body","discipline","volume","chapter","section"},MATCH(E737,{"教材体","教材域","教材册","教材章","教材节"},0))</f>
        <v>section</v>
      </c>
      <c r="H737" s="16" t="str">
        <f>INDEX( {"super","just","sub","infras"},MATCH(F737,{"超","恰","亚","次"},0))</f>
        <v>just</v>
      </c>
      <c r="I737" s="16">
        <f>MATCH(E737,{"教材体","教材域","教材册","教材章","教材节"},0)-1</f>
        <v>4</v>
      </c>
      <c r="J737" s="16">
        <f>MATCH(F737,{"超","恰","亚","次"},0)-1</f>
        <v>1</v>
      </c>
      <c r="K737" s="16" t="str">
        <f t="shared" si="96"/>
        <v>政治</v>
      </c>
      <c r="L737" s="1" t="s">
        <v>637</v>
      </c>
      <c r="M737" s="17"/>
      <c r="N737" s="17"/>
      <c r="O737" s="18" t="str">
        <f t="shared" si="97"/>
        <v xml:space="preserve">
  - 
    name:  综合探究 中国走和平发展道路
    title:  综合探究 中国走和平发展道路
    description: 
    koLyro: section
    koLyri:  just
    son: </v>
      </c>
      <c r="P737" s="20" t="str">
        <f t="shared" si="98"/>
        <v xml:space="preserve">
          - 
            name:  综合探究 中国走和平发展道路
            title:  综合探究 中国走和平发展道路
            description: 
            koLyro: section
            koLyri:  just
            son: </v>
      </c>
    </row>
    <row r="738" spans="1:16" s="1" customFormat="1" ht="17.25" customHeight="1">
      <c r="A738" s="15">
        <f t="shared" si="91"/>
        <v>2</v>
      </c>
      <c r="B738" s="16" t="str">
        <f t="shared" si="92"/>
        <v>教材册</v>
      </c>
      <c r="C738" s="16" t="str">
        <f t="shared" si="93"/>
        <v>必修三 文化生活</v>
      </c>
      <c r="D738" s="16" t="str">
        <f>IF(I738=1,INDEX( {"chinese","english","math","physics","chemistry","biology","politics","history","geography"},MATCH(C738,{"语文","英语","数学","物理","化学","生物","政治","历史","地理"},0)),"")</f>
        <v/>
      </c>
      <c r="E738" s="16" t="str">
        <f t="shared" si="94"/>
        <v>教材册</v>
      </c>
      <c r="F738" s="16" t="str">
        <f t="shared" si="95"/>
        <v>恰</v>
      </c>
      <c r="G738" s="16" t="str">
        <f>INDEX( {"body","discipline","volume","chapter","section"},MATCH(E738,{"教材体","教材域","教材册","教材章","教材节"},0))</f>
        <v>volume</v>
      </c>
      <c r="H738" s="16" t="str">
        <f>INDEX( {"super","just","sub","infras"},MATCH(F738,{"超","恰","亚","次"},0))</f>
        <v>just</v>
      </c>
      <c r="I738" s="16">
        <f>MATCH(E738,{"教材体","教材域","教材册","教材章","教材节"},0)-1</f>
        <v>2</v>
      </c>
      <c r="J738" s="16">
        <f>MATCH(F738,{"超","恰","亚","次"},0)-1</f>
        <v>1</v>
      </c>
      <c r="K738" s="16" t="str">
        <f t="shared" si="96"/>
        <v>政治</v>
      </c>
      <c r="L738" s="1" t="s">
        <v>638</v>
      </c>
      <c r="M738" s="17"/>
      <c r="N738" s="17"/>
      <c r="O738" s="18" t="str">
        <f t="shared" si="97"/>
        <v xml:space="preserve">
  - 
    name:  必修三 文化生活
    title:  必修三 文化生活
    description: 
    koLyro: volume
    koLyri:  just
    son: </v>
      </c>
      <c r="P738" s="20" t="str">
        <f t="shared" si="98"/>
        <v xml:space="preserve">
      - 
        name:  必修三 文化生活
        title:  必修三 文化生活
        description: 
        koLyro: volume
        koLyri:  just
        son: </v>
      </c>
    </row>
    <row r="739" spans="1:16" s="1" customFormat="1" ht="17.25" customHeight="1">
      <c r="A739" s="15">
        <f t="shared" si="91"/>
        <v>3</v>
      </c>
      <c r="B739" s="16" t="str">
        <f t="shared" si="92"/>
        <v>教材章</v>
      </c>
      <c r="C739" s="16" t="str">
        <f t="shared" si="93"/>
        <v>文化生活第一单元 文化与生活</v>
      </c>
      <c r="D739" s="16" t="str">
        <f>IF(I739=1,INDEX( {"chinese","english","math","physics","chemistry","biology","politics","history","geography"},MATCH(C739,{"语文","英语","数学","物理","化学","生物","政治","历史","地理"},0)),"")</f>
        <v/>
      </c>
      <c r="E739" s="16" t="str">
        <f t="shared" si="94"/>
        <v>教材章</v>
      </c>
      <c r="F739" s="16" t="str">
        <f t="shared" si="95"/>
        <v>恰</v>
      </c>
      <c r="G739" s="16" t="str">
        <f>INDEX( {"body","discipline","volume","chapter","section"},MATCH(E739,{"教材体","教材域","教材册","教材章","教材节"},0))</f>
        <v>chapter</v>
      </c>
      <c r="H739" s="16" t="str">
        <f>INDEX( {"super","just","sub","infras"},MATCH(F739,{"超","恰","亚","次"},0))</f>
        <v>just</v>
      </c>
      <c r="I739" s="16">
        <f>MATCH(E739,{"教材体","教材域","教材册","教材章","教材节"},0)-1</f>
        <v>3</v>
      </c>
      <c r="J739" s="16">
        <f>MATCH(F739,{"超","恰","亚","次"},0)-1</f>
        <v>1</v>
      </c>
      <c r="K739" s="16" t="str">
        <f t="shared" si="96"/>
        <v>政治</v>
      </c>
      <c r="L739" s="1" t="s">
        <v>639</v>
      </c>
      <c r="M739" s="17"/>
      <c r="N739" s="17"/>
      <c r="O739" s="18" t="str">
        <f t="shared" si="97"/>
        <v xml:space="preserve">
  - 
    name:  文化生活第一单元 文化与生活
    title:  文化生活第一单元 文化与生活
    description: 
    koLyro: chapter
    koLyri:  just
    son: </v>
      </c>
      <c r="P739" s="20" t="str">
        <f t="shared" si="98"/>
        <v xml:space="preserve">
        - 
          name:  文化生活第一单元 文化与生活
          title:  文化生活第一单元 文化与生活
          description: 
          koLyro: chapter
          koLyri:  just
          son: </v>
      </c>
    </row>
    <row r="740" spans="1:16" s="1" customFormat="1" ht="17.25" customHeight="1">
      <c r="A740" s="15">
        <f t="shared" si="91"/>
        <v>4</v>
      </c>
      <c r="B740" s="16" t="str">
        <f t="shared" si="92"/>
        <v>教材节</v>
      </c>
      <c r="C740" s="16" t="str">
        <f t="shared" si="93"/>
        <v>第一课 文化与社会</v>
      </c>
      <c r="D740" s="16" t="str">
        <f>IF(I740=1,INDEX( {"chinese","english","math","physics","chemistry","biology","politics","history","geography"},MATCH(C740,{"语文","英语","数学","物理","化学","生物","政治","历史","地理"},0)),"")</f>
        <v/>
      </c>
      <c r="E740" s="16" t="str">
        <f t="shared" si="94"/>
        <v>教材节</v>
      </c>
      <c r="F740" s="16" t="str">
        <f t="shared" si="95"/>
        <v>恰</v>
      </c>
      <c r="G740" s="16" t="str">
        <f>INDEX( {"body","discipline","volume","chapter","section"},MATCH(E740,{"教材体","教材域","教材册","教材章","教材节"},0))</f>
        <v>section</v>
      </c>
      <c r="H740" s="16" t="str">
        <f>INDEX( {"super","just","sub","infras"},MATCH(F740,{"超","恰","亚","次"},0))</f>
        <v>just</v>
      </c>
      <c r="I740" s="16">
        <f>MATCH(E740,{"教材体","教材域","教材册","教材章","教材节"},0)-1</f>
        <v>4</v>
      </c>
      <c r="J740" s="16">
        <f>MATCH(F740,{"超","恰","亚","次"},0)-1</f>
        <v>1</v>
      </c>
      <c r="K740" s="16" t="str">
        <f t="shared" si="96"/>
        <v>政治</v>
      </c>
      <c r="L740" s="1" t="s">
        <v>640</v>
      </c>
      <c r="M740" s="17"/>
      <c r="N740" s="17"/>
      <c r="O740" s="18" t="str">
        <f t="shared" si="97"/>
        <v xml:space="preserve">
  - 
    name:  第一课 文化与社会
    title:  第一课 文化与社会
    description: 
    koLyro: section
    koLyri:  just
    son: </v>
      </c>
      <c r="P740" s="20" t="str">
        <f t="shared" si="98"/>
        <v xml:space="preserve">
          - 
            name:  第一课 文化与社会
            title:  第一课 文化与社会
            description: 
            koLyro: section
            koLyri:  just
            son: </v>
      </c>
    </row>
    <row r="741" spans="1:16" s="1" customFormat="1" ht="17.25" customHeight="1">
      <c r="A741" s="15">
        <f t="shared" si="91"/>
        <v>4</v>
      </c>
      <c r="B741" s="16" t="str">
        <f t="shared" si="92"/>
        <v>教材节</v>
      </c>
      <c r="C741" s="16" t="str">
        <f t="shared" si="93"/>
        <v>第二课 文化对人的影响</v>
      </c>
      <c r="D741" s="16" t="str">
        <f>IF(I741=1,INDEX( {"chinese","english","math","physics","chemistry","biology","politics","history","geography"},MATCH(C741,{"语文","英语","数学","物理","化学","生物","政治","历史","地理"},0)),"")</f>
        <v/>
      </c>
      <c r="E741" s="16" t="str">
        <f t="shared" si="94"/>
        <v>教材节</v>
      </c>
      <c r="F741" s="16" t="str">
        <f t="shared" si="95"/>
        <v>恰</v>
      </c>
      <c r="G741" s="16" t="str">
        <f>INDEX( {"body","discipline","volume","chapter","section"},MATCH(E741,{"教材体","教材域","教材册","教材章","教材节"},0))</f>
        <v>section</v>
      </c>
      <c r="H741" s="16" t="str">
        <f>INDEX( {"super","just","sub","infras"},MATCH(F741,{"超","恰","亚","次"},0))</f>
        <v>just</v>
      </c>
      <c r="I741" s="16">
        <f>MATCH(E741,{"教材体","教材域","教材册","教材章","教材节"},0)-1</f>
        <v>4</v>
      </c>
      <c r="J741" s="16">
        <f>MATCH(F741,{"超","恰","亚","次"},0)-1</f>
        <v>1</v>
      </c>
      <c r="K741" s="16" t="str">
        <f t="shared" si="96"/>
        <v>政治</v>
      </c>
      <c r="L741" s="1" t="s">
        <v>641</v>
      </c>
      <c r="M741" s="17"/>
      <c r="N741" s="17"/>
      <c r="O741" s="18" t="str">
        <f t="shared" si="97"/>
        <v xml:space="preserve">
  - 
    name:  第二课 文化对人的影响
    title:  第二课 文化对人的影响
    description: 
    koLyro: section
    koLyri:  just
    son: </v>
      </c>
      <c r="P741" s="20" t="str">
        <f t="shared" si="98"/>
        <v xml:space="preserve">
          - 
            name:  第二课 文化对人的影响
            title:  第二课 文化对人的影响
            description: 
            koLyro: section
            koLyri:  just
            son: </v>
      </c>
    </row>
    <row r="742" spans="1:16" s="1" customFormat="1" ht="17.25" customHeight="1">
      <c r="A742" s="15">
        <f t="shared" si="91"/>
        <v>4</v>
      </c>
      <c r="B742" s="16" t="str">
        <f t="shared" si="92"/>
        <v>教材节</v>
      </c>
      <c r="C742" s="16" t="str">
        <f t="shared" si="93"/>
        <v>综合探究 聚焦文化实力和竞争力</v>
      </c>
      <c r="D742" s="16" t="str">
        <f>IF(I742=1,INDEX( {"chinese","english","math","physics","chemistry","biology","politics","history","geography"},MATCH(C742,{"语文","英语","数学","物理","化学","生物","政治","历史","地理"},0)),"")</f>
        <v/>
      </c>
      <c r="E742" s="16" t="str">
        <f t="shared" si="94"/>
        <v>教材节</v>
      </c>
      <c r="F742" s="16" t="str">
        <f t="shared" si="95"/>
        <v>恰</v>
      </c>
      <c r="G742" s="16" t="str">
        <f>INDEX( {"body","discipline","volume","chapter","section"},MATCH(E742,{"教材体","教材域","教材册","教材章","教材节"},0))</f>
        <v>section</v>
      </c>
      <c r="H742" s="16" t="str">
        <f>INDEX( {"super","just","sub","infras"},MATCH(F742,{"超","恰","亚","次"},0))</f>
        <v>just</v>
      </c>
      <c r="I742" s="16">
        <f>MATCH(E742,{"教材体","教材域","教材册","教材章","教材节"},0)-1</f>
        <v>4</v>
      </c>
      <c r="J742" s="16">
        <f>MATCH(F742,{"超","恰","亚","次"},0)-1</f>
        <v>1</v>
      </c>
      <c r="K742" s="16" t="str">
        <f t="shared" si="96"/>
        <v>政治</v>
      </c>
      <c r="L742" s="1" t="s">
        <v>642</v>
      </c>
      <c r="M742" s="17"/>
      <c r="N742" s="17"/>
      <c r="O742" s="18" t="str">
        <f t="shared" si="97"/>
        <v xml:space="preserve">
  - 
    name:  综合探究 聚焦文化实力和竞争力
    title:  综合探究 聚焦文化实力和竞争力
    description: 
    koLyro: section
    koLyri:  just
    son: </v>
      </c>
      <c r="P742" s="20" t="str">
        <f t="shared" si="98"/>
        <v xml:space="preserve">
          - 
            name:  综合探究 聚焦文化实力和竞争力
            title:  综合探究 聚焦文化实力和竞争力
            description: 
            koLyro: section
            koLyri:  just
            son: </v>
      </c>
    </row>
    <row r="743" spans="1:16" s="1" customFormat="1" ht="17.25" customHeight="1">
      <c r="A743" s="15">
        <f t="shared" si="91"/>
        <v>3</v>
      </c>
      <c r="B743" s="16" t="str">
        <f t="shared" si="92"/>
        <v>教材章</v>
      </c>
      <c r="C743" s="16" t="str">
        <f t="shared" si="93"/>
        <v>文化生活第二单元 文化传承与创新</v>
      </c>
      <c r="D743" s="16" t="str">
        <f>IF(I743=1,INDEX( {"chinese","english","math","physics","chemistry","biology","politics","history","geography"},MATCH(C743,{"语文","英语","数学","物理","化学","生物","政治","历史","地理"},0)),"")</f>
        <v/>
      </c>
      <c r="E743" s="16" t="str">
        <f t="shared" si="94"/>
        <v>教材章</v>
      </c>
      <c r="F743" s="16" t="str">
        <f t="shared" si="95"/>
        <v>恰</v>
      </c>
      <c r="G743" s="16" t="str">
        <f>INDEX( {"body","discipline","volume","chapter","section"},MATCH(E743,{"教材体","教材域","教材册","教材章","教材节"},0))</f>
        <v>chapter</v>
      </c>
      <c r="H743" s="16" t="str">
        <f>INDEX( {"super","just","sub","infras"},MATCH(F743,{"超","恰","亚","次"},0))</f>
        <v>just</v>
      </c>
      <c r="I743" s="16">
        <f>MATCH(E743,{"教材体","教材域","教材册","教材章","教材节"},0)-1</f>
        <v>3</v>
      </c>
      <c r="J743" s="16">
        <f>MATCH(F743,{"超","恰","亚","次"},0)-1</f>
        <v>1</v>
      </c>
      <c r="K743" s="16" t="str">
        <f t="shared" si="96"/>
        <v>政治</v>
      </c>
      <c r="L743" s="1" t="s">
        <v>643</v>
      </c>
      <c r="M743" s="17"/>
      <c r="N743" s="17"/>
      <c r="O743" s="18" t="str">
        <f t="shared" si="97"/>
        <v xml:space="preserve">
  - 
    name:  文化生活第二单元 文化传承与创新
    title:  文化生活第二单元 文化传承与创新
    description: 
    koLyro: chapter
    koLyri:  just
    son: </v>
      </c>
      <c r="P743" s="20" t="str">
        <f t="shared" si="98"/>
        <v xml:space="preserve">
        - 
          name:  文化生活第二单元 文化传承与创新
          title:  文化生活第二单元 文化传承与创新
          description: 
          koLyro: chapter
          koLyri:  just
          son: </v>
      </c>
    </row>
    <row r="744" spans="1:16" s="1" customFormat="1" ht="17.25" customHeight="1">
      <c r="A744" s="15">
        <f t="shared" si="91"/>
        <v>4</v>
      </c>
      <c r="B744" s="16" t="str">
        <f t="shared" si="92"/>
        <v>教材节</v>
      </c>
      <c r="C744" s="16" t="str">
        <f t="shared" si="93"/>
        <v>第三课 文化的多样性与文化传播</v>
      </c>
      <c r="D744" s="16" t="str">
        <f>IF(I744=1,INDEX( {"chinese","english","math","physics","chemistry","biology","politics","history","geography"},MATCH(C744,{"语文","英语","数学","物理","化学","生物","政治","历史","地理"},0)),"")</f>
        <v/>
      </c>
      <c r="E744" s="16" t="str">
        <f t="shared" si="94"/>
        <v>教材节</v>
      </c>
      <c r="F744" s="16" t="str">
        <f t="shared" si="95"/>
        <v>恰</v>
      </c>
      <c r="G744" s="16" t="str">
        <f>INDEX( {"body","discipline","volume","chapter","section"},MATCH(E744,{"教材体","教材域","教材册","教材章","教材节"},0))</f>
        <v>section</v>
      </c>
      <c r="H744" s="16" t="str">
        <f>INDEX( {"super","just","sub","infras"},MATCH(F744,{"超","恰","亚","次"},0))</f>
        <v>just</v>
      </c>
      <c r="I744" s="16">
        <f>MATCH(E744,{"教材体","教材域","教材册","教材章","教材节"},0)-1</f>
        <v>4</v>
      </c>
      <c r="J744" s="16">
        <f>MATCH(F744,{"超","恰","亚","次"},0)-1</f>
        <v>1</v>
      </c>
      <c r="K744" s="16" t="str">
        <f t="shared" si="96"/>
        <v>政治</v>
      </c>
      <c r="L744" s="1" t="s">
        <v>644</v>
      </c>
      <c r="M744" s="17"/>
      <c r="N744" s="17"/>
      <c r="O744" s="18" t="str">
        <f t="shared" si="97"/>
        <v xml:space="preserve">
  - 
    name:  第三课 文化的多样性与文化传播
    title:  第三课 文化的多样性与文化传播
    description: 
    koLyro: section
    koLyri:  just
    son: </v>
      </c>
      <c r="P744" s="20" t="str">
        <f t="shared" si="98"/>
        <v xml:space="preserve">
          - 
            name:  第三课 文化的多样性与文化传播
            title:  第三课 文化的多样性与文化传播
            description: 
            koLyro: section
            koLyri:  just
            son: </v>
      </c>
    </row>
    <row r="745" spans="1:16" s="1" customFormat="1" ht="17.25" customHeight="1">
      <c r="A745" s="15">
        <f t="shared" si="91"/>
        <v>4</v>
      </c>
      <c r="B745" s="16" t="str">
        <f t="shared" si="92"/>
        <v>教材节</v>
      </c>
      <c r="C745" s="16" t="str">
        <f t="shared" si="93"/>
        <v>第四课 文化的继承性与文化发展</v>
      </c>
      <c r="D745" s="16" t="str">
        <f>IF(I745=1,INDEX( {"chinese","english","math","physics","chemistry","biology","politics","history","geography"},MATCH(C745,{"语文","英语","数学","物理","化学","生物","政治","历史","地理"},0)),"")</f>
        <v/>
      </c>
      <c r="E745" s="16" t="str">
        <f t="shared" si="94"/>
        <v>教材节</v>
      </c>
      <c r="F745" s="16" t="str">
        <f t="shared" si="95"/>
        <v>恰</v>
      </c>
      <c r="G745" s="16" t="str">
        <f>INDEX( {"body","discipline","volume","chapter","section"},MATCH(E745,{"教材体","教材域","教材册","教材章","教材节"},0))</f>
        <v>section</v>
      </c>
      <c r="H745" s="16" t="str">
        <f>INDEX( {"super","just","sub","infras"},MATCH(F745,{"超","恰","亚","次"},0))</f>
        <v>just</v>
      </c>
      <c r="I745" s="16">
        <f>MATCH(E745,{"教材体","教材域","教材册","教材章","教材节"},0)-1</f>
        <v>4</v>
      </c>
      <c r="J745" s="16">
        <f>MATCH(F745,{"超","恰","亚","次"},0)-1</f>
        <v>1</v>
      </c>
      <c r="K745" s="16" t="str">
        <f t="shared" si="96"/>
        <v>政治</v>
      </c>
      <c r="L745" s="1" t="s">
        <v>645</v>
      </c>
      <c r="M745" s="17"/>
      <c r="N745" s="17"/>
      <c r="O745" s="18" t="str">
        <f t="shared" si="97"/>
        <v xml:space="preserve">
  - 
    name:  第四课 文化的继承性与文化发展
    title:  第四课 文化的继承性与文化发展
    description: 
    koLyro: section
    koLyri:  just
    son: </v>
      </c>
      <c r="P745" s="20" t="str">
        <f t="shared" si="98"/>
        <v xml:space="preserve">
          - 
            name:  第四课 文化的继承性与文化发展
            title:  第四课 文化的继承性与文化发展
            description: 
            koLyro: section
            koLyri:  just
            son: </v>
      </c>
    </row>
    <row r="746" spans="1:16" s="1" customFormat="1" ht="17.25" customHeight="1">
      <c r="A746" s="15">
        <f t="shared" si="91"/>
        <v>4</v>
      </c>
      <c r="B746" s="16" t="str">
        <f t="shared" si="92"/>
        <v>教材节</v>
      </c>
      <c r="C746" s="16" t="str">
        <f t="shared" si="93"/>
        <v>第五课 文化创新</v>
      </c>
      <c r="D746" s="16" t="str">
        <f>IF(I746=1,INDEX( {"chinese","english","math","physics","chemistry","biology","politics","history","geography"},MATCH(C746,{"语文","英语","数学","物理","化学","生物","政治","历史","地理"},0)),"")</f>
        <v/>
      </c>
      <c r="E746" s="16" t="str">
        <f t="shared" si="94"/>
        <v>教材节</v>
      </c>
      <c r="F746" s="16" t="str">
        <f t="shared" si="95"/>
        <v>恰</v>
      </c>
      <c r="G746" s="16" t="str">
        <f>INDEX( {"body","discipline","volume","chapter","section"},MATCH(E746,{"教材体","教材域","教材册","教材章","教材节"},0))</f>
        <v>section</v>
      </c>
      <c r="H746" s="16" t="str">
        <f>INDEX( {"super","just","sub","infras"},MATCH(F746,{"超","恰","亚","次"},0))</f>
        <v>just</v>
      </c>
      <c r="I746" s="16">
        <f>MATCH(E746,{"教材体","教材域","教材册","教材章","教材节"},0)-1</f>
        <v>4</v>
      </c>
      <c r="J746" s="16">
        <f>MATCH(F746,{"超","恰","亚","次"},0)-1</f>
        <v>1</v>
      </c>
      <c r="K746" s="16" t="str">
        <f t="shared" si="96"/>
        <v>政治</v>
      </c>
      <c r="L746" s="1" t="s">
        <v>646</v>
      </c>
      <c r="M746" s="17"/>
      <c r="N746" s="17"/>
      <c r="O746" s="18" t="str">
        <f t="shared" si="97"/>
        <v xml:space="preserve">
  - 
    name:  第五课 文化创新
    title:  第五课 文化创新
    description: 
    koLyro: section
    koLyri:  just
    son: </v>
      </c>
      <c r="P746" s="20" t="str">
        <f t="shared" si="98"/>
        <v xml:space="preserve">
          - 
            name:  第五课 文化创新
            title:  第五课 文化创新
            description: 
            koLyro: section
            koLyri:  just
            son: </v>
      </c>
    </row>
    <row r="747" spans="1:16" s="1" customFormat="1" ht="17.25" customHeight="1">
      <c r="A747" s="15">
        <f t="shared" si="91"/>
        <v>4</v>
      </c>
      <c r="B747" s="16" t="str">
        <f t="shared" si="92"/>
        <v>教材节</v>
      </c>
      <c r="C747" s="16" t="str">
        <f t="shared" si="93"/>
        <v>综合探究 建设学习型社会</v>
      </c>
      <c r="D747" s="16" t="str">
        <f>IF(I747=1,INDEX( {"chinese","english","math","physics","chemistry","biology","politics","history","geography"},MATCH(C747,{"语文","英语","数学","物理","化学","生物","政治","历史","地理"},0)),"")</f>
        <v/>
      </c>
      <c r="E747" s="16" t="str">
        <f t="shared" si="94"/>
        <v>教材节</v>
      </c>
      <c r="F747" s="16" t="str">
        <f t="shared" si="95"/>
        <v>恰</v>
      </c>
      <c r="G747" s="16" t="str">
        <f>INDEX( {"body","discipline","volume","chapter","section"},MATCH(E747,{"教材体","教材域","教材册","教材章","教材节"},0))</f>
        <v>section</v>
      </c>
      <c r="H747" s="16" t="str">
        <f>INDEX( {"super","just","sub","infras"},MATCH(F747,{"超","恰","亚","次"},0))</f>
        <v>just</v>
      </c>
      <c r="I747" s="16">
        <f>MATCH(E747,{"教材体","教材域","教材册","教材章","教材节"},0)-1</f>
        <v>4</v>
      </c>
      <c r="J747" s="16">
        <f>MATCH(F747,{"超","恰","亚","次"},0)-1</f>
        <v>1</v>
      </c>
      <c r="K747" s="16" t="str">
        <f t="shared" si="96"/>
        <v>政治</v>
      </c>
      <c r="L747" s="1" t="s">
        <v>647</v>
      </c>
      <c r="M747" s="17"/>
      <c r="N747" s="17"/>
      <c r="O747" s="18" t="str">
        <f t="shared" si="97"/>
        <v xml:space="preserve">
  - 
    name:  综合探究 建设学习型社会
    title:  综合探究 建设学习型社会
    description: 
    koLyro: section
    koLyri:  just
    son: </v>
      </c>
      <c r="P747" s="20" t="str">
        <f t="shared" si="98"/>
        <v xml:space="preserve">
          - 
            name:  综合探究 建设学习型社会
            title:  综合探究 建设学习型社会
            description: 
            koLyro: section
            koLyri:  just
            son: </v>
      </c>
    </row>
    <row r="748" spans="1:16" s="1" customFormat="1" ht="17.25" customHeight="1">
      <c r="A748" s="15">
        <f t="shared" si="91"/>
        <v>3</v>
      </c>
      <c r="B748" s="16" t="str">
        <f t="shared" si="92"/>
        <v>教材章</v>
      </c>
      <c r="C748" s="16" t="str">
        <f t="shared" si="93"/>
        <v>文化生活第三单元 中华文化与民族精神</v>
      </c>
      <c r="D748" s="16" t="str">
        <f>IF(I748=1,INDEX( {"chinese","english","math","physics","chemistry","biology","politics","history","geography"},MATCH(C748,{"语文","英语","数学","物理","化学","生物","政治","历史","地理"},0)),"")</f>
        <v/>
      </c>
      <c r="E748" s="16" t="str">
        <f t="shared" si="94"/>
        <v>教材章</v>
      </c>
      <c r="F748" s="16" t="str">
        <f t="shared" si="95"/>
        <v>恰</v>
      </c>
      <c r="G748" s="16" t="str">
        <f>INDEX( {"body","discipline","volume","chapter","section"},MATCH(E748,{"教材体","教材域","教材册","教材章","教材节"},0))</f>
        <v>chapter</v>
      </c>
      <c r="H748" s="16" t="str">
        <f>INDEX( {"super","just","sub","infras"},MATCH(F748,{"超","恰","亚","次"},0))</f>
        <v>just</v>
      </c>
      <c r="I748" s="16">
        <f>MATCH(E748,{"教材体","教材域","教材册","教材章","教材节"},0)-1</f>
        <v>3</v>
      </c>
      <c r="J748" s="16">
        <f>MATCH(F748,{"超","恰","亚","次"},0)-1</f>
        <v>1</v>
      </c>
      <c r="K748" s="16" t="str">
        <f t="shared" si="96"/>
        <v>政治</v>
      </c>
      <c r="L748" s="1" t="s">
        <v>648</v>
      </c>
      <c r="M748" s="17"/>
      <c r="N748" s="17"/>
      <c r="O748" s="18" t="str">
        <f t="shared" si="97"/>
        <v xml:space="preserve">
  - 
    name:  文化生活第三单元 中华文化与民族精神
    title:  文化生活第三单元 中华文化与民族精神
    description: 
    koLyro: chapter
    koLyri:  just
    son: </v>
      </c>
      <c r="P748" s="20" t="str">
        <f t="shared" si="98"/>
        <v xml:space="preserve">
        - 
          name:  文化生活第三单元 中华文化与民族精神
          title:  文化生活第三单元 中华文化与民族精神
          description: 
          koLyro: chapter
          koLyri:  just
          son: </v>
      </c>
    </row>
    <row r="749" spans="1:16" s="1" customFormat="1" ht="17.25" customHeight="1">
      <c r="A749" s="15">
        <f t="shared" si="91"/>
        <v>4</v>
      </c>
      <c r="B749" s="16" t="str">
        <f t="shared" si="92"/>
        <v>教材节</v>
      </c>
      <c r="C749" s="16" t="str">
        <f t="shared" si="93"/>
        <v>第六课 我们的中华文化</v>
      </c>
      <c r="D749" s="16" t="str">
        <f>IF(I749=1,INDEX( {"chinese","english","math","physics","chemistry","biology","politics","history","geography"},MATCH(C749,{"语文","英语","数学","物理","化学","生物","政治","历史","地理"},0)),"")</f>
        <v/>
      </c>
      <c r="E749" s="16" t="str">
        <f t="shared" si="94"/>
        <v>教材节</v>
      </c>
      <c r="F749" s="16" t="str">
        <f t="shared" si="95"/>
        <v>恰</v>
      </c>
      <c r="G749" s="16" t="str">
        <f>INDEX( {"body","discipline","volume","chapter","section"},MATCH(E749,{"教材体","教材域","教材册","教材章","教材节"},0))</f>
        <v>section</v>
      </c>
      <c r="H749" s="16" t="str">
        <f>INDEX( {"super","just","sub","infras"},MATCH(F749,{"超","恰","亚","次"},0))</f>
        <v>just</v>
      </c>
      <c r="I749" s="16">
        <f>MATCH(E749,{"教材体","教材域","教材册","教材章","教材节"},0)-1</f>
        <v>4</v>
      </c>
      <c r="J749" s="16">
        <f>MATCH(F749,{"超","恰","亚","次"},0)-1</f>
        <v>1</v>
      </c>
      <c r="K749" s="16" t="str">
        <f t="shared" si="96"/>
        <v>政治</v>
      </c>
      <c r="L749" s="1" t="s">
        <v>649</v>
      </c>
      <c r="M749" s="17"/>
      <c r="N749" s="17"/>
      <c r="O749" s="18" t="str">
        <f t="shared" si="97"/>
        <v xml:space="preserve">
  - 
    name:  第六课 我们的中华文化
    title:  第六课 我们的中华文化
    description: 
    koLyro: section
    koLyri:  just
    son: </v>
      </c>
      <c r="P749" s="20" t="str">
        <f t="shared" si="98"/>
        <v xml:space="preserve">
          - 
            name:  第六课 我们的中华文化
            title:  第六课 我们的中华文化
            description: 
            koLyro: section
            koLyri:  just
            son: </v>
      </c>
    </row>
    <row r="750" spans="1:16" s="1" customFormat="1" ht="17.25" customHeight="1">
      <c r="A750" s="15">
        <f t="shared" si="91"/>
        <v>4</v>
      </c>
      <c r="B750" s="16" t="str">
        <f t="shared" si="92"/>
        <v>教材节</v>
      </c>
      <c r="C750" s="16" t="str">
        <f t="shared" si="93"/>
        <v>第七课 我们的民族精神</v>
      </c>
      <c r="D750" s="16" t="str">
        <f>IF(I750=1,INDEX( {"chinese","english","math","physics","chemistry","biology","politics","history","geography"},MATCH(C750,{"语文","英语","数学","物理","化学","生物","政治","历史","地理"},0)),"")</f>
        <v/>
      </c>
      <c r="E750" s="16" t="str">
        <f t="shared" si="94"/>
        <v>教材节</v>
      </c>
      <c r="F750" s="16" t="str">
        <f t="shared" si="95"/>
        <v>恰</v>
      </c>
      <c r="G750" s="16" t="str">
        <f>INDEX( {"body","discipline","volume","chapter","section"},MATCH(E750,{"教材体","教材域","教材册","教材章","教材节"},0))</f>
        <v>section</v>
      </c>
      <c r="H750" s="16" t="str">
        <f>INDEX( {"super","just","sub","infras"},MATCH(F750,{"超","恰","亚","次"},0))</f>
        <v>just</v>
      </c>
      <c r="I750" s="16">
        <f>MATCH(E750,{"教材体","教材域","教材册","教材章","教材节"},0)-1</f>
        <v>4</v>
      </c>
      <c r="J750" s="16">
        <f>MATCH(F750,{"超","恰","亚","次"},0)-1</f>
        <v>1</v>
      </c>
      <c r="K750" s="16" t="str">
        <f t="shared" si="96"/>
        <v>政治</v>
      </c>
      <c r="L750" s="1" t="s">
        <v>650</v>
      </c>
      <c r="M750" s="17"/>
      <c r="N750" s="17"/>
      <c r="O750" s="18" t="str">
        <f t="shared" si="97"/>
        <v xml:space="preserve">
  - 
    name:  第七课 我们的民族精神
    title:  第七课 我们的民族精神
    description: 
    koLyro: section
    koLyri:  just
    son: </v>
      </c>
      <c r="P750" s="20" t="str">
        <f t="shared" si="98"/>
        <v xml:space="preserve">
          - 
            name:  第七课 我们的民族精神
            title:  第七课 我们的民族精神
            description: 
            koLyro: section
            koLyri:  just
            son: </v>
      </c>
    </row>
    <row r="751" spans="1:16" s="1" customFormat="1" ht="17.25" customHeight="1">
      <c r="A751" s="15">
        <f t="shared" si="91"/>
        <v>4</v>
      </c>
      <c r="B751" s="16" t="str">
        <f t="shared" si="92"/>
        <v>教材节</v>
      </c>
      <c r="C751" s="16" t="str">
        <f t="shared" si="93"/>
        <v>综合探究 铸牢中华民族的精神支柱</v>
      </c>
      <c r="D751" s="16" t="str">
        <f>IF(I751=1,INDEX( {"chinese","english","math","physics","chemistry","biology","politics","history","geography"},MATCH(C751,{"语文","英语","数学","物理","化学","生物","政治","历史","地理"},0)),"")</f>
        <v/>
      </c>
      <c r="E751" s="16" t="str">
        <f t="shared" si="94"/>
        <v>教材节</v>
      </c>
      <c r="F751" s="16" t="str">
        <f t="shared" si="95"/>
        <v>恰</v>
      </c>
      <c r="G751" s="16" t="str">
        <f>INDEX( {"body","discipline","volume","chapter","section"},MATCH(E751,{"教材体","教材域","教材册","教材章","教材节"},0))</f>
        <v>section</v>
      </c>
      <c r="H751" s="16" t="str">
        <f>INDEX( {"super","just","sub","infras"},MATCH(F751,{"超","恰","亚","次"},0))</f>
        <v>just</v>
      </c>
      <c r="I751" s="16">
        <f>MATCH(E751,{"教材体","教材域","教材册","教材章","教材节"},0)-1</f>
        <v>4</v>
      </c>
      <c r="J751" s="16">
        <f>MATCH(F751,{"超","恰","亚","次"},0)-1</f>
        <v>1</v>
      </c>
      <c r="K751" s="16" t="str">
        <f t="shared" si="96"/>
        <v>政治</v>
      </c>
      <c r="L751" s="1" t="s">
        <v>651</v>
      </c>
      <c r="M751" s="17"/>
      <c r="N751" s="17"/>
      <c r="O751" s="18" t="str">
        <f t="shared" si="97"/>
        <v xml:space="preserve">
  - 
    name:  综合探究 铸牢中华民族的精神支柱
    title:  综合探究 铸牢中华民族的精神支柱
    description: 
    koLyro: section
    koLyri:  just
    son: </v>
      </c>
      <c r="P751" s="20" t="str">
        <f t="shared" si="98"/>
        <v xml:space="preserve">
          - 
            name:  综合探究 铸牢中华民族的精神支柱
            title:  综合探究 铸牢中华民族的精神支柱
            description: 
            koLyro: section
            koLyri:  just
            son: </v>
      </c>
    </row>
    <row r="752" spans="1:16" s="1" customFormat="1" ht="17.25" customHeight="1">
      <c r="A752" s="15">
        <f t="shared" si="91"/>
        <v>3</v>
      </c>
      <c r="B752" s="16" t="str">
        <f t="shared" si="92"/>
        <v>教材章</v>
      </c>
      <c r="C752" s="16" t="str">
        <f t="shared" si="93"/>
        <v>文化生活第四单元 发展中国特色社会主义文化</v>
      </c>
      <c r="D752" s="16" t="str">
        <f>IF(I752=1,INDEX( {"chinese","english","math","physics","chemistry","biology","politics","history","geography"},MATCH(C752,{"语文","英语","数学","物理","化学","生物","政治","历史","地理"},0)),"")</f>
        <v/>
      </c>
      <c r="E752" s="16" t="str">
        <f t="shared" si="94"/>
        <v>教材章</v>
      </c>
      <c r="F752" s="16" t="str">
        <f t="shared" si="95"/>
        <v>恰</v>
      </c>
      <c r="G752" s="16" t="str">
        <f>INDEX( {"body","discipline","volume","chapter","section"},MATCH(E752,{"教材体","教材域","教材册","教材章","教材节"},0))</f>
        <v>chapter</v>
      </c>
      <c r="H752" s="16" t="str">
        <f>INDEX( {"super","just","sub","infras"},MATCH(F752,{"超","恰","亚","次"},0))</f>
        <v>just</v>
      </c>
      <c r="I752" s="16">
        <f>MATCH(E752,{"教材体","教材域","教材册","教材章","教材节"},0)-1</f>
        <v>3</v>
      </c>
      <c r="J752" s="16">
        <f>MATCH(F752,{"超","恰","亚","次"},0)-1</f>
        <v>1</v>
      </c>
      <c r="K752" s="16" t="str">
        <f t="shared" si="96"/>
        <v>政治</v>
      </c>
      <c r="L752" s="1" t="s">
        <v>652</v>
      </c>
      <c r="M752" s="17"/>
      <c r="N752" s="17"/>
      <c r="O752" s="18" t="str">
        <f t="shared" si="97"/>
        <v xml:space="preserve">
  - 
    name:  文化生活第四单元 发展中国特色社会主义文化
    title:  文化生活第四单元 发展中国特色社会主义文化
    description: 
    koLyro: chapter
    koLyri:  just
    son: </v>
      </c>
      <c r="P752" s="20" t="str">
        <f t="shared" si="98"/>
        <v xml:space="preserve">
        - 
          name:  文化生活第四单元 发展中国特色社会主义文化
          title:  文化生活第四单元 发展中国特色社会主义文化
          description: 
          koLyro: chapter
          koLyri:  just
          son: </v>
      </c>
    </row>
    <row r="753" spans="1:16" s="1" customFormat="1" ht="17.25" customHeight="1">
      <c r="A753" s="15">
        <f t="shared" si="91"/>
        <v>4</v>
      </c>
      <c r="B753" s="16" t="str">
        <f t="shared" si="92"/>
        <v>教材节</v>
      </c>
      <c r="C753" s="16" t="str">
        <f t="shared" si="93"/>
        <v>第八课 走进文化生活</v>
      </c>
      <c r="D753" s="16" t="str">
        <f>IF(I753=1,INDEX( {"chinese","english","math","physics","chemistry","biology","politics","history","geography"},MATCH(C753,{"语文","英语","数学","物理","化学","生物","政治","历史","地理"},0)),"")</f>
        <v/>
      </c>
      <c r="E753" s="16" t="str">
        <f t="shared" si="94"/>
        <v>教材节</v>
      </c>
      <c r="F753" s="16" t="str">
        <f t="shared" si="95"/>
        <v>恰</v>
      </c>
      <c r="G753" s="16" t="str">
        <f>INDEX( {"body","discipline","volume","chapter","section"},MATCH(E753,{"教材体","教材域","教材册","教材章","教材节"},0))</f>
        <v>section</v>
      </c>
      <c r="H753" s="16" t="str">
        <f>INDEX( {"super","just","sub","infras"},MATCH(F753,{"超","恰","亚","次"},0))</f>
        <v>just</v>
      </c>
      <c r="I753" s="16">
        <f>MATCH(E753,{"教材体","教材域","教材册","教材章","教材节"},0)-1</f>
        <v>4</v>
      </c>
      <c r="J753" s="16">
        <f>MATCH(F753,{"超","恰","亚","次"},0)-1</f>
        <v>1</v>
      </c>
      <c r="K753" s="16" t="str">
        <f t="shared" si="96"/>
        <v>政治</v>
      </c>
      <c r="L753" s="1" t="s">
        <v>653</v>
      </c>
      <c r="M753" s="17"/>
      <c r="N753" s="17"/>
      <c r="O753" s="18" t="str">
        <f t="shared" si="97"/>
        <v xml:space="preserve">
  - 
    name:  第八课 走进文化生活
    title:  第八课 走进文化生活
    description: 
    koLyro: section
    koLyri:  just
    son: </v>
      </c>
      <c r="P753" s="20" t="str">
        <f t="shared" si="98"/>
        <v xml:space="preserve">
          - 
            name:  第八课 走进文化生活
            title:  第八课 走进文化生活
            description: 
            koLyro: section
            koLyri:  just
            son: </v>
      </c>
    </row>
    <row r="754" spans="1:16" s="1" customFormat="1" ht="17.25" customHeight="1">
      <c r="A754" s="15">
        <f t="shared" si="91"/>
        <v>4</v>
      </c>
      <c r="B754" s="16" t="str">
        <f t="shared" si="92"/>
        <v>教材节</v>
      </c>
      <c r="C754" s="16" t="str">
        <f t="shared" si="93"/>
        <v>第九课 建设社会主义文化强国</v>
      </c>
      <c r="D754" s="16" t="str">
        <f>IF(I754=1,INDEX( {"chinese","english","math","physics","chemistry","biology","politics","history","geography"},MATCH(C754,{"语文","英语","数学","物理","化学","生物","政治","历史","地理"},0)),"")</f>
        <v/>
      </c>
      <c r="E754" s="16" t="str">
        <f t="shared" si="94"/>
        <v>教材节</v>
      </c>
      <c r="F754" s="16" t="str">
        <f t="shared" si="95"/>
        <v>恰</v>
      </c>
      <c r="G754" s="16" t="str">
        <f>INDEX( {"body","discipline","volume","chapter","section"},MATCH(E754,{"教材体","教材域","教材册","教材章","教材节"},0))</f>
        <v>section</v>
      </c>
      <c r="H754" s="16" t="str">
        <f>INDEX( {"super","just","sub","infras"},MATCH(F754,{"超","恰","亚","次"},0))</f>
        <v>just</v>
      </c>
      <c r="I754" s="16">
        <f>MATCH(E754,{"教材体","教材域","教材册","教材章","教材节"},0)-1</f>
        <v>4</v>
      </c>
      <c r="J754" s="16">
        <f>MATCH(F754,{"超","恰","亚","次"},0)-1</f>
        <v>1</v>
      </c>
      <c r="K754" s="16" t="str">
        <f t="shared" si="96"/>
        <v>政治</v>
      </c>
      <c r="L754" s="1" t="s">
        <v>654</v>
      </c>
      <c r="M754" s="17"/>
      <c r="N754" s="17"/>
      <c r="O754" s="18" t="str">
        <f t="shared" si="97"/>
        <v xml:space="preserve">
  - 
    name:  第九课 建设社会主义文化强国
    title:  第九课 建设社会主义文化强国
    description: 
    koLyro: section
    koLyri:  just
    son: </v>
      </c>
      <c r="P754" s="20" t="str">
        <f t="shared" si="98"/>
        <v xml:space="preserve">
          - 
            name:  第九课 建设社会主义文化强国
            title:  第九课 建设社会主义文化强国
            description: 
            koLyro: section
            koLyri:  just
            son: </v>
      </c>
    </row>
    <row r="755" spans="1:16" s="1" customFormat="1" ht="17.25" customHeight="1">
      <c r="A755" s="15">
        <f t="shared" si="91"/>
        <v>4</v>
      </c>
      <c r="B755" s="16" t="str">
        <f t="shared" si="92"/>
        <v>教材节</v>
      </c>
      <c r="C755" s="16" t="str">
        <f t="shared" si="93"/>
        <v>第十课 文化建设的中心环节</v>
      </c>
      <c r="D755" s="16" t="str">
        <f>IF(I755=1,INDEX( {"chinese","english","math","physics","chemistry","biology","politics","history","geography"},MATCH(C755,{"语文","英语","数学","物理","化学","生物","政治","历史","地理"},0)),"")</f>
        <v/>
      </c>
      <c r="E755" s="16" t="str">
        <f t="shared" si="94"/>
        <v>教材节</v>
      </c>
      <c r="F755" s="16" t="str">
        <f t="shared" si="95"/>
        <v>恰</v>
      </c>
      <c r="G755" s="16" t="str">
        <f>INDEX( {"body","discipline","volume","chapter","section"},MATCH(E755,{"教材体","教材域","教材册","教材章","教材节"},0))</f>
        <v>section</v>
      </c>
      <c r="H755" s="16" t="str">
        <f>INDEX( {"super","just","sub","infras"},MATCH(F755,{"超","恰","亚","次"},0))</f>
        <v>just</v>
      </c>
      <c r="I755" s="16">
        <f>MATCH(E755,{"教材体","教材域","教材册","教材章","教材节"},0)-1</f>
        <v>4</v>
      </c>
      <c r="J755" s="16">
        <f>MATCH(F755,{"超","恰","亚","次"},0)-1</f>
        <v>1</v>
      </c>
      <c r="K755" s="16" t="str">
        <f t="shared" si="96"/>
        <v>政治</v>
      </c>
      <c r="L755" s="1" t="s">
        <v>655</v>
      </c>
      <c r="M755" s="17"/>
      <c r="N755" s="17"/>
      <c r="O755" s="18" t="str">
        <f t="shared" si="97"/>
        <v xml:space="preserve">
  - 
    name:  第十课 文化建设的中心环节
    title:  第十课 文化建设的中心环节
    description: 
    koLyro: section
    koLyri:  just
    son: </v>
      </c>
      <c r="P755" s="20" t="str">
        <f t="shared" si="98"/>
        <v xml:space="preserve">
          - 
            name:  第十课 文化建设的中心环节
            title:  第十课 文化建设的中心环节
            description: 
            koLyro: section
            koLyri:  just
            son: </v>
      </c>
    </row>
    <row r="756" spans="1:16" s="1" customFormat="1" ht="17.25" customHeight="1">
      <c r="A756" s="15">
        <f t="shared" si="91"/>
        <v>4</v>
      </c>
      <c r="B756" s="16" t="str">
        <f t="shared" si="92"/>
        <v>教材节</v>
      </c>
      <c r="C756" s="16" t="str">
        <f t="shared" si="93"/>
        <v>综合探究 感悟中国特色社会主义文化</v>
      </c>
      <c r="D756" s="16" t="str">
        <f>IF(I756=1,INDEX( {"chinese","english","math","physics","chemistry","biology","politics","history","geography"},MATCH(C756,{"语文","英语","数学","物理","化学","生物","政治","历史","地理"},0)),"")</f>
        <v/>
      </c>
      <c r="E756" s="16" t="str">
        <f t="shared" si="94"/>
        <v>教材节</v>
      </c>
      <c r="F756" s="16" t="str">
        <f t="shared" si="95"/>
        <v>恰</v>
      </c>
      <c r="G756" s="16" t="str">
        <f>INDEX( {"body","discipline","volume","chapter","section"},MATCH(E756,{"教材体","教材域","教材册","教材章","教材节"},0))</f>
        <v>section</v>
      </c>
      <c r="H756" s="16" t="str">
        <f>INDEX( {"super","just","sub","infras"},MATCH(F756,{"超","恰","亚","次"},0))</f>
        <v>just</v>
      </c>
      <c r="I756" s="16">
        <f>MATCH(E756,{"教材体","教材域","教材册","教材章","教材节"},0)-1</f>
        <v>4</v>
      </c>
      <c r="J756" s="16">
        <f>MATCH(F756,{"超","恰","亚","次"},0)-1</f>
        <v>1</v>
      </c>
      <c r="K756" s="16" t="str">
        <f t="shared" si="96"/>
        <v>政治</v>
      </c>
      <c r="L756" s="1" t="s">
        <v>656</v>
      </c>
      <c r="M756" s="17"/>
      <c r="N756" s="17"/>
      <c r="O756" s="18" t="str">
        <f t="shared" si="97"/>
        <v xml:space="preserve">
  - 
    name:  综合探究 感悟中国特色社会主义文化
    title:  综合探究 感悟中国特色社会主义文化
    description: 
    koLyro: section
    koLyri:  just
    son: </v>
      </c>
      <c r="P756" s="20" t="str">
        <f t="shared" si="98"/>
        <v xml:space="preserve">
          - 
            name:  综合探究 感悟中国特色社会主义文化
            title:  综合探究 感悟中国特色社会主义文化
            description: 
            koLyro: section
            koLyri:  just
            son: </v>
      </c>
    </row>
    <row r="757" spans="1:16" s="1" customFormat="1" ht="17.25" customHeight="1">
      <c r="A757" s="15">
        <f t="shared" si="91"/>
        <v>2</v>
      </c>
      <c r="B757" s="16" t="str">
        <f t="shared" si="92"/>
        <v>教材册</v>
      </c>
      <c r="C757" s="16" t="str">
        <f t="shared" si="93"/>
        <v>必修四 生活与哲学</v>
      </c>
      <c r="D757" s="16" t="str">
        <f>IF(I757=1,INDEX( {"chinese","english","math","physics","chemistry","biology","politics","history","geography"},MATCH(C757,{"语文","英语","数学","物理","化学","生物","政治","历史","地理"},0)),"")</f>
        <v/>
      </c>
      <c r="E757" s="16" t="str">
        <f t="shared" si="94"/>
        <v>教材册</v>
      </c>
      <c r="F757" s="16" t="str">
        <f t="shared" si="95"/>
        <v>恰</v>
      </c>
      <c r="G757" s="16" t="str">
        <f>INDEX( {"body","discipline","volume","chapter","section"},MATCH(E757,{"教材体","教材域","教材册","教材章","教材节"},0))</f>
        <v>volume</v>
      </c>
      <c r="H757" s="16" t="str">
        <f>INDEX( {"super","just","sub","infras"},MATCH(F757,{"超","恰","亚","次"},0))</f>
        <v>just</v>
      </c>
      <c r="I757" s="16">
        <f>MATCH(E757,{"教材体","教材域","教材册","教材章","教材节"},0)-1</f>
        <v>2</v>
      </c>
      <c r="J757" s="16">
        <f>MATCH(F757,{"超","恰","亚","次"},0)-1</f>
        <v>1</v>
      </c>
      <c r="K757" s="16" t="str">
        <f t="shared" si="96"/>
        <v>政治</v>
      </c>
      <c r="L757" s="1" t="s">
        <v>657</v>
      </c>
      <c r="M757" s="17"/>
      <c r="N757" s="17"/>
      <c r="O757" s="18" t="str">
        <f t="shared" si="97"/>
        <v xml:space="preserve">
  - 
    name:  必修四 生活与哲学
    title:  必修四 生活与哲学
    description: 
    koLyro: volume
    koLyri:  just
    son: </v>
      </c>
      <c r="P757" s="20" t="str">
        <f t="shared" si="98"/>
        <v xml:space="preserve">
      - 
        name:  必修四 生活与哲学
        title:  必修四 生活与哲学
        description: 
        koLyro: volume
        koLyri:  just
        son: </v>
      </c>
    </row>
    <row r="758" spans="1:16" s="1" customFormat="1" ht="17.25" customHeight="1">
      <c r="A758" s="15">
        <f t="shared" si="91"/>
        <v>3</v>
      </c>
      <c r="B758" s="16" t="str">
        <f t="shared" si="92"/>
        <v>教材章</v>
      </c>
      <c r="C758" s="16" t="str">
        <f t="shared" si="93"/>
        <v>生活与哲学第一单元 生活智慧与时代精神</v>
      </c>
      <c r="D758" s="16" t="str">
        <f>IF(I758=1,INDEX( {"chinese","english","math","physics","chemistry","biology","politics","history","geography"},MATCH(C758,{"语文","英语","数学","物理","化学","生物","政治","历史","地理"},0)),"")</f>
        <v/>
      </c>
      <c r="E758" s="16" t="str">
        <f t="shared" si="94"/>
        <v>教材章</v>
      </c>
      <c r="F758" s="16" t="str">
        <f t="shared" si="95"/>
        <v>恰</v>
      </c>
      <c r="G758" s="16" t="str">
        <f>INDEX( {"body","discipline","volume","chapter","section"},MATCH(E758,{"教材体","教材域","教材册","教材章","教材节"},0))</f>
        <v>chapter</v>
      </c>
      <c r="H758" s="16" t="str">
        <f>INDEX( {"super","just","sub","infras"},MATCH(F758,{"超","恰","亚","次"},0))</f>
        <v>just</v>
      </c>
      <c r="I758" s="16">
        <f>MATCH(E758,{"教材体","教材域","教材册","教材章","教材节"},0)-1</f>
        <v>3</v>
      </c>
      <c r="J758" s="16">
        <f>MATCH(F758,{"超","恰","亚","次"},0)-1</f>
        <v>1</v>
      </c>
      <c r="K758" s="16" t="str">
        <f t="shared" si="96"/>
        <v>政治</v>
      </c>
      <c r="L758" s="1" t="s">
        <v>658</v>
      </c>
      <c r="M758" s="17"/>
      <c r="N758" s="17"/>
      <c r="O758" s="18" t="str">
        <f t="shared" si="97"/>
        <v xml:space="preserve">
  - 
    name:  生活与哲学第一单元 生活智慧与时代精神
    title:  生活与哲学第一单元 生活智慧与时代精神
    description: 
    koLyro: chapter
    koLyri:  just
    son: </v>
      </c>
      <c r="P758" s="20" t="str">
        <f t="shared" si="98"/>
        <v xml:space="preserve">
        - 
          name:  生活与哲学第一单元 生活智慧与时代精神
          title:  生活与哲学第一单元 生活智慧与时代精神
          description: 
          koLyro: chapter
          koLyri:  just
          son: </v>
      </c>
    </row>
    <row r="759" spans="1:16" s="1" customFormat="1" ht="17.25" customHeight="1">
      <c r="A759" s="15">
        <f t="shared" si="91"/>
        <v>4</v>
      </c>
      <c r="B759" s="16" t="str">
        <f t="shared" si="92"/>
        <v>教材节</v>
      </c>
      <c r="C759" s="16" t="str">
        <f t="shared" si="93"/>
        <v>第一课 美好生活的向导</v>
      </c>
      <c r="D759" s="16" t="str">
        <f>IF(I759=1,INDEX( {"chinese","english","math","physics","chemistry","biology","politics","history","geography"},MATCH(C759,{"语文","英语","数学","物理","化学","生物","政治","历史","地理"},0)),"")</f>
        <v/>
      </c>
      <c r="E759" s="16" t="str">
        <f t="shared" si="94"/>
        <v>教材节</v>
      </c>
      <c r="F759" s="16" t="str">
        <f t="shared" si="95"/>
        <v>恰</v>
      </c>
      <c r="G759" s="16" t="str">
        <f>INDEX( {"body","discipline","volume","chapter","section"},MATCH(E759,{"教材体","教材域","教材册","教材章","教材节"},0))</f>
        <v>section</v>
      </c>
      <c r="H759" s="16" t="str">
        <f>INDEX( {"super","just","sub","infras"},MATCH(F759,{"超","恰","亚","次"},0))</f>
        <v>just</v>
      </c>
      <c r="I759" s="16">
        <f>MATCH(E759,{"教材体","教材域","教材册","教材章","教材节"},0)-1</f>
        <v>4</v>
      </c>
      <c r="J759" s="16">
        <f>MATCH(F759,{"超","恰","亚","次"},0)-1</f>
        <v>1</v>
      </c>
      <c r="K759" s="16" t="str">
        <f t="shared" si="96"/>
        <v>政治</v>
      </c>
      <c r="L759" s="1" t="s">
        <v>659</v>
      </c>
      <c r="M759" s="17"/>
      <c r="N759" s="17"/>
      <c r="O759" s="18" t="str">
        <f t="shared" si="97"/>
        <v xml:space="preserve">
  - 
    name:  第一课 美好生活的向导
    title:  第一课 美好生活的向导
    description: 
    koLyro: section
    koLyri:  just
    son: </v>
      </c>
      <c r="P759" s="20" t="str">
        <f t="shared" si="98"/>
        <v xml:space="preserve">
          - 
            name:  第一课 美好生活的向导
            title:  第一课 美好生活的向导
            description: 
            koLyro: section
            koLyri:  just
            son: </v>
      </c>
    </row>
    <row r="760" spans="1:16" s="1" customFormat="1" ht="17.25" customHeight="1">
      <c r="A760" s="15">
        <f t="shared" si="91"/>
        <v>4</v>
      </c>
      <c r="B760" s="16" t="str">
        <f t="shared" si="92"/>
        <v>教材节</v>
      </c>
      <c r="C760" s="16" t="str">
        <f t="shared" si="93"/>
        <v>第二课 百舸争流的思想</v>
      </c>
      <c r="D760" s="16" t="str">
        <f>IF(I760=1,INDEX( {"chinese","english","math","physics","chemistry","biology","politics","history","geography"},MATCH(C760,{"语文","英语","数学","物理","化学","生物","政治","历史","地理"},0)),"")</f>
        <v/>
      </c>
      <c r="E760" s="16" t="str">
        <f t="shared" si="94"/>
        <v>教材节</v>
      </c>
      <c r="F760" s="16" t="str">
        <f t="shared" si="95"/>
        <v>恰</v>
      </c>
      <c r="G760" s="16" t="str">
        <f>INDEX( {"body","discipline","volume","chapter","section"},MATCH(E760,{"教材体","教材域","教材册","教材章","教材节"},0))</f>
        <v>section</v>
      </c>
      <c r="H760" s="16" t="str">
        <f>INDEX( {"super","just","sub","infras"},MATCH(F760,{"超","恰","亚","次"},0))</f>
        <v>just</v>
      </c>
      <c r="I760" s="16">
        <f>MATCH(E760,{"教材体","教材域","教材册","教材章","教材节"},0)-1</f>
        <v>4</v>
      </c>
      <c r="J760" s="16">
        <f>MATCH(F760,{"超","恰","亚","次"},0)-1</f>
        <v>1</v>
      </c>
      <c r="K760" s="16" t="str">
        <f t="shared" si="96"/>
        <v>政治</v>
      </c>
      <c r="L760" s="1" t="s">
        <v>660</v>
      </c>
      <c r="M760" s="17"/>
      <c r="N760" s="17"/>
      <c r="O760" s="18" t="str">
        <f t="shared" si="97"/>
        <v xml:space="preserve">
  - 
    name:  第二课 百舸争流的思想
    title:  第二课 百舸争流的思想
    description: 
    koLyro: section
    koLyri:  just
    son: </v>
      </c>
      <c r="P760" s="20" t="str">
        <f t="shared" si="98"/>
        <v xml:space="preserve">
          - 
            name:  第二课 百舸争流的思想
            title:  第二课 百舸争流的思想
            description: 
            koLyro: section
            koLyri:  just
            son: </v>
      </c>
    </row>
    <row r="761" spans="1:16" s="1" customFormat="1" ht="17.25" customHeight="1">
      <c r="A761" s="15">
        <f t="shared" si="91"/>
        <v>4</v>
      </c>
      <c r="B761" s="16" t="str">
        <f t="shared" si="92"/>
        <v>教材节</v>
      </c>
      <c r="C761" s="16" t="str">
        <f t="shared" si="93"/>
        <v>第三课 时代精神的精华</v>
      </c>
      <c r="D761" s="16" t="str">
        <f>IF(I761=1,INDEX( {"chinese","english","math","physics","chemistry","biology","politics","history","geography"},MATCH(C761,{"语文","英语","数学","物理","化学","生物","政治","历史","地理"},0)),"")</f>
        <v/>
      </c>
      <c r="E761" s="16" t="str">
        <f t="shared" si="94"/>
        <v>教材节</v>
      </c>
      <c r="F761" s="16" t="str">
        <f t="shared" si="95"/>
        <v>恰</v>
      </c>
      <c r="G761" s="16" t="str">
        <f>INDEX( {"body","discipline","volume","chapter","section"},MATCH(E761,{"教材体","教材域","教材册","教材章","教材节"},0))</f>
        <v>section</v>
      </c>
      <c r="H761" s="16" t="str">
        <f>INDEX( {"super","just","sub","infras"},MATCH(F761,{"超","恰","亚","次"},0))</f>
        <v>just</v>
      </c>
      <c r="I761" s="16">
        <f>MATCH(E761,{"教材体","教材域","教材册","教材章","教材节"},0)-1</f>
        <v>4</v>
      </c>
      <c r="J761" s="16">
        <f>MATCH(F761,{"超","恰","亚","次"},0)-1</f>
        <v>1</v>
      </c>
      <c r="K761" s="16" t="str">
        <f t="shared" si="96"/>
        <v>政治</v>
      </c>
      <c r="L761" s="1" t="s">
        <v>661</v>
      </c>
      <c r="M761" s="17"/>
      <c r="N761" s="17"/>
      <c r="O761" s="18" t="str">
        <f t="shared" si="97"/>
        <v xml:space="preserve">
  - 
    name:  第三课 时代精神的精华
    title:  第三课 时代精神的精华
    description: 
    koLyro: section
    koLyri:  just
    son: </v>
      </c>
      <c r="P761" s="20" t="str">
        <f t="shared" si="98"/>
        <v xml:space="preserve">
          - 
            name:  第三课 时代精神的精华
            title:  第三课 时代精神的精华
            description: 
            koLyro: section
            koLyri:  just
            son: </v>
      </c>
    </row>
    <row r="762" spans="1:16" s="1" customFormat="1" ht="17.25" customHeight="1">
      <c r="A762" s="15">
        <f t="shared" si="91"/>
        <v>4</v>
      </c>
      <c r="B762" s="16" t="str">
        <f t="shared" si="92"/>
        <v>教材节</v>
      </c>
      <c r="C762" s="16" t="str">
        <f t="shared" si="93"/>
        <v>综合探究 走进哲学 问辩人生</v>
      </c>
      <c r="D762" s="16" t="str">
        <f>IF(I762=1,INDEX( {"chinese","english","math","physics","chemistry","biology","politics","history","geography"},MATCH(C762,{"语文","英语","数学","物理","化学","生物","政治","历史","地理"},0)),"")</f>
        <v/>
      </c>
      <c r="E762" s="16" t="str">
        <f t="shared" si="94"/>
        <v>教材节</v>
      </c>
      <c r="F762" s="16" t="str">
        <f t="shared" si="95"/>
        <v>恰</v>
      </c>
      <c r="G762" s="16" t="str">
        <f>INDEX( {"body","discipline","volume","chapter","section"},MATCH(E762,{"教材体","教材域","教材册","教材章","教材节"},0))</f>
        <v>section</v>
      </c>
      <c r="H762" s="16" t="str">
        <f>INDEX( {"super","just","sub","infras"},MATCH(F762,{"超","恰","亚","次"},0))</f>
        <v>just</v>
      </c>
      <c r="I762" s="16">
        <f>MATCH(E762,{"教材体","教材域","教材册","教材章","教材节"},0)-1</f>
        <v>4</v>
      </c>
      <c r="J762" s="16">
        <f>MATCH(F762,{"超","恰","亚","次"},0)-1</f>
        <v>1</v>
      </c>
      <c r="K762" s="16" t="str">
        <f t="shared" si="96"/>
        <v>政治</v>
      </c>
      <c r="L762" s="1" t="s">
        <v>662</v>
      </c>
      <c r="M762" s="17"/>
      <c r="N762" s="17"/>
      <c r="O762" s="18" t="str">
        <f t="shared" si="97"/>
        <v xml:space="preserve">
  - 
    name:  综合探究 走进哲学 问辩人生
    title:  综合探究 走进哲学 问辩人生
    description: 
    koLyro: section
    koLyri:  just
    son: </v>
      </c>
      <c r="P762" s="20" t="str">
        <f t="shared" si="98"/>
        <v xml:space="preserve">
          - 
            name:  综合探究 走进哲学 问辩人生
            title:  综合探究 走进哲学 问辩人生
            description: 
            koLyro: section
            koLyri:  just
            son: </v>
      </c>
    </row>
    <row r="763" spans="1:16" s="1" customFormat="1" ht="17.25" customHeight="1">
      <c r="A763" s="15">
        <f t="shared" si="91"/>
        <v>3</v>
      </c>
      <c r="B763" s="16" t="str">
        <f t="shared" si="92"/>
        <v>教材章</v>
      </c>
      <c r="C763" s="16" t="str">
        <f t="shared" si="93"/>
        <v>生活与哲学第二单元 探索世界与追求真理</v>
      </c>
      <c r="D763" s="16" t="str">
        <f>IF(I763=1,INDEX( {"chinese","english","math","physics","chemistry","biology","politics","history","geography"},MATCH(C763,{"语文","英语","数学","物理","化学","生物","政治","历史","地理"},0)),"")</f>
        <v/>
      </c>
      <c r="E763" s="16" t="str">
        <f t="shared" si="94"/>
        <v>教材章</v>
      </c>
      <c r="F763" s="16" t="str">
        <f t="shared" si="95"/>
        <v>恰</v>
      </c>
      <c r="G763" s="16" t="str">
        <f>INDEX( {"body","discipline","volume","chapter","section"},MATCH(E763,{"教材体","教材域","教材册","教材章","教材节"},0))</f>
        <v>chapter</v>
      </c>
      <c r="H763" s="16" t="str">
        <f>INDEX( {"super","just","sub","infras"},MATCH(F763,{"超","恰","亚","次"},0))</f>
        <v>just</v>
      </c>
      <c r="I763" s="16">
        <f>MATCH(E763,{"教材体","教材域","教材册","教材章","教材节"},0)-1</f>
        <v>3</v>
      </c>
      <c r="J763" s="16">
        <f>MATCH(F763,{"超","恰","亚","次"},0)-1</f>
        <v>1</v>
      </c>
      <c r="K763" s="16" t="str">
        <f t="shared" si="96"/>
        <v>政治</v>
      </c>
      <c r="L763" s="1" t="s">
        <v>663</v>
      </c>
      <c r="M763" s="17"/>
      <c r="N763" s="17"/>
      <c r="O763" s="18" t="str">
        <f t="shared" si="97"/>
        <v xml:space="preserve">
  - 
    name:  生活与哲学第二单元 探索世界与追求真理
    title:  生活与哲学第二单元 探索世界与追求真理
    description: 
    koLyro: chapter
    koLyri:  just
    son: </v>
      </c>
      <c r="P763" s="20" t="str">
        <f t="shared" si="98"/>
        <v xml:space="preserve">
        - 
          name:  生活与哲学第二单元 探索世界与追求真理
          title:  生活与哲学第二单元 探索世界与追求真理
          description: 
          koLyro: chapter
          koLyri:  just
          son: </v>
      </c>
    </row>
    <row r="764" spans="1:16" s="1" customFormat="1" ht="17.25" customHeight="1">
      <c r="A764" s="15">
        <f t="shared" si="91"/>
        <v>4</v>
      </c>
      <c r="B764" s="16" t="str">
        <f t="shared" si="92"/>
        <v>教材节</v>
      </c>
      <c r="C764" s="16" t="str">
        <f t="shared" si="93"/>
        <v>第四课 探究世界的本质</v>
      </c>
      <c r="D764" s="16" t="str">
        <f>IF(I764=1,INDEX( {"chinese","english","math","physics","chemistry","biology","politics","history","geography"},MATCH(C764,{"语文","英语","数学","物理","化学","生物","政治","历史","地理"},0)),"")</f>
        <v/>
      </c>
      <c r="E764" s="16" t="str">
        <f t="shared" si="94"/>
        <v>教材节</v>
      </c>
      <c r="F764" s="16" t="str">
        <f t="shared" si="95"/>
        <v>恰</v>
      </c>
      <c r="G764" s="16" t="str">
        <f>INDEX( {"body","discipline","volume","chapter","section"},MATCH(E764,{"教材体","教材域","教材册","教材章","教材节"},0))</f>
        <v>section</v>
      </c>
      <c r="H764" s="16" t="str">
        <f>INDEX( {"super","just","sub","infras"},MATCH(F764,{"超","恰","亚","次"},0))</f>
        <v>just</v>
      </c>
      <c r="I764" s="16">
        <f>MATCH(E764,{"教材体","教材域","教材册","教材章","教材节"},0)-1</f>
        <v>4</v>
      </c>
      <c r="J764" s="16">
        <f>MATCH(F764,{"超","恰","亚","次"},0)-1</f>
        <v>1</v>
      </c>
      <c r="K764" s="16" t="str">
        <f t="shared" si="96"/>
        <v>政治</v>
      </c>
      <c r="L764" s="1" t="s">
        <v>664</v>
      </c>
      <c r="M764" s="17"/>
      <c r="N764" s="17"/>
      <c r="O764" s="18" t="str">
        <f t="shared" si="97"/>
        <v xml:space="preserve">
  - 
    name:  第四课 探究世界的本质
    title:  第四课 探究世界的本质
    description: 
    koLyro: section
    koLyri:  just
    son: </v>
      </c>
      <c r="P764" s="20" t="str">
        <f t="shared" si="98"/>
        <v xml:space="preserve">
          - 
            name:  第四课 探究世界的本质
            title:  第四课 探究世界的本质
            description: 
            koLyro: section
            koLyri:  just
            son: </v>
      </c>
    </row>
    <row r="765" spans="1:16" s="1" customFormat="1" ht="17.25" customHeight="1">
      <c r="A765" s="15">
        <f t="shared" si="91"/>
        <v>4</v>
      </c>
      <c r="B765" s="16" t="str">
        <f t="shared" si="92"/>
        <v>教材节</v>
      </c>
      <c r="C765" s="16" t="str">
        <f t="shared" si="93"/>
        <v>第五课 把握思维的奥妙</v>
      </c>
      <c r="D765" s="16" t="str">
        <f>IF(I765=1,INDEX( {"chinese","english","math","physics","chemistry","biology","politics","history","geography"},MATCH(C765,{"语文","英语","数学","物理","化学","生物","政治","历史","地理"},0)),"")</f>
        <v/>
      </c>
      <c r="E765" s="16" t="str">
        <f t="shared" si="94"/>
        <v>教材节</v>
      </c>
      <c r="F765" s="16" t="str">
        <f t="shared" si="95"/>
        <v>恰</v>
      </c>
      <c r="G765" s="16" t="str">
        <f>INDEX( {"body","discipline","volume","chapter","section"},MATCH(E765,{"教材体","教材域","教材册","教材章","教材节"},0))</f>
        <v>section</v>
      </c>
      <c r="H765" s="16" t="str">
        <f>INDEX( {"super","just","sub","infras"},MATCH(F765,{"超","恰","亚","次"},0))</f>
        <v>just</v>
      </c>
      <c r="I765" s="16">
        <f>MATCH(E765,{"教材体","教材域","教材册","教材章","教材节"},0)-1</f>
        <v>4</v>
      </c>
      <c r="J765" s="16">
        <f>MATCH(F765,{"超","恰","亚","次"},0)-1</f>
        <v>1</v>
      </c>
      <c r="K765" s="16" t="str">
        <f t="shared" si="96"/>
        <v>政治</v>
      </c>
      <c r="L765" s="1" t="s">
        <v>665</v>
      </c>
      <c r="M765" s="17"/>
      <c r="N765" s="17"/>
      <c r="O765" s="18" t="str">
        <f t="shared" si="97"/>
        <v xml:space="preserve">
  - 
    name:  第五课 把握思维的奥妙
    title:  第五课 把握思维的奥妙
    description: 
    koLyro: section
    koLyri:  just
    son: </v>
      </c>
      <c r="P765" s="20" t="str">
        <f t="shared" si="98"/>
        <v xml:space="preserve">
          - 
            name:  第五课 把握思维的奥妙
            title:  第五课 把握思维的奥妙
            description: 
            koLyro: section
            koLyri:  just
            son: </v>
      </c>
    </row>
    <row r="766" spans="1:16" s="1" customFormat="1" ht="17.25" customHeight="1">
      <c r="A766" s="15">
        <f t="shared" si="91"/>
        <v>4</v>
      </c>
      <c r="B766" s="16" t="str">
        <f t="shared" si="92"/>
        <v>教材节</v>
      </c>
      <c r="C766" s="16" t="str">
        <f t="shared" si="93"/>
        <v>第六课 求索真理的历程</v>
      </c>
      <c r="D766" s="16" t="str">
        <f>IF(I766=1,INDEX( {"chinese","english","math","physics","chemistry","biology","politics","history","geography"},MATCH(C766,{"语文","英语","数学","物理","化学","生物","政治","历史","地理"},0)),"")</f>
        <v/>
      </c>
      <c r="E766" s="16" t="str">
        <f t="shared" si="94"/>
        <v>教材节</v>
      </c>
      <c r="F766" s="16" t="str">
        <f t="shared" si="95"/>
        <v>恰</v>
      </c>
      <c r="G766" s="16" t="str">
        <f>INDEX( {"body","discipline","volume","chapter","section"},MATCH(E766,{"教材体","教材域","教材册","教材章","教材节"},0))</f>
        <v>section</v>
      </c>
      <c r="H766" s="16" t="str">
        <f>INDEX( {"super","just","sub","infras"},MATCH(F766,{"超","恰","亚","次"},0))</f>
        <v>just</v>
      </c>
      <c r="I766" s="16">
        <f>MATCH(E766,{"教材体","教材域","教材册","教材章","教材节"},0)-1</f>
        <v>4</v>
      </c>
      <c r="J766" s="16">
        <f>MATCH(F766,{"超","恰","亚","次"},0)-1</f>
        <v>1</v>
      </c>
      <c r="K766" s="16" t="str">
        <f t="shared" si="96"/>
        <v>政治</v>
      </c>
      <c r="L766" s="1" t="s">
        <v>666</v>
      </c>
      <c r="M766" s="17"/>
      <c r="N766" s="17"/>
      <c r="O766" s="18" t="str">
        <f t="shared" si="97"/>
        <v xml:space="preserve">
  - 
    name:  第六课 求索真理的历程
    title:  第六课 求索真理的历程
    description: 
    koLyro: section
    koLyri:  just
    son: </v>
      </c>
      <c r="P766" s="20" t="str">
        <f t="shared" si="98"/>
        <v xml:space="preserve">
          - 
            name:  第六课 求索真理的历程
            title:  第六课 求索真理的历程
            description: 
            koLyro: section
            koLyri:  just
            son: </v>
      </c>
    </row>
    <row r="767" spans="1:16" s="1" customFormat="1" ht="17.25" customHeight="1">
      <c r="A767" s="15">
        <f t="shared" si="91"/>
        <v>4</v>
      </c>
      <c r="B767" s="16" t="str">
        <f t="shared" si="92"/>
        <v>教材节</v>
      </c>
      <c r="C767" s="16" t="str">
        <f t="shared" si="93"/>
        <v>综合探究：与时俱进 求真务实</v>
      </c>
      <c r="D767" s="16" t="str">
        <f>IF(I767=1,INDEX( {"chinese","english","math","physics","chemistry","biology","politics","history","geography"},MATCH(C767,{"语文","英语","数学","物理","化学","生物","政治","历史","地理"},0)),"")</f>
        <v/>
      </c>
      <c r="E767" s="16" t="str">
        <f t="shared" si="94"/>
        <v>教材节</v>
      </c>
      <c r="F767" s="16" t="str">
        <f t="shared" si="95"/>
        <v>恰</v>
      </c>
      <c r="G767" s="16" t="str">
        <f>INDEX( {"body","discipline","volume","chapter","section"},MATCH(E767,{"教材体","教材域","教材册","教材章","教材节"},0))</f>
        <v>section</v>
      </c>
      <c r="H767" s="16" t="str">
        <f>INDEX( {"super","just","sub","infras"},MATCH(F767,{"超","恰","亚","次"},0))</f>
        <v>just</v>
      </c>
      <c r="I767" s="16">
        <f>MATCH(E767,{"教材体","教材域","教材册","教材章","教材节"},0)-1</f>
        <v>4</v>
      </c>
      <c r="J767" s="16">
        <f>MATCH(F767,{"超","恰","亚","次"},0)-1</f>
        <v>1</v>
      </c>
      <c r="K767" s="16" t="str">
        <f t="shared" si="96"/>
        <v>政治</v>
      </c>
      <c r="L767" s="1" t="s">
        <v>1191</v>
      </c>
      <c r="M767" s="17"/>
      <c r="N767" s="17"/>
      <c r="O767" s="18" t="str">
        <f t="shared" si="97"/>
        <v xml:space="preserve">
  - 
    name:  综合探究：与时俱进 求真务实
    title:  综合探究：与时俱进 求真务实
    description: 
    koLyro: section
    koLyri:  just
    son: </v>
      </c>
      <c r="P767" s="20" t="str">
        <f t="shared" si="98"/>
        <v xml:space="preserve">
          - 
            name:  综合探究：与时俱进 求真务实
            title:  综合探究：与时俱进 求真务实
            description: 
            koLyro: section
            koLyri:  just
            son: </v>
      </c>
    </row>
    <row r="768" spans="1:16" s="1" customFormat="1" ht="17.25" customHeight="1">
      <c r="A768" s="15">
        <f t="shared" si="91"/>
        <v>3</v>
      </c>
      <c r="B768" s="16" t="str">
        <f t="shared" si="92"/>
        <v>教材章</v>
      </c>
      <c r="C768" s="16" t="str">
        <f t="shared" si="93"/>
        <v>生活与哲学第三单元 思想方法与创新意识</v>
      </c>
      <c r="D768" s="16" t="str">
        <f>IF(I768=1,INDEX( {"chinese","english","math","physics","chemistry","biology","politics","history","geography"},MATCH(C768,{"语文","英语","数学","物理","化学","生物","政治","历史","地理"},0)),"")</f>
        <v/>
      </c>
      <c r="E768" s="16" t="str">
        <f t="shared" si="94"/>
        <v>教材章</v>
      </c>
      <c r="F768" s="16" t="str">
        <f t="shared" si="95"/>
        <v>恰</v>
      </c>
      <c r="G768" s="16" t="str">
        <f>INDEX( {"body","discipline","volume","chapter","section"},MATCH(E768,{"教材体","教材域","教材册","教材章","教材节"},0))</f>
        <v>chapter</v>
      </c>
      <c r="H768" s="16" t="str">
        <f>INDEX( {"super","just","sub","infras"},MATCH(F768,{"超","恰","亚","次"},0))</f>
        <v>just</v>
      </c>
      <c r="I768" s="16">
        <f>MATCH(E768,{"教材体","教材域","教材册","教材章","教材节"},0)-1</f>
        <v>3</v>
      </c>
      <c r="J768" s="16">
        <f>MATCH(F768,{"超","恰","亚","次"},0)-1</f>
        <v>1</v>
      </c>
      <c r="K768" s="16" t="str">
        <f t="shared" si="96"/>
        <v>政治</v>
      </c>
      <c r="L768" s="1" t="s">
        <v>667</v>
      </c>
      <c r="M768" s="17"/>
      <c r="N768" s="17"/>
      <c r="O768" s="18" t="str">
        <f t="shared" si="97"/>
        <v xml:space="preserve">
  - 
    name:  生活与哲学第三单元 思想方法与创新意识
    title:  生活与哲学第三单元 思想方法与创新意识
    description: 
    koLyro: chapter
    koLyri:  just
    son: </v>
      </c>
      <c r="P768" s="20" t="str">
        <f t="shared" si="98"/>
        <v xml:space="preserve">
        - 
          name:  生活与哲学第三单元 思想方法与创新意识
          title:  生活与哲学第三单元 思想方法与创新意识
          description: 
          koLyro: chapter
          koLyri:  just
          son: </v>
      </c>
    </row>
    <row r="769" spans="1:16" s="1" customFormat="1" ht="17.25" customHeight="1">
      <c r="A769" s="15">
        <f t="shared" si="91"/>
        <v>4</v>
      </c>
      <c r="B769" s="16" t="str">
        <f t="shared" si="92"/>
        <v>教材节</v>
      </c>
      <c r="C769" s="16" t="str">
        <f t="shared" si="93"/>
        <v>第七课 唯物辩证法的联系观</v>
      </c>
      <c r="D769" s="16" t="str">
        <f>IF(I769=1,INDEX( {"chinese","english","math","physics","chemistry","biology","politics","history","geography"},MATCH(C769,{"语文","英语","数学","物理","化学","生物","政治","历史","地理"},0)),"")</f>
        <v/>
      </c>
      <c r="E769" s="16" t="str">
        <f t="shared" si="94"/>
        <v>教材节</v>
      </c>
      <c r="F769" s="16" t="str">
        <f t="shared" si="95"/>
        <v>恰</v>
      </c>
      <c r="G769" s="16" t="str">
        <f>INDEX( {"body","discipline","volume","chapter","section"},MATCH(E769,{"教材体","教材域","教材册","教材章","教材节"},0))</f>
        <v>section</v>
      </c>
      <c r="H769" s="16" t="str">
        <f>INDEX( {"super","just","sub","infras"},MATCH(F769,{"超","恰","亚","次"},0))</f>
        <v>just</v>
      </c>
      <c r="I769" s="16">
        <f>MATCH(E769,{"教材体","教材域","教材册","教材章","教材节"},0)-1</f>
        <v>4</v>
      </c>
      <c r="J769" s="16">
        <f>MATCH(F769,{"超","恰","亚","次"},0)-1</f>
        <v>1</v>
      </c>
      <c r="K769" s="16" t="str">
        <f t="shared" si="96"/>
        <v>政治</v>
      </c>
      <c r="L769" s="1" t="s">
        <v>668</v>
      </c>
      <c r="M769" s="17"/>
      <c r="N769" s="17"/>
      <c r="O769" s="18" t="str">
        <f t="shared" si="97"/>
        <v xml:space="preserve">
  - 
    name:  第七课 唯物辩证法的联系观
    title:  第七课 唯物辩证法的联系观
    description: 
    koLyro: section
    koLyri:  just
    son: </v>
      </c>
      <c r="P769" s="20" t="str">
        <f t="shared" si="98"/>
        <v xml:space="preserve">
          - 
            name:  第七课 唯物辩证法的联系观
            title:  第七课 唯物辩证法的联系观
            description: 
            koLyro: section
            koLyri:  just
            son: </v>
      </c>
    </row>
    <row r="770" spans="1:16" s="1" customFormat="1" ht="17.25" customHeight="1">
      <c r="A770" s="15">
        <f t="shared" si="91"/>
        <v>4</v>
      </c>
      <c r="B770" s="16" t="str">
        <f t="shared" si="92"/>
        <v>教材节</v>
      </c>
      <c r="C770" s="16" t="str">
        <f t="shared" si="93"/>
        <v>第八课 唯物辩证法的发展观</v>
      </c>
      <c r="D770" s="16" t="str">
        <f>IF(I770=1,INDEX( {"chinese","english","math","physics","chemistry","biology","politics","history","geography"},MATCH(C770,{"语文","英语","数学","物理","化学","生物","政治","历史","地理"},0)),"")</f>
        <v/>
      </c>
      <c r="E770" s="16" t="str">
        <f t="shared" si="94"/>
        <v>教材节</v>
      </c>
      <c r="F770" s="16" t="str">
        <f t="shared" si="95"/>
        <v>恰</v>
      </c>
      <c r="G770" s="16" t="str">
        <f>INDEX( {"body","discipline","volume","chapter","section"},MATCH(E770,{"教材体","教材域","教材册","教材章","教材节"},0))</f>
        <v>section</v>
      </c>
      <c r="H770" s="16" t="str">
        <f>INDEX( {"super","just","sub","infras"},MATCH(F770,{"超","恰","亚","次"},0))</f>
        <v>just</v>
      </c>
      <c r="I770" s="16">
        <f>MATCH(E770,{"教材体","教材域","教材册","教材章","教材节"},0)-1</f>
        <v>4</v>
      </c>
      <c r="J770" s="16">
        <f>MATCH(F770,{"超","恰","亚","次"},0)-1</f>
        <v>1</v>
      </c>
      <c r="K770" s="16" t="str">
        <f t="shared" si="96"/>
        <v>政治</v>
      </c>
      <c r="L770" s="1" t="s">
        <v>669</v>
      </c>
      <c r="M770" s="17"/>
      <c r="N770" s="17"/>
      <c r="O770" s="18" t="str">
        <f t="shared" si="97"/>
        <v xml:space="preserve">
  - 
    name:  第八课 唯物辩证法的发展观
    title:  第八课 唯物辩证法的发展观
    description: 
    koLyro: section
    koLyri:  just
    son: </v>
      </c>
      <c r="P770" s="20" t="str">
        <f t="shared" si="98"/>
        <v xml:space="preserve">
          - 
            name:  第八课 唯物辩证法的发展观
            title:  第八课 唯物辩证法的发展观
            description: 
            koLyro: section
            koLyri:  just
            son: </v>
      </c>
    </row>
    <row r="771" spans="1:16" s="1" customFormat="1" ht="17.25" customHeight="1">
      <c r="A771" s="15">
        <f t="shared" si="91"/>
        <v>4</v>
      </c>
      <c r="B771" s="16" t="str">
        <f t="shared" si="92"/>
        <v>教材节</v>
      </c>
      <c r="C771" s="16" t="str">
        <f t="shared" si="93"/>
        <v>第九课 唯物辩证法的实质和核心</v>
      </c>
      <c r="D771" s="16" t="str">
        <f>IF(I771=1,INDEX( {"chinese","english","math","physics","chemistry","biology","politics","history","geography"},MATCH(C771,{"语文","英语","数学","物理","化学","生物","政治","历史","地理"},0)),"")</f>
        <v/>
      </c>
      <c r="E771" s="16" t="str">
        <f t="shared" si="94"/>
        <v>教材节</v>
      </c>
      <c r="F771" s="16" t="str">
        <f t="shared" si="95"/>
        <v>恰</v>
      </c>
      <c r="G771" s="16" t="str">
        <f>INDEX( {"body","discipline","volume","chapter","section"},MATCH(E771,{"教材体","教材域","教材册","教材章","教材节"},0))</f>
        <v>section</v>
      </c>
      <c r="H771" s="16" t="str">
        <f>INDEX( {"super","just","sub","infras"},MATCH(F771,{"超","恰","亚","次"},0))</f>
        <v>just</v>
      </c>
      <c r="I771" s="16">
        <f>MATCH(E771,{"教材体","教材域","教材册","教材章","教材节"},0)-1</f>
        <v>4</v>
      </c>
      <c r="J771" s="16">
        <f>MATCH(F771,{"超","恰","亚","次"},0)-1</f>
        <v>1</v>
      </c>
      <c r="K771" s="16" t="str">
        <f t="shared" si="96"/>
        <v>政治</v>
      </c>
      <c r="L771" s="1" t="s">
        <v>670</v>
      </c>
      <c r="M771" s="17"/>
      <c r="N771" s="17"/>
      <c r="O771" s="18" t="str">
        <f t="shared" si="97"/>
        <v xml:space="preserve">
  - 
    name:  第九课 唯物辩证法的实质和核心
    title:  第九课 唯物辩证法的实质和核心
    description: 
    koLyro: section
    koLyri:  just
    son: </v>
      </c>
      <c r="P771" s="20" t="str">
        <f t="shared" si="98"/>
        <v xml:space="preserve">
          - 
            name:  第九课 唯物辩证法的实质和核心
            title:  第九课 唯物辩证法的实质和核心
            description: 
            koLyro: section
            koLyri:  just
            son: </v>
      </c>
    </row>
    <row r="772" spans="1:16" s="1" customFormat="1" ht="17.25" customHeight="1">
      <c r="A772" s="15">
        <f t="shared" ref="A772:A835" si="99">IFERROR(FIND("├",L772),0)</f>
        <v>4</v>
      </c>
      <c r="B772" s="16" t="str">
        <f t="shared" ref="B772:B835" si="100">MID(L772,FIND("«",L772)+1,FIND("»",L772)-FIND("«",L772)-1)</f>
        <v>教材节</v>
      </c>
      <c r="C772" s="16" t="str">
        <f t="shared" ref="C772:C835" si="101">RIGHT(L772,LEN(L772)-FIND("»",L772))</f>
        <v>第十课 创新意识与社会进步</v>
      </c>
      <c r="D772" s="16" t="str">
        <f>IF(I772=1,INDEX( {"chinese","english","math","physics","chemistry","biology","politics","history","geography"},MATCH(C772,{"语文","英语","数学","物理","化学","生物","政治","历史","地理"},0)),"")</f>
        <v/>
      </c>
      <c r="E772" s="16" t="str">
        <f t="shared" ref="E772:E835" si="102">SUBSTITUTE(SUBSTITUTE(SUBSTITUTE(SUBSTITUTE(B772,"超",""),"恰",""),"亚",""),"次","")</f>
        <v>教材节</v>
      </c>
      <c r="F772" s="16" t="str">
        <f t="shared" ref="F772:F835" si="103">IF(IFERROR(FIND("超",B772),-1)&gt;0,"超",  IF(IFERROR(FIND("亚",B772),-1)&gt;0,"亚",   IF(IFERROR(FIND("次",B772),-1)&gt;0,"次",    "恰"  )))</f>
        <v>恰</v>
      </c>
      <c r="G772" s="16" t="str">
        <f>INDEX( {"body","discipline","volume","chapter","section"},MATCH(E772,{"教材体","教材域","教材册","教材章","教材节"},0))</f>
        <v>section</v>
      </c>
      <c r="H772" s="16" t="str">
        <f>INDEX( {"super","just","sub","infras"},MATCH(F772,{"超","恰","亚","次"},0))</f>
        <v>just</v>
      </c>
      <c r="I772" s="16">
        <f>MATCH(E772,{"教材体","教材域","教材册","教材章","教材节"},0)-1</f>
        <v>4</v>
      </c>
      <c r="J772" s="16">
        <f>MATCH(F772,{"超","恰","亚","次"},0)-1</f>
        <v>1</v>
      </c>
      <c r="K772" s="16" t="str">
        <f t="shared" ref="K772:K835" si="104">IF(I772=0,"",IF(I772=1,C772,K771))</f>
        <v>政治</v>
      </c>
      <c r="L772" s="1" t="s">
        <v>671</v>
      </c>
      <c r="M772" s="17"/>
      <c r="N772" s="17"/>
      <c r="O772" s="18" t="str">
        <f t="shared" si="97"/>
        <v xml:space="preserve">
  - 
    name:  第十课 创新意识与社会进步
    title:  第十课 创新意识与社会进步
    description: 
    koLyro: section
    koLyri:  just
    son: </v>
      </c>
      <c r="P772" s="20" t="str">
        <f t="shared" si="98"/>
        <v xml:space="preserve">
          - 
            name:  第十课 创新意识与社会进步
            title:  第十课 创新意识与社会进步
            description: 
            koLyro: section
            koLyri:  just
            son: </v>
      </c>
    </row>
    <row r="773" spans="1:16" s="1" customFormat="1" ht="17.25" customHeight="1">
      <c r="A773" s="15">
        <f t="shared" si="99"/>
        <v>4</v>
      </c>
      <c r="B773" s="16" t="str">
        <f t="shared" si="100"/>
        <v>教材节</v>
      </c>
      <c r="C773" s="16" t="str">
        <f t="shared" si="101"/>
        <v>综合探究：坚持唯物辩证法 反对形而上学</v>
      </c>
      <c r="D773" s="16" t="str">
        <f>IF(I773=1,INDEX( {"chinese","english","math","physics","chemistry","biology","politics","history","geography"},MATCH(C773,{"语文","英语","数学","物理","化学","生物","政治","历史","地理"},0)),"")</f>
        <v/>
      </c>
      <c r="E773" s="16" t="str">
        <f t="shared" si="102"/>
        <v>教材节</v>
      </c>
      <c r="F773" s="16" t="str">
        <f t="shared" si="103"/>
        <v>恰</v>
      </c>
      <c r="G773" s="16" t="str">
        <f>INDEX( {"body","discipline","volume","chapter","section"},MATCH(E773,{"教材体","教材域","教材册","教材章","教材节"},0))</f>
        <v>section</v>
      </c>
      <c r="H773" s="16" t="str">
        <f>INDEX( {"super","just","sub","infras"},MATCH(F773,{"超","恰","亚","次"},0))</f>
        <v>just</v>
      </c>
      <c r="I773" s="16">
        <f>MATCH(E773,{"教材体","教材域","教材册","教材章","教材节"},0)-1</f>
        <v>4</v>
      </c>
      <c r="J773" s="16">
        <f>MATCH(F773,{"超","恰","亚","次"},0)-1</f>
        <v>1</v>
      </c>
      <c r="K773" s="16" t="str">
        <f t="shared" si="104"/>
        <v>政治</v>
      </c>
      <c r="L773" s="1" t="s">
        <v>672</v>
      </c>
      <c r="M773" s="17"/>
      <c r="N773" s="17"/>
      <c r="O773" s="18" t="str">
        <f t="shared" ref="O773:O836" si="105">SUBSTITUTE(SUBSTITUTE(SUBSTITUTE(SUBSTITUTE($O$1,"NAME",IF(D773="",C773,D773)),"TITLE",C773),"KO_LYRO",G773),"KO_LYRI",H773)</f>
        <v xml:space="preserve">
  - 
    name:  综合探究：坚持唯物辩证法 反对形而上学
    title:  综合探究：坚持唯物辩证法 反对形而上学
    description: 
    koLyro: section
    koLyri:  just
    son: </v>
      </c>
      <c r="P773" s="20" t="str">
        <f t="shared" ref="P773:P836" si="106">SUBSTITUTE(O773,CHAR(10),CHAR(10)&amp;REPT("  ",A773))</f>
        <v xml:space="preserve">
          - 
            name:  综合探究：坚持唯物辩证法 反对形而上学
            title:  综合探究：坚持唯物辩证法 反对形而上学
            description: 
            koLyro: section
            koLyri:  just
            son: </v>
      </c>
    </row>
    <row r="774" spans="1:16" s="1" customFormat="1" ht="17.25" customHeight="1">
      <c r="A774" s="15">
        <f t="shared" si="99"/>
        <v>3</v>
      </c>
      <c r="B774" s="16" t="str">
        <f t="shared" si="100"/>
        <v>教材章</v>
      </c>
      <c r="C774" s="16" t="str">
        <f t="shared" si="101"/>
        <v>生活与哲学第四单元 认识社会与价值选择</v>
      </c>
      <c r="D774" s="16" t="str">
        <f>IF(I774=1,INDEX( {"chinese","english","math","physics","chemistry","biology","politics","history","geography"},MATCH(C774,{"语文","英语","数学","物理","化学","生物","政治","历史","地理"},0)),"")</f>
        <v/>
      </c>
      <c r="E774" s="16" t="str">
        <f t="shared" si="102"/>
        <v>教材章</v>
      </c>
      <c r="F774" s="16" t="str">
        <f t="shared" si="103"/>
        <v>恰</v>
      </c>
      <c r="G774" s="16" t="str">
        <f>INDEX( {"body","discipline","volume","chapter","section"},MATCH(E774,{"教材体","教材域","教材册","教材章","教材节"},0))</f>
        <v>chapter</v>
      </c>
      <c r="H774" s="16" t="str">
        <f>INDEX( {"super","just","sub","infras"},MATCH(F774,{"超","恰","亚","次"},0))</f>
        <v>just</v>
      </c>
      <c r="I774" s="16">
        <f>MATCH(E774,{"教材体","教材域","教材册","教材章","教材节"},0)-1</f>
        <v>3</v>
      </c>
      <c r="J774" s="16">
        <f>MATCH(F774,{"超","恰","亚","次"},0)-1</f>
        <v>1</v>
      </c>
      <c r="K774" s="16" t="str">
        <f t="shared" si="104"/>
        <v>政治</v>
      </c>
      <c r="L774" s="1" t="s">
        <v>673</v>
      </c>
      <c r="M774" s="17"/>
      <c r="N774" s="17"/>
      <c r="O774" s="18" t="str">
        <f t="shared" si="105"/>
        <v xml:space="preserve">
  - 
    name:  生活与哲学第四单元 认识社会与价值选择
    title:  生活与哲学第四单元 认识社会与价值选择
    description: 
    koLyro: chapter
    koLyri:  just
    son: </v>
      </c>
      <c r="P774" s="20" t="str">
        <f t="shared" si="106"/>
        <v xml:space="preserve">
        - 
          name:  生活与哲学第四单元 认识社会与价值选择
          title:  生活与哲学第四单元 认识社会与价值选择
          description: 
          koLyro: chapter
          koLyri:  just
          son: </v>
      </c>
    </row>
    <row r="775" spans="1:16" s="1" customFormat="1" ht="17.25" customHeight="1">
      <c r="A775" s="15">
        <f t="shared" si="99"/>
        <v>4</v>
      </c>
      <c r="B775" s="16" t="str">
        <f t="shared" si="100"/>
        <v>教材节</v>
      </c>
      <c r="C775" s="16" t="str">
        <f t="shared" si="101"/>
        <v>第十一课 寻觅社会的真谛</v>
      </c>
      <c r="D775" s="16" t="str">
        <f>IF(I775=1,INDEX( {"chinese","english","math","physics","chemistry","biology","politics","history","geography"},MATCH(C775,{"语文","英语","数学","物理","化学","生物","政治","历史","地理"},0)),"")</f>
        <v/>
      </c>
      <c r="E775" s="16" t="str">
        <f t="shared" si="102"/>
        <v>教材节</v>
      </c>
      <c r="F775" s="16" t="str">
        <f t="shared" si="103"/>
        <v>恰</v>
      </c>
      <c r="G775" s="16" t="str">
        <f>INDEX( {"body","discipline","volume","chapter","section"},MATCH(E775,{"教材体","教材域","教材册","教材章","教材节"},0))</f>
        <v>section</v>
      </c>
      <c r="H775" s="16" t="str">
        <f>INDEX( {"super","just","sub","infras"},MATCH(F775,{"超","恰","亚","次"},0))</f>
        <v>just</v>
      </c>
      <c r="I775" s="16">
        <f>MATCH(E775,{"教材体","教材域","教材册","教材章","教材节"},0)-1</f>
        <v>4</v>
      </c>
      <c r="J775" s="16">
        <f>MATCH(F775,{"超","恰","亚","次"},0)-1</f>
        <v>1</v>
      </c>
      <c r="K775" s="16" t="str">
        <f t="shared" si="104"/>
        <v>政治</v>
      </c>
      <c r="L775" s="1" t="s">
        <v>674</v>
      </c>
      <c r="M775" s="17"/>
      <c r="N775" s="17"/>
      <c r="O775" s="18" t="str">
        <f t="shared" si="105"/>
        <v xml:space="preserve">
  - 
    name:  第十一课 寻觅社会的真谛
    title:  第十一课 寻觅社会的真谛
    description: 
    koLyro: section
    koLyri:  just
    son: </v>
      </c>
      <c r="P775" s="20" t="str">
        <f t="shared" si="106"/>
        <v xml:space="preserve">
          - 
            name:  第十一课 寻觅社会的真谛
            title:  第十一课 寻觅社会的真谛
            description: 
            koLyro: section
            koLyri:  just
            son: </v>
      </c>
    </row>
    <row r="776" spans="1:16" s="1" customFormat="1" ht="17.25" customHeight="1">
      <c r="A776" s="15">
        <f t="shared" si="99"/>
        <v>4</v>
      </c>
      <c r="B776" s="16" t="str">
        <f t="shared" si="100"/>
        <v>教材节</v>
      </c>
      <c r="C776" s="16" t="str">
        <f t="shared" si="101"/>
        <v>第十二课 实现人生的价值</v>
      </c>
      <c r="D776" s="16" t="str">
        <f>IF(I776=1,INDEX( {"chinese","english","math","physics","chemistry","biology","politics","history","geography"},MATCH(C776,{"语文","英语","数学","物理","化学","生物","政治","历史","地理"},0)),"")</f>
        <v/>
      </c>
      <c r="E776" s="16" t="str">
        <f t="shared" si="102"/>
        <v>教材节</v>
      </c>
      <c r="F776" s="16" t="str">
        <f t="shared" si="103"/>
        <v>恰</v>
      </c>
      <c r="G776" s="16" t="str">
        <f>INDEX( {"body","discipline","volume","chapter","section"},MATCH(E776,{"教材体","教材域","教材册","教材章","教材节"},0))</f>
        <v>section</v>
      </c>
      <c r="H776" s="16" t="str">
        <f>INDEX( {"super","just","sub","infras"},MATCH(F776,{"超","恰","亚","次"},0))</f>
        <v>just</v>
      </c>
      <c r="I776" s="16">
        <f>MATCH(E776,{"教材体","教材域","教材册","教材章","教材节"},0)-1</f>
        <v>4</v>
      </c>
      <c r="J776" s="16">
        <f>MATCH(F776,{"超","恰","亚","次"},0)-1</f>
        <v>1</v>
      </c>
      <c r="K776" s="16" t="str">
        <f t="shared" si="104"/>
        <v>政治</v>
      </c>
      <c r="L776" s="1" t="s">
        <v>675</v>
      </c>
      <c r="M776" s="17"/>
      <c r="N776" s="17"/>
      <c r="O776" s="18" t="str">
        <f t="shared" si="105"/>
        <v xml:space="preserve">
  - 
    name:  第十二课 实现人生的价值
    title:  第十二课 实现人生的价值
    description: 
    koLyro: section
    koLyri:  just
    son: </v>
      </c>
      <c r="P776" s="20" t="str">
        <f t="shared" si="106"/>
        <v xml:space="preserve">
          - 
            name:  第十二课 实现人生的价值
            title:  第十二课 实现人生的价值
            description: 
            koLyro: section
            koLyri:  just
            son: </v>
      </c>
    </row>
    <row r="777" spans="1:16" s="1" customFormat="1" ht="17.25" customHeight="1">
      <c r="A777" s="15">
        <f t="shared" si="99"/>
        <v>4</v>
      </c>
      <c r="B777" s="16" t="str">
        <f t="shared" si="100"/>
        <v>教材节</v>
      </c>
      <c r="C777" s="16" t="str">
        <f t="shared" si="101"/>
        <v>综合探究：坚定理想 铸就辉煌</v>
      </c>
      <c r="D777" s="16" t="str">
        <f>IF(I777=1,INDEX( {"chinese","english","math","physics","chemistry","biology","politics","history","geography"},MATCH(C777,{"语文","英语","数学","物理","化学","生物","政治","历史","地理"},0)),"")</f>
        <v/>
      </c>
      <c r="E777" s="16" t="str">
        <f t="shared" si="102"/>
        <v>教材节</v>
      </c>
      <c r="F777" s="16" t="str">
        <f t="shared" si="103"/>
        <v>恰</v>
      </c>
      <c r="G777" s="16" t="str">
        <f>INDEX( {"body","discipline","volume","chapter","section"},MATCH(E777,{"教材体","教材域","教材册","教材章","教材节"},0))</f>
        <v>section</v>
      </c>
      <c r="H777" s="16" t="str">
        <f>INDEX( {"super","just","sub","infras"},MATCH(F777,{"超","恰","亚","次"},0))</f>
        <v>just</v>
      </c>
      <c r="I777" s="16">
        <f>MATCH(E777,{"教材体","教材域","教材册","教材章","教材节"},0)-1</f>
        <v>4</v>
      </c>
      <c r="J777" s="16">
        <f>MATCH(F777,{"超","恰","亚","次"},0)-1</f>
        <v>1</v>
      </c>
      <c r="K777" s="16" t="str">
        <f t="shared" si="104"/>
        <v>政治</v>
      </c>
      <c r="L777" s="1" t="s">
        <v>676</v>
      </c>
      <c r="M777" s="17"/>
      <c r="N777" s="17"/>
      <c r="O777" s="18" t="str">
        <f t="shared" si="105"/>
        <v xml:space="preserve">
  - 
    name:  综合探究：坚定理想 铸就辉煌
    title:  综合探究：坚定理想 铸就辉煌
    description: 
    koLyro: section
    koLyri:  just
    son: </v>
      </c>
      <c r="P777" s="20" t="str">
        <f t="shared" si="106"/>
        <v xml:space="preserve">
          - 
            name:  综合探究：坚定理想 铸就辉煌
            title:  综合探究：坚定理想 铸就辉煌
            description: 
            koLyro: section
            koLyri:  just
            son: </v>
      </c>
    </row>
    <row r="778" spans="1:16" s="1" customFormat="1" ht="17.25" customHeight="1">
      <c r="A778" s="15">
        <f t="shared" si="99"/>
        <v>1</v>
      </c>
      <c r="B778" s="16" t="str">
        <f t="shared" si="100"/>
        <v>教材域</v>
      </c>
      <c r="C778" s="16" t="str">
        <f t="shared" si="101"/>
        <v>历史</v>
      </c>
      <c r="D778" s="16" t="str">
        <f>IF(I778=1,INDEX( {"chinese","english","math","physics","chemistry","biology","politics","history","geography"},MATCH(C778,{"语文","英语","数学","物理","化学","生物","政治","历史","地理"},0)),"")</f>
        <v>history</v>
      </c>
      <c r="E778" s="16" t="str">
        <f t="shared" si="102"/>
        <v>教材域</v>
      </c>
      <c r="F778" s="16" t="str">
        <f t="shared" si="103"/>
        <v>恰</v>
      </c>
      <c r="G778" s="16" t="str">
        <f>INDEX( {"body","discipline","volume","chapter","section"},MATCH(E778,{"教材体","教材域","教材册","教材章","教材节"},0))</f>
        <v>discipline</v>
      </c>
      <c r="H778" s="16" t="str">
        <f>INDEX( {"super","just","sub","infras"},MATCH(F778,{"超","恰","亚","次"},0))</f>
        <v>just</v>
      </c>
      <c r="I778" s="16">
        <f>MATCH(E778,{"教材体","教材域","教材册","教材章","教材节"},0)-1</f>
        <v>1</v>
      </c>
      <c r="J778" s="16">
        <f>MATCH(F778,{"超","恰","亚","次"},0)-1</f>
        <v>1</v>
      </c>
      <c r="K778" s="16" t="str">
        <f t="shared" si="104"/>
        <v>历史</v>
      </c>
      <c r="L778" s="1" t="s">
        <v>677</v>
      </c>
      <c r="M778" s="17"/>
      <c r="N778" s="17"/>
      <c r="O778" s="18" t="str">
        <f t="shared" si="105"/>
        <v xml:space="preserve">
  - 
    name:  history
    title:  历史
    description: 
    koLyro: discipline
    koLyri:  just
    son: </v>
      </c>
      <c r="P778" s="20" t="str">
        <f t="shared" si="106"/>
        <v xml:space="preserve">
    - 
      name:  history
      title:  历史
      description: 
      koLyro: discipline
      koLyri:  just
      son: </v>
      </c>
    </row>
    <row r="779" spans="1:16" s="1" customFormat="1" ht="17.25" customHeight="1">
      <c r="A779" s="15">
        <f t="shared" si="99"/>
        <v>2</v>
      </c>
      <c r="B779" s="16" t="str">
        <f t="shared" si="100"/>
        <v>教材册</v>
      </c>
      <c r="C779" s="16" t="str">
        <f t="shared" si="101"/>
        <v>必修1</v>
      </c>
      <c r="D779" s="16" t="str">
        <f>IF(I779=1,INDEX( {"chinese","english","math","physics","chemistry","biology","politics","history","geography"},MATCH(C779,{"语文","英语","数学","物理","化学","生物","政治","历史","地理"},0)),"")</f>
        <v/>
      </c>
      <c r="E779" s="16" t="str">
        <f t="shared" si="102"/>
        <v>教材册</v>
      </c>
      <c r="F779" s="16" t="str">
        <f t="shared" si="103"/>
        <v>恰</v>
      </c>
      <c r="G779" s="16" t="str">
        <f>INDEX( {"body","discipline","volume","chapter","section"},MATCH(E779,{"教材体","教材域","教材册","教材章","教材节"},0))</f>
        <v>volume</v>
      </c>
      <c r="H779" s="16" t="str">
        <f>INDEX( {"super","just","sub","infras"},MATCH(F779,{"超","恰","亚","次"},0))</f>
        <v>just</v>
      </c>
      <c r="I779" s="16">
        <f>MATCH(E779,{"教材体","教材域","教材册","教材章","教材节"},0)-1</f>
        <v>2</v>
      </c>
      <c r="J779" s="16">
        <f>MATCH(F779,{"超","恰","亚","次"},0)-1</f>
        <v>1</v>
      </c>
      <c r="K779" s="16" t="str">
        <f t="shared" si="104"/>
        <v>历史</v>
      </c>
      <c r="L779" s="1" t="s">
        <v>77</v>
      </c>
      <c r="M779" s="17"/>
      <c r="N779" s="17"/>
      <c r="O779" s="18" t="str">
        <f t="shared" si="105"/>
        <v xml:space="preserve">
  - 
    name:  必修1
    title:  必修1
    description: 
    koLyro: volume
    koLyri:  just
    son: </v>
      </c>
      <c r="P779" s="20" t="str">
        <f t="shared" si="106"/>
        <v xml:space="preserve">
      - 
        name:  必修1
        title:  必修1
        description: 
        koLyro: volume
        koLyri:  just
        son: </v>
      </c>
    </row>
    <row r="780" spans="1:16" s="1" customFormat="1" ht="17.25" customHeight="1">
      <c r="A780" s="15">
        <f t="shared" si="99"/>
        <v>3</v>
      </c>
      <c r="B780" s="16" t="str">
        <f t="shared" si="100"/>
        <v>教材章</v>
      </c>
      <c r="C780" s="16" t="str">
        <f t="shared" si="101"/>
        <v>一 古代中国的政治制度</v>
      </c>
      <c r="D780" s="16" t="str">
        <f>IF(I780=1,INDEX( {"chinese","english","math","physics","chemistry","biology","politics","history","geography"},MATCH(C780,{"语文","英语","数学","物理","化学","生物","政治","历史","地理"},0)),"")</f>
        <v/>
      </c>
      <c r="E780" s="16" t="str">
        <f t="shared" si="102"/>
        <v>教材章</v>
      </c>
      <c r="F780" s="16" t="str">
        <f t="shared" si="103"/>
        <v>恰</v>
      </c>
      <c r="G780" s="16" t="str">
        <f>INDEX( {"body","discipline","volume","chapter","section"},MATCH(E780,{"教材体","教材域","教材册","教材章","教材节"},0))</f>
        <v>chapter</v>
      </c>
      <c r="H780" s="16" t="str">
        <f>INDEX( {"super","just","sub","infras"},MATCH(F780,{"超","恰","亚","次"},0))</f>
        <v>just</v>
      </c>
      <c r="I780" s="16">
        <f>MATCH(E780,{"教材体","教材域","教材册","教材章","教材节"},0)-1</f>
        <v>3</v>
      </c>
      <c r="J780" s="16">
        <f>MATCH(F780,{"超","恰","亚","次"},0)-1</f>
        <v>1</v>
      </c>
      <c r="K780" s="16" t="str">
        <f t="shared" si="104"/>
        <v>历史</v>
      </c>
      <c r="L780" s="1" t="s">
        <v>678</v>
      </c>
      <c r="M780" s="17"/>
      <c r="N780" s="17"/>
      <c r="O780" s="18" t="str">
        <f t="shared" si="105"/>
        <v xml:space="preserve">
  - 
    name:  一 古代中国的政治制度
    title:  一 古代中国的政治制度
    description: 
    koLyro: chapter
    koLyri:  just
    son: </v>
      </c>
      <c r="P780" s="20" t="str">
        <f t="shared" si="106"/>
        <v xml:space="preserve">
        - 
          name:  一 古代中国的政治制度
          title:  一 古代中国的政治制度
          description: 
          koLyro: chapter
          koLyri:  just
          son: </v>
      </c>
    </row>
    <row r="781" spans="1:16" s="1" customFormat="1" ht="17.25" customHeight="1">
      <c r="A781" s="15">
        <f t="shared" si="99"/>
        <v>4</v>
      </c>
      <c r="B781" s="16" t="str">
        <f t="shared" si="100"/>
        <v>教材节</v>
      </c>
      <c r="C781" s="16" t="str">
        <f t="shared" si="101"/>
        <v>1 夏、商、西周的政治制度</v>
      </c>
      <c r="D781" s="16" t="str">
        <f>IF(I781=1,INDEX( {"chinese","english","math","physics","chemistry","biology","politics","history","geography"},MATCH(C781,{"语文","英语","数学","物理","化学","生物","政治","历史","地理"},0)),"")</f>
        <v/>
      </c>
      <c r="E781" s="16" t="str">
        <f t="shared" si="102"/>
        <v>教材节</v>
      </c>
      <c r="F781" s="16" t="str">
        <f t="shared" si="103"/>
        <v>恰</v>
      </c>
      <c r="G781" s="16" t="str">
        <f>INDEX( {"body","discipline","volume","chapter","section"},MATCH(E781,{"教材体","教材域","教材册","教材章","教材节"},0))</f>
        <v>section</v>
      </c>
      <c r="H781" s="16" t="str">
        <f>INDEX( {"super","just","sub","infras"},MATCH(F781,{"超","恰","亚","次"},0))</f>
        <v>just</v>
      </c>
      <c r="I781" s="16">
        <f>MATCH(E781,{"教材体","教材域","教材册","教材章","教材节"},0)-1</f>
        <v>4</v>
      </c>
      <c r="J781" s="16">
        <f>MATCH(F781,{"超","恰","亚","次"},0)-1</f>
        <v>1</v>
      </c>
      <c r="K781" s="16" t="str">
        <f t="shared" si="104"/>
        <v>历史</v>
      </c>
      <c r="L781" s="1" t="s">
        <v>679</v>
      </c>
      <c r="M781" s="17"/>
      <c r="N781" s="17"/>
      <c r="O781" s="18" t="str">
        <f t="shared" si="105"/>
        <v xml:space="preserve">
  - 
    name:  1 夏、商、西周的政治制度
    title:  1 夏、商、西周的政治制度
    description: 
    koLyro: section
    koLyri:  just
    son: </v>
      </c>
      <c r="P781" s="20" t="str">
        <f t="shared" si="106"/>
        <v xml:space="preserve">
          - 
            name:  1 夏、商、西周的政治制度
            title:  1 夏、商、西周的政治制度
            description: 
            koLyro: section
            koLyri:  just
            son: </v>
      </c>
    </row>
    <row r="782" spans="1:16" s="1" customFormat="1" ht="17.25" customHeight="1">
      <c r="A782" s="15">
        <f t="shared" si="99"/>
        <v>4</v>
      </c>
      <c r="B782" s="16" t="str">
        <f t="shared" si="100"/>
        <v>教材节</v>
      </c>
      <c r="C782" s="16" t="str">
        <f t="shared" si="101"/>
        <v>2 秦朝中央集权制度的形成</v>
      </c>
      <c r="D782" s="16" t="str">
        <f>IF(I782=1,INDEX( {"chinese","english","math","physics","chemistry","biology","politics","history","geography"},MATCH(C782,{"语文","英语","数学","物理","化学","生物","政治","历史","地理"},0)),"")</f>
        <v/>
      </c>
      <c r="E782" s="16" t="str">
        <f t="shared" si="102"/>
        <v>教材节</v>
      </c>
      <c r="F782" s="16" t="str">
        <f t="shared" si="103"/>
        <v>恰</v>
      </c>
      <c r="G782" s="16" t="str">
        <f>INDEX( {"body","discipline","volume","chapter","section"},MATCH(E782,{"教材体","教材域","教材册","教材章","教材节"},0))</f>
        <v>section</v>
      </c>
      <c r="H782" s="16" t="str">
        <f>INDEX( {"super","just","sub","infras"},MATCH(F782,{"超","恰","亚","次"},0))</f>
        <v>just</v>
      </c>
      <c r="I782" s="16">
        <f>MATCH(E782,{"教材体","教材域","教材册","教材章","教材节"},0)-1</f>
        <v>4</v>
      </c>
      <c r="J782" s="16">
        <f>MATCH(F782,{"超","恰","亚","次"},0)-1</f>
        <v>1</v>
      </c>
      <c r="K782" s="16" t="str">
        <f t="shared" si="104"/>
        <v>历史</v>
      </c>
      <c r="L782" s="1" t="s">
        <v>680</v>
      </c>
      <c r="M782" s="17"/>
      <c r="N782" s="17"/>
      <c r="O782" s="18" t="str">
        <f t="shared" si="105"/>
        <v xml:space="preserve">
  - 
    name:  2 秦朝中央集权制度的形成
    title:  2 秦朝中央集权制度的形成
    description: 
    koLyro: section
    koLyri:  just
    son: </v>
      </c>
      <c r="P782" s="20" t="str">
        <f t="shared" si="106"/>
        <v xml:space="preserve">
          - 
            name:  2 秦朝中央集权制度的形成
            title:  2 秦朝中央集权制度的形成
            description: 
            koLyro: section
            koLyri:  just
            son: </v>
      </c>
    </row>
    <row r="783" spans="1:16" s="1" customFormat="1" ht="17.25" customHeight="1">
      <c r="A783" s="15">
        <f t="shared" si="99"/>
        <v>4</v>
      </c>
      <c r="B783" s="16" t="str">
        <f t="shared" si="100"/>
        <v>教材节</v>
      </c>
      <c r="C783" s="16" t="str">
        <f t="shared" si="101"/>
        <v>3 从汉到元政治制度的演变</v>
      </c>
      <c r="D783" s="16" t="str">
        <f>IF(I783=1,INDEX( {"chinese","english","math","physics","chemistry","biology","politics","history","geography"},MATCH(C783,{"语文","英语","数学","物理","化学","生物","政治","历史","地理"},0)),"")</f>
        <v/>
      </c>
      <c r="E783" s="16" t="str">
        <f t="shared" si="102"/>
        <v>教材节</v>
      </c>
      <c r="F783" s="16" t="str">
        <f t="shared" si="103"/>
        <v>恰</v>
      </c>
      <c r="G783" s="16" t="str">
        <f>INDEX( {"body","discipline","volume","chapter","section"},MATCH(E783,{"教材体","教材域","教材册","教材章","教材节"},0))</f>
        <v>section</v>
      </c>
      <c r="H783" s="16" t="str">
        <f>INDEX( {"super","just","sub","infras"},MATCH(F783,{"超","恰","亚","次"},0))</f>
        <v>just</v>
      </c>
      <c r="I783" s="16">
        <f>MATCH(E783,{"教材体","教材域","教材册","教材章","教材节"},0)-1</f>
        <v>4</v>
      </c>
      <c r="J783" s="16">
        <f>MATCH(F783,{"超","恰","亚","次"},0)-1</f>
        <v>1</v>
      </c>
      <c r="K783" s="16" t="str">
        <f t="shared" si="104"/>
        <v>历史</v>
      </c>
      <c r="L783" s="1" t="s">
        <v>681</v>
      </c>
      <c r="M783" s="17"/>
      <c r="N783" s="17"/>
      <c r="O783" s="18" t="str">
        <f t="shared" si="105"/>
        <v xml:space="preserve">
  - 
    name:  3 从汉到元政治制度的演变
    title:  3 从汉到元政治制度的演变
    description: 
    koLyro: section
    koLyri:  just
    son: </v>
      </c>
      <c r="P783" s="20" t="str">
        <f t="shared" si="106"/>
        <v xml:space="preserve">
          - 
            name:  3 从汉到元政治制度的演变
            title:  3 从汉到元政治制度的演变
            description: 
            koLyro: section
            koLyri:  just
            son: </v>
      </c>
    </row>
    <row r="784" spans="1:16" s="1" customFormat="1" ht="17.25" customHeight="1">
      <c r="A784" s="15">
        <f t="shared" si="99"/>
        <v>4</v>
      </c>
      <c r="B784" s="16" t="str">
        <f t="shared" si="100"/>
        <v>教材节</v>
      </c>
      <c r="C784" s="16" t="str">
        <f t="shared" si="101"/>
        <v>4 明清君主专制的加强</v>
      </c>
      <c r="D784" s="16" t="str">
        <f>IF(I784=1,INDEX( {"chinese","english","math","physics","chemistry","biology","politics","history","geography"},MATCH(C784,{"语文","英语","数学","物理","化学","生物","政治","历史","地理"},0)),"")</f>
        <v/>
      </c>
      <c r="E784" s="16" t="str">
        <f t="shared" si="102"/>
        <v>教材节</v>
      </c>
      <c r="F784" s="16" t="str">
        <f t="shared" si="103"/>
        <v>恰</v>
      </c>
      <c r="G784" s="16" t="str">
        <f>INDEX( {"body","discipline","volume","chapter","section"},MATCH(E784,{"教材体","教材域","教材册","教材章","教材节"},0))</f>
        <v>section</v>
      </c>
      <c r="H784" s="16" t="str">
        <f>INDEX( {"super","just","sub","infras"},MATCH(F784,{"超","恰","亚","次"},0))</f>
        <v>just</v>
      </c>
      <c r="I784" s="16">
        <f>MATCH(E784,{"教材体","教材域","教材册","教材章","教材节"},0)-1</f>
        <v>4</v>
      </c>
      <c r="J784" s="16">
        <f>MATCH(F784,{"超","恰","亚","次"},0)-1</f>
        <v>1</v>
      </c>
      <c r="K784" s="16" t="str">
        <f t="shared" si="104"/>
        <v>历史</v>
      </c>
      <c r="L784" s="1" t="s">
        <v>682</v>
      </c>
      <c r="M784" s="17"/>
      <c r="N784" s="17"/>
      <c r="O784" s="18" t="str">
        <f t="shared" si="105"/>
        <v xml:space="preserve">
  - 
    name:  4 明清君主专制的加强
    title:  4 明清君主专制的加强
    description: 
    koLyro: section
    koLyri:  just
    son: </v>
      </c>
      <c r="P784" s="20" t="str">
        <f t="shared" si="106"/>
        <v xml:space="preserve">
          - 
            name:  4 明清君主专制的加强
            title:  4 明清君主专制的加强
            description: 
            koLyro: section
            koLyri:  just
            son: </v>
      </c>
    </row>
    <row r="785" spans="1:16" s="1" customFormat="1" ht="17.25" customHeight="1">
      <c r="A785" s="15">
        <f t="shared" si="99"/>
        <v>3</v>
      </c>
      <c r="B785" s="16" t="str">
        <f t="shared" si="100"/>
        <v>教材章</v>
      </c>
      <c r="C785" s="16" t="str">
        <f t="shared" si="101"/>
        <v>二 古代希腊罗马的政治制度</v>
      </c>
      <c r="D785" s="16" t="str">
        <f>IF(I785=1,INDEX( {"chinese","english","math","physics","chemistry","biology","politics","history","geography"},MATCH(C785,{"语文","英语","数学","物理","化学","生物","政治","历史","地理"},0)),"")</f>
        <v/>
      </c>
      <c r="E785" s="16" t="str">
        <f t="shared" si="102"/>
        <v>教材章</v>
      </c>
      <c r="F785" s="16" t="str">
        <f t="shared" si="103"/>
        <v>恰</v>
      </c>
      <c r="G785" s="16" t="str">
        <f>INDEX( {"body","discipline","volume","chapter","section"},MATCH(E785,{"教材体","教材域","教材册","教材章","教材节"},0))</f>
        <v>chapter</v>
      </c>
      <c r="H785" s="16" t="str">
        <f>INDEX( {"super","just","sub","infras"},MATCH(F785,{"超","恰","亚","次"},0))</f>
        <v>just</v>
      </c>
      <c r="I785" s="16">
        <f>MATCH(E785,{"教材体","教材域","教材册","教材章","教材节"},0)-1</f>
        <v>3</v>
      </c>
      <c r="J785" s="16">
        <f>MATCH(F785,{"超","恰","亚","次"},0)-1</f>
        <v>1</v>
      </c>
      <c r="K785" s="16" t="str">
        <f t="shared" si="104"/>
        <v>历史</v>
      </c>
      <c r="L785" s="1" t="s">
        <v>683</v>
      </c>
      <c r="M785" s="17"/>
      <c r="N785" s="17"/>
      <c r="O785" s="18" t="str">
        <f t="shared" si="105"/>
        <v xml:space="preserve">
  - 
    name:  二 古代希腊罗马的政治制度
    title:  二 古代希腊罗马的政治制度
    description: 
    koLyro: chapter
    koLyri:  just
    son: </v>
      </c>
      <c r="P785" s="20" t="str">
        <f t="shared" si="106"/>
        <v xml:space="preserve">
        - 
          name:  二 古代希腊罗马的政治制度
          title:  二 古代希腊罗马的政治制度
          description: 
          koLyro: chapter
          koLyri:  just
          son: </v>
      </c>
    </row>
    <row r="786" spans="1:16" s="1" customFormat="1" ht="17.25" customHeight="1">
      <c r="A786" s="15">
        <f t="shared" si="99"/>
        <v>4</v>
      </c>
      <c r="B786" s="16" t="str">
        <f t="shared" si="100"/>
        <v>教材节</v>
      </c>
      <c r="C786" s="16" t="str">
        <f t="shared" si="101"/>
        <v>5 民主政治的摇篮——古代希腊</v>
      </c>
      <c r="D786" s="16" t="str">
        <f>IF(I786=1,INDEX( {"chinese","english","math","physics","chemistry","biology","politics","history","geography"},MATCH(C786,{"语文","英语","数学","物理","化学","生物","政治","历史","地理"},0)),"")</f>
        <v/>
      </c>
      <c r="E786" s="16" t="str">
        <f t="shared" si="102"/>
        <v>教材节</v>
      </c>
      <c r="F786" s="16" t="str">
        <f t="shared" si="103"/>
        <v>恰</v>
      </c>
      <c r="G786" s="16" t="str">
        <f>INDEX( {"body","discipline","volume","chapter","section"},MATCH(E786,{"教材体","教材域","教材册","教材章","教材节"},0))</f>
        <v>section</v>
      </c>
      <c r="H786" s="16" t="str">
        <f>INDEX( {"super","just","sub","infras"},MATCH(F786,{"超","恰","亚","次"},0))</f>
        <v>just</v>
      </c>
      <c r="I786" s="16">
        <f>MATCH(E786,{"教材体","教材域","教材册","教材章","教材节"},0)-1</f>
        <v>4</v>
      </c>
      <c r="J786" s="16">
        <f>MATCH(F786,{"超","恰","亚","次"},0)-1</f>
        <v>1</v>
      </c>
      <c r="K786" s="16" t="str">
        <f t="shared" si="104"/>
        <v>历史</v>
      </c>
      <c r="L786" s="1" t="s">
        <v>684</v>
      </c>
      <c r="M786" s="17"/>
      <c r="N786" s="17"/>
      <c r="O786" s="18" t="str">
        <f t="shared" si="105"/>
        <v xml:space="preserve">
  - 
    name:  5 民主政治的摇篮——古代希腊
    title:  5 民主政治的摇篮——古代希腊
    description: 
    koLyro: section
    koLyri:  just
    son: </v>
      </c>
      <c r="P786" s="20" t="str">
        <f t="shared" si="106"/>
        <v xml:space="preserve">
          - 
            name:  5 民主政治的摇篮——古代希腊
            title:  5 民主政治的摇篮——古代希腊
            description: 
            koLyro: section
            koLyri:  just
            son: </v>
      </c>
    </row>
    <row r="787" spans="1:16" s="1" customFormat="1" ht="17.25" customHeight="1">
      <c r="A787" s="15">
        <f t="shared" si="99"/>
        <v>4</v>
      </c>
      <c r="B787" s="16" t="str">
        <f t="shared" si="100"/>
        <v>教材节</v>
      </c>
      <c r="C787" s="16" t="str">
        <f t="shared" si="101"/>
        <v>6 雅典的民主政治</v>
      </c>
      <c r="D787" s="16" t="str">
        <f>IF(I787=1,INDEX( {"chinese","english","math","physics","chemistry","biology","politics","history","geography"},MATCH(C787,{"语文","英语","数学","物理","化学","生物","政治","历史","地理"},0)),"")</f>
        <v/>
      </c>
      <c r="E787" s="16" t="str">
        <f t="shared" si="102"/>
        <v>教材节</v>
      </c>
      <c r="F787" s="16" t="str">
        <f t="shared" si="103"/>
        <v>恰</v>
      </c>
      <c r="G787" s="16" t="str">
        <f>INDEX( {"body","discipline","volume","chapter","section"},MATCH(E787,{"教材体","教材域","教材册","教材章","教材节"},0))</f>
        <v>section</v>
      </c>
      <c r="H787" s="16" t="str">
        <f>INDEX( {"super","just","sub","infras"},MATCH(F787,{"超","恰","亚","次"},0))</f>
        <v>just</v>
      </c>
      <c r="I787" s="16">
        <f>MATCH(E787,{"教材体","教材域","教材册","教材章","教材节"},0)-1</f>
        <v>4</v>
      </c>
      <c r="J787" s="16">
        <f>MATCH(F787,{"超","恰","亚","次"},0)-1</f>
        <v>1</v>
      </c>
      <c r="K787" s="16" t="str">
        <f t="shared" si="104"/>
        <v>历史</v>
      </c>
      <c r="L787" s="1" t="s">
        <v>685</v>
      </c>
      <c r="M787" s="17"/>
      <c r="N787" s="17"/>
      <c r="O787" s="18" t="str">
        <f t="shared" si="105"/>
        <v xml:space="preserve">
  - 
    name:  6 雅典的民主政治
    title:  6 雅典的民主政治
    description: 
    koLyro: section
    koLyri:  just
    son: </v>
      </c>
      <c r="P787" s="20" t="str">
        <f t="shared" si="106"/>
        <v xml:space="preserve">
          - 
            name:  6 雅典的民主政治
            title:  6 雅典的民主政治
            description: 
            koLyro: section
            koLyri:  just
            son: </v>
      </c>
    </row>
    <row r="788" spans="1:16" s="1" customFormat="1" ht="17.25" customHeight="1">
      <c r="A788" s="15">
        <f t="shared" si="99"/>
        <v>4</v>
      </c>
      <c r="B788" s="16" t="str">
        <f t="shared" si="100"/>
        <v>教材节</v>
      </c>
      <c r="C788" s="16" t="str">
        <f t="shared" si="101"/>
        <v>7 罗马法的起源与发展</v>
      </c>
      <c r="D788" s="16" t="str">
        <f>IF(I788=1,INDEX( {"chinese","english","math","physics","chemistry","biology","politics","history","geography"},MATCH(C788,{"语文","英语","数学","物理","化学","生物","政治","历史","地理"},0)),"")</f>
        <v/>
      </c>
      <c r="E788" s="16" t="str">
        <f t="shared" si="102"/>
        <v>教材节</v>
      </c>
      <c r="F788" s="16" t="str">
        <f t="shared" si="103"/>
        <v>恰</v>
      </c>
      <c r="G788" s="16" t="str">
        <f>INDEX( {"body","discipline","volume","chapter","section"},MATCH(E788,{"教材体","教材域","教材册","教材章","教材节"},0))</f>
        <v>section</v>
      </c>
      <c r="H788" s="16" t="str">
        <f>INDEX( {"super","just","sub","infras"},MATCH(F788,{"超","恰","亚","次"},0))</f>
        <v>just</v>
      </c>
      <c r="I788" s="16">
        <f>MATCH(E788,{"教材体","教材域","教材册","教材章","教材节"},0)-1</f>
        <v>4</v>
      </c>
      <c r="J788" s="16">
        <f>MATCH(F788,{"超","恰","亚","次"},0)-1</f>
        <v>1</v>
      </c>
      <c r="K788" s="16" t="str">
        <f t="shared" si="104"/>
        <v>历史</v>
      </c>
      <c r="L788" s="1" t="s">
        <v>686</v>
      </c>
      <c r="M788" s="17"/>
      <c r="N788" s="17"/>
      <c r="O788" s="18" t="str">
        <f t="shared" si="105"/>
        <v xml:space="preserve">
  - 
    name:  7 罗马法的起源与发展
    title:  7 罗马法的起源与发展
    description: 
    koLyro: section
    koLyri:  just
    son: </v>
      </c>
      <c r="P788" s="20" t="str">
        <f t="shared" si="106"/>
        <v xml:space="preserve">
          - 
            name:  7 罗马法的起源与发展
            title:  7 罗马法的起源与发展
            description: 
            koLyro: section
            koLyri:  just
            son: </v>
      </c>
    </row>
    <row r="789" spans="1:16" s="1" customFormat="1" ht="17.25" customHeight="1">
      <c r="A789" s="15">
        <f t="shared" si="99"/>
        <v>3</v>
      </c>
      <c r="B789" s="16" t="str">
        <f t="shared" si="100"/>
        <v>教材章</v>
      </c>
      <c r="C789" s="16" t="str">
        <f t="shared" si="101"/>
        <v>三 近代西方资本主义政治制度的确立与发展</v>
      </c>
      <c r="D789" s="16" t="str">
        <f>IF(I789=1,INDEX( {"chinese","english","math","physics","chemistry","biology","politics","history","geography"},MATCH(C789,{"语文","英语","数学","物理","化学","生物","政治","历史","地理"},0)),"")</f>
        <v/>
      </c>
      <c r="E789" s="16" t="str">
        <f t="shared" si="102"/>
        <v>教材章</v>
      </c>
      <c r="F789" s="16" t="str">
        <f t="shared" si="103"/>
        <v>恰</v>
      </c>
      <c r="G789" s="16" t="str">
        <f>INDEX( {"body","discipline","volume","chapter","section"},MATCH(E789,{"教材体","教材域","教材册","教材章","教材节"},0))</f>
        <v>chapter</v>
      </c>
      <c r="H789" s="16" t="str">
        <f>INDEX( {"super","just","sub","infras"},MATCH(F789,{"超","恰","亚","次"},0))</f>
        <v>just</v>
      </c>
      <c r="I789" s="16">
        <f>MATCH(E789,{"教材体","教材域","教材册","教材章","教材节"},0)-1</f>
        <v>3</v>
      </c>
      <c r="J789" s="16">
        <f>MATCH(F789,{"超","恰","亚","次"},0)-1</f>
        <v>1</v>
      </c>
      <c r="K789" s="16" t="str">
        <f t="shared" si="104"/>
        <v>历史</v>
      </c>
      <c r="L789" s="1" t="s">
        <v>687</v>
      </c>
      <c r="M789" s="17"/>
      <c r="N789" s="17"/>
      <c r="O789" s="18" t="str">
        <f t="shared" si="105"/>
        <v xml:space="preserve">
  - 
    name:  三 近代西方资本主义政治制度的确立与发展
    title:  三 近代西方资本主义政治制度的确立与发展
    description: 
    koLyro: chapter
    koLyri:  just
    son: </v>
      </c>
      <c r="P789" s="20" t="str">
        <f t="shared" si="106"/>
        <v xml:space="preserve">
        - 
          name:  三 近代西方资本主义政治制度的确立与发展
          title:  三 近代西方资本主义政治制度的确立与发展
          description: 
          koLyro: chapter
          koLyri:  just
          son: </v>
      </c>
    </row>
    <row r="790" spans="1:16" s="1" customFormat="1" ht="17.25" customHeight="1">
      <c r="A790" s="15">
        <f t="shared" si="99"/>
        <v>4</v>
      </c>
      <c r="B790" s="16" t="str">
        <f t="shared" si="100"/>
        <v>教材节</v>
      </c>
      <c r="C790" s="16" t="str">
        <f t="shared" si="101"/>
        <v>8 英国君主立宪制的建立</v>
      </c>
      <c r="D790" s="16" t="str">
        <f>IF(I790=1,INDEX( {"chinese","english","math","physics","chemistry","biology","politics","history","geography"},MATCH(C790,{"语文","英语","数学","物理","化学","生物","政治","历史","地理"},0)),"")</f>
        <v/>
      </c>
      <c r="E790" s="16" t="str">
        <f t="shared" si="102"/>
        <v>教材节</v>
      </c>
      <c r="F790" s="16" t="str">
        <f t="shared" si="103"/>
        <v>恰</v>
      </c>
      <c r="G790" s="16" t="str">
        <f>INDEX( {"body","discipline","volume","chapter","section"},MATCH(E790,{"教材体","教材域","教材册","教材章","教材节"},0))</f>
        <v>section</v>
      </c>
      <c r="H790" s="16" t="str">
        <f>INDEX( {"super","just","sub","infras"},MATCH(F790,{"超","恰","亚","次"},0))</f>
        <v>just</v>
      </c>
      <c r="I790" s="16">
        <f>MATCH(E790,{"教材体","教材域","教材册","教材章","教材节"},0)-1</f>
        <v>4</v>
      </c>
      <c r="J790" s="16">
        <f>MATCH(F790,{"超","恰","亚","次"},0)-1</f>
        <v>1</v>
      </c>
      <c r="K790" s="16" t="str">
        <f t="shared" si="104"/>
        <v>历史</v>
      </c>
      <c r="L790" s="1" t="s">
        <v>688</v>
      </c>
      <c r="M790" s="17"/>
      <c r="N790" s="17"/>
      <c r="O790" s="18" t="str">
        <f t="shared" si="105"/>
        <v xml:space="preserve">
  - 
    name:  8 英国君主立宪制的建立
    title:  8 英国君主立宪制的建立
    description: 
    koLyro: section
    koLyri:  just
    son: </v>
      </c>
      <c r="P790" s="20" t="str">
        <f t="shared" si="106"/>
        <v xml:space="preserve">
          - 
            name:  8 英国君主立宪制的建立
            title:  8 英国君主立宪制的建立
            description: 
            koLyro: section
            koLyri:  just
            son: </v>
      </c>
    </row>
    <row r="791" spans="1:16" s="1" customFormat="1" ht="17.25" customHeight="1">
      <c r="A791" s="15">
        <f t="shared" si="99"/>
        <v>4</v>
      </c>
      <c r="B791" s="16" t="str">
        <f t="shared" si="100"/>
        <v>教材节</v>
      </c>
      <c r="C791" s="16" t="str">
        <f t="shared" si="101"/>
        <v>9 美国联邦政府的建立</v>
      </c>
      <c r="D791" s="16" t="str">
        <f>IF(I791=1,INDEX( {"chinese","english","math","physics","chemistry","biology","politics","history","geography"},MATCH(C791,{"语文","英语","数学","物理","化学","生物","政治","历史","地理"},0)),"")</f>
        <v/>
      </c>
      <c r="E791" s="16" t="str">
        <f t="shared" si="102"/>
        <v>教材节</v>
      </c>
      <c r="F791" s="16" t="str">
        <f t="shared" si="103"/>
        <v>恰</v>
      </c>
      <c r="G791" s="16" t="str">
        <f>INDEX( {"body","discipline","volume","chapter","section"},MATCH(E791,{"教材体","教材域","教材册","教材章","教材节"},0))</f>
        <v>section</v>
      </c>
      <c r="H791" s="16" t="str">
        <f>INDEX( {"super","just","sub","infras"},MATCH(F791,{"超","恰","亚","次"},0))</f>
        <v>just</v>
      </c>
      <c r="I791" s="16">
        <f>MATCH(E791,{"教材体","教材域","教材册","教材章","教材节"},0)-1</f>
        <v>4</v>
      </c>
      <c r="J791" s="16">
        <f>MATCH(F791,{"超","恰","亚","次"},0)-1</f>
        <v>1</v>
      </c>
      <c r="K791" s="16" t="str">
        <f t="shared" si="104"/>
        <v>历史</v>
      </c>
      <c r="L791" s="1" t="s">
        <v>689</v>
      </c>
      <c r="M791" s="17"/>
      <c r="N791" s="17"/>
      <c r="O791" s="18" t="str">
        <f t="shared" si="105"/>
        <v xml:space="preserve">
  - 
    name:  9 美国联邦政府的建立
    title:  9 美国联邦政府的建立
    description: 
    koLyro: section
    koLyri:  just
    son: </v>
      </c>
      <c r="P791" s="20" t="str">
        <f t="shared" si="106"/>
        <v xml:space="preserve">
          - 
            name:  9 美国联邦政府的建立
            title:  9 美国联邦政府的建立
            description: 
            koLyro: section
            koLyri:  just
            son: </v>
      </c>
    </row>
    <row r="792" spans="1:16" s="1" customFormat="1" ht="17.25" customHeight="1">
      <c r="A792" s="15">
        <f t="shared" si="99"/>
        <v>4</v>
      </c>
      <c r="B792" s="16" t="str">
        <f t="shared" si="100"/>
        <v>教材节</v>
      </c>
      <c r="C792" s="16" t="str">
        <f t="shared" si="101"/>
        <v>10 资本主义政治制度在欧洲大陆的扩展</v>
      </c>
      <c r="D792" s="16" t="str">
        <f>IF(I792=1,INDEX( {"chinese","english","math","physics","chemistry","biology","politics","history","geography"},MATCH(C792,{"语文","英语","数学","物理","化学","生物","政治","历史","地理"},0)),"")</f>
        <v/>
      </c>
      <c r="E792" s="16" t="str">
        <f t="shared" si="102"/>
        <v>教材节</v>
      </c>
      <c r="F792" s="16" t="str">
        <f t="shared" si="103"/>
        <v>恰</v>
      </c>
      <c r="G792" s="16" t="str">
        <f>INDEX( {"body","discipline","volume","chapter","section"},MATCH(E792,{"教材体","教材域","教材册","教材章","教材节"},0))</f>
        <v>section</v>
      </c>
      <c r="H792" s="16" t="str">
        <f>INDEX( {"super","just","sub","infras"},MATCH(F792,{"超","恰","亚","次"},0))</f>
        <v>just</v>
      </c>
      <c r="I792" s="16">
        <f>MATCH(E792,{"教材体","教材域","教材册","教材章","教材节"},0)-1</f>
        <v>4</v>
      </c>
      <c r="J792" s="16">
        <f>MATCH(F792,{"超","恰","亚","次"},0)-1</f>
        <v>1</v>
      </c>
      <c r="K792" s="16" t="str">
        <f t="shared" si="104"/>
        <v>历史</v>
      </c>
      <c r="L792" s="1" t="s">
        <v>690</v>
      </c>
      <c r="M792" s="17"/>
      <c r="N792" s="17"/>
      <c r="O792" s="18" t="str">
        <f t="shared" si="105"/>
        <v xml:space="preserve">
  - 
    name:  10 资本主义政治制度在欧洲大陆的扩展
    title:  10 资本主义政治制度在欧洲大陆的扩展
    description: 
    koLyro: section
    koLyri:  just
    son: </v>
      </c>
      <c r="P792" s="20" t="str">
        <f t="shared" si="106"/>
        <v xml:space="preserve">
          - 
            name:  10 资本主义政治制度在欧洲大陆的扩展
            title:  10 资本主义政治制度在欧洲大陆的扩展
            description: 
            koLyro: section
            koLyri:  just
            son: </v>
      </c>
    </row>
    <row r="793" spans="1:16" s="1" customFormat="1" ht="17.25" customHeight="1">
      <c r="A793" s="15">
        <f t="shared" si="99"/>
        <v>3</v>
      </c>
      <c r="B793" s="16" t="str">
        <f t="shared" si="100"/>
        <v>教材章</v>
      </c>
      <c r="C793" s="16" t="str">
        <f t="shared" si="101"/>
        <v>四 近代中国反侵略、求民主的潮流</v>
      </c>
      <c r="D793" s="16" t="str">
        <f>IF(I793=1,INDEX( {"chinese","english","math","physics","chemistry","biology","politics","history","geography"},MATCH(C793,{"语文","英语","数学","物理","化学","生物","政治","历史","地理"},0)),"")</f>
        <v/>
      </c>
      <c r="E793" s="16" t="str">
        <f t="shared" si="102"/>
        <v>教材章</v>
      </c>
      <c r="F793" s="16" t="str">
        <f t="shared" si="103"/>
        <v>恰</v>
      </c>
      <c r="G793" s="16" t="str">
        <f>INDEX( {"body","discipline","volume","chapter","section"},MATCH(E793,{"教材体","教材域","教材册","教材章","教材节"},0))</f>
        <v>chapter</v>
      </c>
      <c r="H793" s="16" t="str">
        <f>INDEX( {"super","just","sub","infras"},MATCH(F793,{"超","恰","亚","次"},0))</f>
        <v>just</v>
      </c>
      <c r="I793" s="16">
        <f>MATCH(E793,{"教材体","教材域","教材册","教材章","教材节"},0)-1</f>
        <v>3</v>
      </c>
      <c r="J793" s="16">
        <f>MATCH(F793,{"超","恰","亚","次"},0)-1</f>
        <v>1</v>
      </c>
      <c r="K793" s="16" t="str">
        <f t="shared" si="104"/>
        <v>历史</v>
      </c>
      <c r="L793" s="1" t="s">
        <v>691</v>
      </c>
      <c r="M793" s="17"/>
      <c r="N793" s="17"/>
      <c r="O793" s="18" t="str">
        <f t="shared" si="105"/>
        <v xml:space="preserve">
  - 
    name:  四 近代中国反侵略、求民主的潮流
    title:  四 近代中国反侵略、求民主的潮流
    description: 
    koLyro: chapter
    koLyri:  just
    son: </v>
      </c>
      <c r="P793" s="20" t="str">
        <f t="shared" si="106"/>
        <v xml:space="preserve">
        - 
          name:  四 近代中国反侵略、求民主的潮流
          title:  四 近代中国反侵略、求民主的潮流
          description: 
          koLyro: chapter
          koLyri:  just
          son: </v>
      </c>
    </row>
    <row r="794" spans="1:16" s="1" customFormat="1" ht="17.25" customHeight="1">
      <c r="A794" s="15">
        <f t="shared" si="99"/>
        <v>4</v>
      </c>
      <c r="B794" s="16" t="str">
        <f t="shared" si="100"/>
        <v>教材节</v>
      </c>
      <c r="C794" s="16" t="str">
        <f t="shared" si="101"/>
        <v>11 鸦片战争</v>
      </c>
      <c r="D794" s="16" t="str">
        <f>IF(I794=1,INDEX( {"chinese","english","math","physics","chemistry","biology","politics","history","geography"},MATCH(C794,{"语文","英语","数学","物理","化学","生物","政治","历史","地理"},0)),"")</f>
        <v/>
      </c>
      <c r="E794" s="16" t="str">
        <f t="shared" si="102"/>
        <v>教材节</v>
      </c>
      <c r="F794" s="16" t="str">
        <f t="shared" si="103"/>
        <v>恰</v>
      </c>
      <c r="G794" s="16" t="str">
        <f>INDEX( {"body","discipline","volume","chapter","section"},MATCH(E794,{"教材体","教材域","教材册","教材章","教材节"},0))</f>
        <v>section</v>
      </c>
      <c r="H794" s="16" t="str">
        <f>INDEX( {"super","just","sub","infras"},MATCH(F794,{"超","恰","亚","次"},0))</f>
        <v>just</v>
      </c>
      <c r="I794" s="16">
        <f>MATCH(E794,{"教材体","教材域","教材册","教材章","教材节"},0)-1</f>
        <v>4</v>
      </c>
      <c r="J794" s="16">
        <f>MATCH(F794,{"超","恰","亚","次"},0)-1</f>
        <v>1</v>
      </c>
      <c r="K794" s="16" t="str">
        <f t="shared" si="104"/>
        <v>历史</v>
      </c>
      <c r="L794" s="1" t="s">
        <v>692</v>
      </c>
      <c r="M794" s="17"/>
      <c r="N794" s="17"/>
      <c r="O794" s="18" t="str">
        <f t="shared" si="105"/>
        <v xml:space="preserve">
  - 
    name:  11 鸦片战争
    title:  11 鸦片战争
    description: 
    koLyro: section
    koLyri:  just
    son: </v>
      </c>
      <c r="P794" s="20" t="str">
        <f t="shared" si="106"/>
        <v xml:space="preserve">
          - 
            name:  11 鸦片战争
            title:  11 鸦片战争
            description: 
            koLyro: section
            koLyri:  just
            son: </v>
      </c>
    </row>
    <row r="795" spans="1:16" s="1" customFormat="1" ht="17.25" customHeight="1">
      <c r="A795" s="15">
        <f t="shared" si="99"/>
        <v>4</v>
      </c>
      <c r="B795" s="16" t="str">
        <f t="shared" si="100"/>
        <v>教材节</v>
      </c>
      <c r="C795" s="16" t="str">
        <f t="shared" si="101"/>
        <v>12 甲午中日战争和八国联军侵华</v>
      </c>
      <c r="D795" s="16" t="str">
        <f>IF(I795=1,INDEX( {"chinese","english","math","physics","chemistry","biology","politics","history","geography"},MATCH(C795,{"语文","英语","数学","物理","化学","生物","政治","历史","地理"},0)),"")</f>
        <v/>
      </c>
      <c r="E795" s="16" t="str">
        <f t="shared" si="102"/>
        <v>教材节</v>
      </c>
      <c r="F795" s="16" t="str">
        <f t="shared" si="103"/>
        <v>恰</v>
      </c>
      <c r="G795" s="16" t="str">
        <f>INDEX( {"body","discipline","volume","chapter","section"},MATCH(E795,{"教材体","教材域","教材册","教材章","教材节"},0))</f>
        <v>section</v>
      </c>
      <c r="H795" s="16" t="str">
        <f>INDEX( {"super","just","sub","infras"},MATCH(F795,{"超","恰","亚","次"},0))</f>
        <v>just</v>
      </c>
      <c r="I795" s="16">
        <f>MATCH(E795,{"教材体","教材域","教材册","教材章","教材节"},0)-1</f>
        <v>4</v>
      </c>
      <c r="J795" s="16">
        <f>MATCH(F795,{"超","恰","亚","次"},0)-1</f>
        <v>1</v>
      </c>
      <c r="K795" s="16" t="str">
        <f t="shared" si="104"/>
        <v>历史</v>
      </c>
      <c r="L795" s="1" t="s">
        <v>693</v>
      </c>
      <c r="M795" s="17"/>
      <c r="N795" s="17"/>
      <c r="O795" s="18" t="str">
        <f t="shared" si="105"/>
        <v xml:space="preserve">
  - 
    name:  12 甲午中日战争和八国联军侵华
    title:  12 甲午中日战争和八国联军侵华
    description: 
    koLyro: section
    koLyri:  just
    son: </v>
      </c>
      <c r="P795" s="20" t="str">
        <f t="shared" si="106"/>
        <v xml:space="preserve">
          - 
            name:  12 甲午中日战争和八国联军侵华
            title:  12 甲午中日战争和八国联军侵华
            description: 
            koLyro: section
            koLyri:  just
            son: </v>
      </c>
    </row>
    <row r="796" spans="1:16" s="1" customFormat="1" ht="17.25" customHeight="1">
      <c r="A796" s="15">
        <f t="shared" si="99"/>
        <v>4</v>
      </c>
      <c r="B796" s="16" t="str">
        <f t="shared" si="100"/>
        <v>教材节</v>
      </c>
      <c r="C796" s="16" t="str">
        <f t="shared" si="101"/>
        <v>13 太平天国运动</v>
      </c>
      <c r="D796" s="16" t="str">
        <f>IF(I796=1,INDEX( {"chinese","english","math","physics","chemistry","biology","politics","history","geography"},MATCH(C796,{"语文","英语","数学","物理","化学","生物","政治","历史","地理"},0)),"")</f>
        <v/>
      </c>
      <c r="E796" s="16" t="str">
        <f t="shared" si="102"/>
        <v>教材节</v>
      </c>
      <c r="F796" s="16" t="str">
        <f t="shared" si="103"/>
        <v>恰</v>
      </c>
      <c r="G796" s="16" t="str">
        <f>INDEX( {"body","discipline","volume","chapter","section"},MATCH(E796,{"教材体","教材域","教材册","教材章","教材节"},0))</f>
        <v>section</v>
      </c>
      <c r="H796" s="16" t="str">
        <f>INDEX( {"super","just","sub","infras"},MATCH(F796,{"超","恰","亚","次"},0))</f>
        <v>just</v>
      </c>
      <c r="I796" s="16">
        <f>MATCH(E796,{"教材体","教材域","教材册","教材章","教材节"},0)-1</f>
        <v>4</v>
      </c>
      <c r="J796" s="16">
        <f>MATCH(F796,{"超","恰","亚","次"},0)-1</f>
        <v>1</v>
      </c>
      <c r="K796" s="16" t="str">
        <f t="shared" si="104"/>
        <v>历史</v>
      </c>
      <c r="L796" s="1" t="s">
        <v>694</v>
      </c>
      <c r="M796" s="17"/>
      <c r="N796" s="17"/>
      <c r="O796" s="18" t="str">
        <f t="shared" si="105"/>
        <v xml:space="preserve">
  - 
    name:  13 太平天国运动
    title:  13 太平天国运动
    description: 
    koLyro: section
    koLyri:  just
    son: </v>
      </c>
      <c r="P796" s="20" t="str">
        <f t="shared" si="106"/>
        <v xml:space="preserve">
          - 
            name:  13 太平天国运动
            title:  13 太平天国运动
            description: 
            koLyro: section
            koLyri:  just
            son: </v>
      </c>
    </row>
    <row r="797" spans="1:16" s="1" customFormat="1" ht="17.25" customHeight="1">
      <c r="A797" s="15">
        <f t="shared" si="99"/>
        <v>4</v>
      </c>
      <c r="B797" s="16" t="str">
        <f t="shared" si="100"/>
        <v>教材节</v>
      </c>
      <c r="C797" s="16" t="str">
        <f t="shared" si="101"/>
        <v>14 中国军民维护国家主权的斗争</v>
      </c>
      <c r="D797" s="16" t="str">
        <f>IF(I797=1,INDEX( {"chinese","english","math","physics","chemistry","biology","politics","history","geography"},MATCH(C797,{"语文","英语","数学","物理","化学","生物","政治","历史","地理"},0)),"")</f>
        <v/>
      </c>
      <c r="E797" s="16" t="str">
        <f t="shared" si="102"/>
        <v>教材节</v>
      </c>
      <c r="F797" s="16" t="str">
        <f t="shared" si="103"/>
        <v>恰</v>
      </c>
      <c r="G797" s="16" t="str">
        <f>INDEX( {"body","discipline","volume","chapter","section"},MATCH(E797,{"教材体","教材域","教材册","教材章","教材节"},0))</f>
        <v>section</v>
      </c>
      <c r="H797" s="16" t="str">
        <f>INDEX( {"super","just","sub","infras"},MATCH(F797,{"超","恰","亚","次"},0))</f>
        <v>just</v>
      </c>
      <c r="I797" s="16">
        <f>MATCH(E797,{"教材体","教材域","教材册","教材章","教材节"},0)-1</f>
        <v>4</v>
      </c>
      <c r="J797" s="16">
        <f>MATCH(F797,{"超","恰","亚","次"},0)-1</f>
        <v>1</v>
      </c>
      <c r="K797" s="16" t="str">
        <f t="shared" si="104"/>
        <v>历史</v>
      </c>
      <c r="L797" s="1" t="s">
        <v>695</v>
      </c>
      <c r="M797" s="17"/>
      <c r="N797" s="17"/>
      <c r="O797" s="18" t="str">
        <f t="shared" si="105"/>
        <v xml:space="preserve">
  - 
    name:  14 中国军民维护国家主权的斗争
    title:  14 中国军民维护国家主权的斗争
    description: 
    koLyro: section
    koLyri:  just
    son: </v>
      </c>
      <c r="P797" s="20" t="str">
        <f t="shared" si="106"/>
        <v xml:space="preserve">
          - 
            name:  14 中国军民维护国家主权的斗争
            title:  14 中国军民维护国家主权的斗争
            description: 
            koLyro: section
            koLyri:  just
            son: </v>
      </c>
    </row>
    <row r="798" spans="1:16" s="1" customFormat="1" ht="17.25" customHeight="1">
      <c r="A798" s="15">
        <f t="shared" si="99"/>
        <v>4</v>
      </c>
      <c r="B798" s="16" t="str">
        <f t="shared" si="100"/>
        <v>教材节</v>
      </c>
      <c r="C798" s="16" t="str">
        <f t="shared" si="101"/>
        <v>15 辛亥革命</v>
      </c>
      <c r="D798" s="16" t="str">
        <f>IF(I798=1,INDEX( {"chinese","english","math","physics","chemistry","biology","politics","history","geography"},MATCH(C798,{"语文","英语","数学","物理","化学","生物","政治","历史","地理"},0)),"")</f>
        <v/>
      </c>
      <c r="E798" s="16" t="str">
        <f t="shared" si="102"/>
        <v>教材节</v>
      </c>
      <c r="F798" s="16" t="str">
        <f t="shared" si="103"/>
        <v>恰</v>
      </c>
      <c r="G798" s="16" t="str">
        <f>INDEX( {"body","discipline","volume","chapter","section"},MATCH(E798,{"教材体","教材域","教材册","教材章","教材节"},0))</f>
        <v>section</v>
      </c>
      <c r="H798" s="16" t="str">
        <f>INDEX( {"super","just","sub","infras"},MATCH(F798,{"超","恰","亚","次"},0))</f>
        <v>just</v>
      </c>
      <c r="I798" s="16">
        <f>MATCH(E798,{"教材体","教材域","教材册","教材章","教材节"},0)-1</f>
        <v>4</v>
      </c>
      <c r="J798" s="16">
        <f>MATCH(F798,{"超","恰","亚","次"},0)-1</f>
        <v>1</v>
      </c>
      <c r="K798" s="16" t="str">
        <f t="shared" si="104"/>
        <v>历史</v>
      </c>
      <c r="L798" s="1" t="s">
        <v>696</v>
      </c>
      <c r="M798" s="17"/>
      <c r="N798" s="17"/>
      <c r="O798" s="18" t="str">
        <f t="shared" si="105"/>
        <v xml:space="preserve">
  - 
    name:  15 辛亥革命
    title:  15 辛亥革命
    description: 
    koLyro: section
    koLyri:  just
    son: </v>
      </c>
      <c r="P798" s="20" t="str">
        <f t="shared" si="106"/>
        <v xml:space="preserve">
          - 
            name:  15 辛亥革命
            title:  15 辛亥革命
            description: 
            koLyro: section
            koLyri:  just
            son: </v>
      </c>
    </row>
    <row r="799" spans="1:16" s="1" customFormat="1" ht="17.25" customHeight="1">
      <c r="A799" s="15">
        <f t="shared" si="99"/>
        <v>4</v>
      </c>
      <c r="B799" s="16" t="str">
        <f t="shared" si="100"/>
        <v>教材节</v>
      </c>
      <c r="C799" s="16" t="str">
        <f t="shared" si="101"/>
        <v>16 新民主主义革命的崛起</v>
      </c>
      <c r="D799" s="16" t="str">
        <f>IF(I799=1,INDEX( {"chinese","english","math","physics","chemistry","biology","politics","history","geography"},MATCH(C799,{"语文","英语","数学","物理","化学","生物","政治","历史","地理"},0)),"")</f>
        <v/>
      </c>
      <c r="E799" s="16" t="str">
        <f t="shared" si="102"/>
        <v>教材节</v>
      </c>
      <c r="F799" s="16" t="str">
        <f t="shared" si="103"/>
        <v>恰</v>
      </c>
      <c r="G799" s="16" t="str">
        <f>INDEX( {"body","discipline","volume","chapter","section"},MATCH(E799,{"教材体","教材域","教材册","教材章","教材节"},0))</f>
        <v>section</v>
      </c>
      <c r="H799" s="16" t="str">
        <f>INDEX( {"super","just","sub","infras"},MATCH(F799,{"超","恰","亚","次"},0))</f>
        <v>just</v>
      </c>
      <c r="I799" s="16">
        <f>MATCH(E799,{"教材体","教材域","教材册","教材章","教材节"},0)-1</f>
        <v>4</v>
      </c>
      <c r="J799" s="16">
        <f>MATCH(F799,{"超","恰","亚","次"},0)-1</f>
        <v>1</v>
      </c>
      <c r="K799" s="16" t="str">
        <f t="shared" si="104"/>
        <v>历史</v>
      </c>
      <c r="L799" s="1" t="s">
        <v>697</v>
      </c>
      <c r="M799" s="17"/>
      <c r="N799" s="17"/>
      <c r="O799" s="18" t="str">
        <f t="shared" si="105"/>
        <v xml:space="preserve">
  - 
    name:  16 新民主主义革命的崛起
    title:  16 新民主主义革命的崛起
    description: 
    koLyro: section
    koLyri:  just
    son: </v>
      </c>
      <c r="P799" s="20" t="str">
        <f t="shared" si="106"/>
        <v xml:space="preserve">
          - 
            name:  16 新民主主义革命的崛起
            title:  16 新民主主义革命的崛起
            description: 
            koLyro: section
            koLyri:  just
            son: </v>
      </c>
    </row>
    <row r="800" spans="1:16" s="1" customFormat="1" ht="17.25" customHeight="1">
      <c r="A800" s="15">
        <f t="shared" si="99"/>
        <v>4</v>
      </c>
      <c r="B800" s="16" t="str">
        <f t="shared" si="100"/>
        <v>教材节</v>
      </c>
      <c r="C800" s="16" t="str">
        <f t="shared" si="101"/>
        <v>17 国共的十年对峙</v>
      </c>
      <c r="D800" s="16" t="str">
        <f>IF(I800=1,INDEX( {"chinese","english","math","physics","chemistry","biology","politics","history","geography"},MATCH(C800,{"语文","英语","数学","物理","化学","生物","政治","历史","地理"},0)),"")</f>
        <v/>
      </c>
      <c r="E800" s="16" t="str">
        <f t="shared" si="102"/>
        <v>教材节</v>
      </c>
      <c r="F800" s="16" t="str">
        <f t="shared" si="103"/>
        <v>恰</v>
      </c>
      <c r="G800" s="16" t="str">
        <f>INDEX( {"body","discipline","volume","chapter","section"},MATCH(E800,{"教材体","教材域","教材册","教材章","教材节"},0))</f>
        <v>section</v>
      </c>
      <c r="H800" s="16" t="str">
        <f>INDEX( {"super","just","sub","infras"},MATCH(F800,{"超","恰","亚","次"},0))</f>
        <v>just</v>
      </c>
      <c r="I800" s="16">
        <f>MATCH(E800,{"教材体","教材域","教材册","教材章","教材节"},0)-1</f>
        <v>4</v>
      </c>
      <c r="J800" s="16">
        <f>MATCH(F800,{"超","恰","亚","次"},0)-1</f>
        <v>1</v>
      </c>
      <c r="K800" s="16" t="str">
        <f t="shared" si="104"/>
        <v>历史</v>
      </c>
      <c r="L800" s="27" t="s">
        <v>1335</v>
      </c>
      <c r="M800" s="17"/>
      <c r="N800" s="17"/>
      <c r="O800" s="18" t="str">
        <f t="shared" si="105"/>
        <v xml:space="preserve">
  - 
    name:  17 国共的十年对峙
    title:  17 国共的十年对峙
    description: 
    koLyro: section
    koLyri:  just
    son: </v>
      </c>
      <c r="P800" s="20" t="str">
        <f t="shared" si="106"/>
        <v xml:space="preserve">
          - 
            name:  17 国共的十年对峙
            title:  17 国共的十年对峙
            description: 
            koLyro: section
            koLyri:  just
            son: </v>
      </c>
    </row>
    <row r="801" spans="1:16" s="1" customFormat="1" ht="17.25" customHeight="1">
      <c r="A801" s="15">
        <f t="shared" si="99"/>
        <v>4</v>
      </c>
      <c r="B801" s="16" t="str">
        <f t="shared" si="100"/>
        <v>教材节</v>
      </c>
      <c r="C801" s="16" t="str">
        <f t="shared" si="101"/>
        <v>18 抗日战争</v>
      </c>
      <c r="D801" s="16" t="str">
        <f>IF(I801=1,INDEX( {"chinese","english","math","physics","chemistry","biology","politics","history","geography"},MATCH(C801,{"语文","英语","数学","物理","化学","生物","政治","历史","地理"},0)),"")</f>
        <v/>
      </c>
      <c r="E801" s="16" t="str">
        <f t="shared" si="102"/>
        <v>教材节</v>
      </c>
      <c r="F801" s="16" t="str">
        <f t="shared" si="103"/>
        <v>恰</v>
      </c>
      <c r="G801" s="16" t="str">
        <f>INDEX( {"body","discipline","volume","chapter","section"},MATCH(E801,{"教材体","教材域","教材册","教材章","教材节"},0))</f>
        <v>section</v>
      </c>
      <c r="H801" s="16" t="str">
        <f>INDEX( {"super","just","sub","infras"},MATCH(F801,{"超","恰","亚","次"},0))</f>
        <v>just</v>
      </c>
      <c r="I801" s="16">
        <f>MATCH(E801,{"教材体","教材域","教材册","教材章","教材节"},0)-1</f>
        <v>4</v>
      </c>
      <c r="J801" s="16">
        <f>MATCH(F801,{"超","恰","亚","次"},0)-1</f>
        <v>1</v>
      </c>
      <c r="K801" s="16" t="str">
        <f t="shared" si="104"/>
        <v>历史</v>
      </c>
      <c r="L801" s="27" t="s">
        <v>1337</v>
      </c>
      <c r="M801" s="17"/>
      <c r="N801" s="17"/>
      <c r="O801" s="18" t="str">
        <f t="shared" si="105"/>
        <v xml:space="preserve">
  - 
    name:  18 抗日战争
    title:  18 抗日战争
    description: 
    koLyro: section
    koLyri:  just
    son: </v>
      </c>
      <c r="P801" s="20" t="str">
        <f t="shared" si="106"/>
        <v xml:space="preserve">
          - 
            name:  18 抗日战争
            title:  18 抗日战争
            description: 
            koLyro: section
            koLyri:  just
            son: </v>
      </c>
    </row>
    <row r="802" spans="1:16" s="1" customFormat="1" ht="17.25" customHeight="1">
      <c r="A802" s="15">
        <f t="shared" si="99"/>
        <v>4</v>
      </c>
      <c r="B802" s="16" t="str">
        <f t="shared" si="100"/>
        <v>教材节</v>
      </c>
      <c r="C802" s="16" t="str">
        <f t="shared" si="101"/>
        <v>19 解放战争</v>
      </c>
      <c r="D802" s="16" t="str">
        <f>IF(I802=1,INDEX( {"chinese","english","math","physics","chemistry","biology","politics","history","geography"},MATCH(C802,{"语文","英语","数学","物理","化学","生物","政治","历史","地理"},0)),"")</f>
        <v/>
      </c>
      <c r="E802" s="16" t="str">
        <f t="shared" si="102"/>
        <v>教材节</v>
      </c>
      <c r="F802" s="16" t="str">
        <f t="shared" si="103"/>
        <v>恰</v>
      </c>
      <c r="G802" s="16" t="str">
        <f>INDEX( {"body","discipline","volume","chapter","section"},MATCH(E802,{"教材体","教材域","教材册","教材章","教材节"},0))</f>
        <v>section</v>
      </c>
      <c r="H802" s="16" t="str">
        <f>INDEX( {"super","just","sub","infras"},MATCH(F802,{"超","恰","亚","次"},0))</f>
        <v>just</v>
      </c>
      <c r="I802" s="16">
        <f>MATCH(E802,{"教材体","教材域","教材册","教材章","教材节"},0)-1</f>
        <v>4</v>
      </c>
      <c r="J802" s="16">
        <f>MATCH(F802,{"超","恰","亚","次"},0)-1</f>
        <v>1</v>
      </c>
      <c r="K802" s="16" t="str">
        <f t="shared" si="104"/>
        <v>历史</v>
      </c>
      <c r="L802" s="27" t="s">
        <v>1336</v>
      </c>
      <c r="M802" s="17"/>
      <c r="N802" s="17"/>
      <c r="O802" s="18" t="str">
        <f t="shared" si="105"/>
        <v xml:space="preserve">
  - 
    name:  19 解放战争
    title:  19 解放战争
    description: 
    koLyro: section
    koLyri:  just
    son: </v>
      </c>
      <c r="P802" s="20" t="str">
        <f t="shared" si="106"/>
        <v xml:space="preserve">
          - 
            name:  19 解放战争
            title:  19 解放战争
            description: 
            koLyro: section
            koLyri:  just
            son: </v>
      </c>
    </row>
    <row r="803" spans="1:16" s="1" customFormat="1" ht="17.25" customHeight="1">
      <c r="A803" s="15">
        <f t="shared" si="99"/>
        <v>3</v>
      </c>
      <c r="B803" s="16" t="str">
        <f t="shared" si="100"/>
        <v>教材章</v>
      </c>
      <c r="C803" s="16" t="str">
        <f t="shared" si="101"/>
        <v>五 从科学社会主义理论到社会主义制度的建立</v>
      </c>
      <c r="D803" s="16" t="str">
        <f>IF(I803=1,INDEX( {"chinese","english","math","physics","chemistry","biology","politics","history","geography"},MATCH(C803,{"语文","英语","数学","物理","化学","生物","政治","历史","地理"},0)),"")</f>
        <v/>
      </c>
      <c r="E803" s="16" t="str">
        <f t="shared" si="102"/>
        <v>教材章</v>
      </c>
      <c r="F803" s="16" t="str">
        <f t="shared" si="103"/>
        <v>恰</v>
      </c>
      <c r="G803" s="16" t="str">
        <f>INDEX( {"body","discipline","volume","chapter","section"},MATCH(E803,{"教材体","教材域","教材册","教材章","教材节"},0))</f>
        <v>chapter</v>
      </c>
      <c r="H803" s="16" t="str">
        <f>INDEX( {"super","just","sub","infras"},MATCH(F803,{"超","恰","亚","次"},0))</f>
        <v>just</v>
      </c>
      <c r="I803" s="16">
        <f>MATCH(E803,{"教材体","教材域","教材册","教材章","教材节"},0)-1</f>
        <v>3</v>
      </c>
      <c r="J803" s="16">
        <f>MATCH(F803,{"超","恰","亚","次"},0)-1</f>
        <v>1</v>
      </c>
      <c r="K803" s="16" t="str">
        <f t="shared" si="104"/>
        <v>历史</v>
      </c>
      <c r="L803" s="1" t="s">
        <v>698</v>
      </c>
      <c r="M803" s="17"/>
      <c r="N803" s="17"/>
      <c r="O803" s="18" t="str">
        <f t="shared" si="105"/>
        <v xml:space="preserve">
  - 
    name:  五 从科学社会主义理论到社会主义制度的建立
    title:  五 从科学社会主义理论到社会主义制度的建立
    description: 
    koLyro: chapter
    koLyri:  just
    son: </v>
      </c>
      <c r="P803" s="20" t="str">
        <f t="shared" si="106"/>
        <v xml:space="preserve">
        - 
          name:  五 从科学社会主义理论到社会主义制度的建立
          title:  五 从科学社会主义理论到社会主义制度的建立
          description: 
          koLyro: chapter
          koLyri:  just
          son: </v>
      </c>
    </row>
    <row r="804" spans="1:16" s="1" customFormat="1" ht="17.25" customHeight="1">
      <c r="A804" s="15">
        <f t="shared" si="99"/>
        <v>4</v>
      </c>
      <c r="B804" s="16" t="str">
        <f t="shared" si="100"/>
        <v>教材节</v>
      </c>
      <c r="C804" s="16" t="str">
        <f t="shared" si="101"/>
        <v>20 马克思主义的诞生</v>
      </c>
      <c r="D804" s="16" t="str">
        <f>IF(I804=1,INDEX( {"chinese","english","math","physics","chemistry","biology","politics","history","geography"},MATCH(C804,{"语文","英语","数学","物理","化学","生物","政治","历史","地理"},0)),"")</f>
        <v/>
      </c>
      <c r="E804" s="16" t="str">
        <f t="shared" si="102"/>
        <v>教材节</v>
      </c>
      <c r="F804" s="16" t="str">
        <f t="shared" si="103"/>
        <v>恰</v>
      </c>
      <c r="G804" s="16" t="str">
        <f>INDEX( {"body","discipline","volume","chapter","section"},MATCH(E804,{"教材体","教材域","教材册","教材章","教材节"},0))</f>
        <v>section</v>
      </c>
      <c r="H804" s="16" t="str">
        <f>INDEX( {"super","just","sub","infras"},MATCH(F804,{"超","恰","亚","次"},0))</f>
        <v>just</v>
      </c>
      <c r="I804" s="16">
        <f>MATCH(E804,{"教材体","教材域","教材册","教材章","教材节"},0)-1</f>
        <v>4</v>
      </c>
      <c r="J804" s="16">
        <f>MATCH(F804,{"超","恰","亚","次"},0)-1</f>
        <v>1</v>
      </c>
      <c r="K804" s="16" t="str">
        <f t="shared" si="104"/>
        <v>历史</v>
      </c>
      <c r="L804" s="1" t="s">
        <v>699</v>
      </c>
      <c r="M804" s="17"/>
      <c r="N804" s="17"/>
      <c r="O804" s="18" t="str">
        <f t="shared" si="105"/>
        <v xml:space="preserve">
  - 
    name:  20 马克思主义的诞生
    title:  20 马克思主义的诞生
    description: 
    koLyro: section
    koLyri:  just
    son: </v>
      </c>
      <c r="P804" s="20" t="str">
        <f t="shared" si="106"/>
        <v xml:space="preserve">
          - 
            name:  20 马克思主义的诞生
            title:  20 马克思主义的诞生
            description: 
            koLyro: section
            koLyri:  just
            son: </v>
      </c>
    </row>
    <row r="805" spans="1:16" s="1" customFormat="1" ht="17.25" customHeight="1">
      <c r="A805" s="15">
        <f t="shared" si="99"/>
        <v>4</v>
      </c>
      <c r="B805" s="16" t="str">
        <f t="shared" si="100"/>
        <v>教材节</v>
      </c>
      <c r="C805" s="16" t="str">
        <f t="shared" si="101"/>
        <v>21 国际工人运动的艰辛历程</v>
      </c>
      <c r="D805" s="16" t="str">
        <f>IF(I805=1,INDEX( {"chinese","english","math","physics","chemistry","biology","politics","history","geography"},MATCH(C805,{"语文","英语","数学","物理","化学","生物","政治","历史","地理"},0)),"")</f>
        <v/>
      </c>
      <c r="E805" s="16" t="str">
        <f t="shared" si="102"/>
        <v>教材节</v>
      </c>
      <c r="F805" s="16" t="str">
        <f t="shared" si="103"/>
        <v>恰</v>
      </c>
      <c r="G805" s="16" t="str">
        <f>INDEX( {"body","discipline","volume","chapter","section"},MATCH(E805,{"教材体","教材域","教材册","教材章","教材节"},0))</f>
        <v>section</v>
      </c>
      <c r="H805" s="16" t="str">
        <f>INDEX( {"super","just","sub","infras"},MATCH(F805,{"超","恰","亚","次"},0))</f>
        <v>just</v>
      </c>
      <c r="I805" s="16">
        <f>MATCH(E805,{"教材体","教材域","教材册","教材章","教材节"},0)-1</f>
        <v>4</v>
      </c>
      <c r="J805" s="16">
        <f>MATCH(F805,{"超","恰","亚","次"},0)-1</f>
        <v>1</v>
      </c>
      <c r="K805" s="16" t="str">
        <f t="shared" si="104"/>
        <v>历史</v>
      </c>
      <c r="L805" s="1" t="s">
        <v>700</v>
      </c>
      <c r="M805" s="17"/>
      <c r="N805" s="17"/>
      <c r="O805" s="18" t="str">
        <f t="shared" si="105"/>
        <v xml:space="preserve">
  - 
    name:  21 国际工人运动的艰辛历程
    title:  21 国际工人运动的艰辛历程
    description: 
    koLyro: section
    koLyri:  just
    son: </v>
      </c>
      <c r="P805" s="20" t="str">
        <f t="shared" si="106"/>
        <v xml:space="preserve">
          - 
            name:  21 国际工人运动的艰辛历程
            title:  21 国际工人运动的艰辛历程
            description: 
            koLyro: section
            koLyri:  just
            son: </v>
      </c>
    </row>
    <row r="806" spans="1:16" s="1" customFormat="1" ht="17.25" customHeight="1">
      <c r="A806" s="15">
        <f t="shared" si="99"/>
        <v>4</v>
      </c>
      <c r="B806" s="16" t="str">
        <f t="shared" si="100"/>
        <v>教材节</v>
      </c>
      <c r="C806" s="16" t="str">
        <f t="shared" si="101"/>
        <v>22 俄国十月革命的胜利</v>
      </c>
      <c r="D806" s="16" t="str">
        <f>IF(I806=1,INDEX( {"chinese","english","math","physics","chemistry","biology","politics","history","geography"},MATCH(C806,{"语文","英语","数学","物理","化学","生物","政治","历史","地理"},0)),"")</f>
        <v/>
      </c>
      <c r="E806" s="16" t="str">
        <f t="shared" si="102"/>
        <v>教材节</v>
      </c>
      <c r="F806" s="16" t="str">
        <f t="shared" si="103"/>
        <v>恰</v>
      </c>
      <c r="G806" s="16" t="str">
        <f>INDEX( {"body","discipline","volume","chapter","section"},MATCH(E806,{"教材体","教材域","教材册","教材章","教材节"},0))</f>
        <v>section</v>
      </c>
      <c r="H806" s="16" t="str">
        <f>INDEX( {"super","just","sub","infras"},MATCH(F806,{"超","恰","亚","次"},0))</f>
        <v>just</v>
      </c>
      <c r="I806" s="16">
        <f>MATCH(E806,{"教材体","教材域","教材册","教材章","教材节"},0)-1</f>
        <v>4</v>
      </c>
      <c r="J806" s="16">
        <f>MATCH(F806,{"超","恰","亚","次"},0)-1</f>
        <v>1</v>
      </c>
      <c r="K806" s="16" t="str">
        <f t="shared" si="104"/>
        <v>历史</v>
      </c>
      <c r="L806" s="1" t="s">
        <v>701</v>
      </c>
      <c r="M806" s="17"/>
      <c r="N806" s="17"/>
      <c r="O806" s="18" t="str">
        <f t="shared" si="105"/>
        <v xml:space="preserve">
  - 
    name:  22 俄国十月革命的胜利
    title:  22 俄国十月革命的胜利
    description: 
    koLyro: section
    koLyri:  just
    son: </v>
      </c>
      <c r="P806" s="20" t="str">
        <f t="shared" si="106"/>
        <v xml:space="preserve">
          - 
            name:  22 俄国十月革命的胜利
            title:  22 俄国十月革命的胜利
            description: 
            koLyro: section
            koLyri:  just
            son: </v>
      </c>
    </row>
    <row r="807" spans="1:16" s="1" customFormat="1" ht="17.25" customHeight="1">
      <c r="A807" s="15">
        <f t="shared" si="99"/>
        <v>3</v>
      </c>
      <c r="B807" s="16" t="str">
        <f t="shared" si="100"/>
        <v>教材章</v>
      </c>
      <c r="C807" s="16" t="str">
        <f t="shared" si="101"/>
        <v>六 现代中国的政治建设与祖国统一</v>
      </c>
      <c r="D807" s="16" t="str">
        <f>IF(I807=1,INDEX( {"chinese","english","math","physics","chemistry","biology","politics","history","geography"},MATCH(C807,{"语文","英语","数学","物理","化学","生物","政治","历史","地理"},0)),"")</f>
        <v/>
      </c>
      <c r="E807" s="16" t="str">
        <f t="shared" si="102"/>
        <v>教材章</v>
      </c>
      <c r="F807" s="16" t="str">
        <f t="shared" si="103"/>
        <v>恰</v>
      </c>
      <c r="G807" s="16" t="str">
        <f>INDEX( {"body","discipline","volume","chapter","section"},MATCH(E807,{"教材体","教材域","教材册","教材章","教材节"},0))</f>
        <v>chapter</v>
      </c>
      <c r="H807" s="16" t="str">
        <f>INDEX( {"super","just","sub","infras"},MATCH(F807,{"超","恰","亚","次"},0))</f>
        <v>just</v>
      </c>
      <c r="I807" s="16">
        <f>MATCH(E807,{"教材体","教材域","教材册","教材章","教材节"},0)-1</f>
        <v>3</v>
      </c>
      <c r="J807" s="16">
        <f>MATCH(F807,{"超","恰","亚","次"},0)-1</f>
        <v>1</v>
      </c>
      <c r="K807" s="16" t="str">
        <f t="shared" si="104"/>
        <v>历史</v>
      </c>
      <c r="L807" s="1" t="s">
        <v>702</v>
      </c>
      <c r="M807" s="17"/>
      <c r="N807" s="17"/>
      <c r="O807" s="18" t="str">
        <f t="shared" si="105"/>
        <v xml:space="preserve">
  - 
    name:  六 现代中国的政治建设与祖国统一
    title:  六 现代中国的政治建设与祖国统一
    description: 
    koLyro: chapter
    koLyri:  just
    son: </v>
      </c>
      <c r="P807" s="20" t="str">
        <f t="shared" si="106"/>
        <v xml:space="preserve">
        - 
          name:  六 现代中国的政治建设与祖国统一
          title:  六 现代中国的政治建设与祖国统一
          description: 
          koLyro: chapter
          koLyri:  just
          son: </v>
      </c>
    </row>
    <row r="808" spans="1:16" s="1" customFormat="1" ht="17.25" customHeight="1">
      <c r="A808" s="15">
        <f t="shared" si="99"/>
        <v>4</v>
      </c>
      <c r="B808" s="16" t="str">
        <f t="shared" si="100"/>
        <v>教材节</v>
      </c>
      <c r="C808" s="16" t="str">
        <f t="shared" si="101"/>
        <v>23 新中国的民主政治建设</v>
      </c>
      <c r="D808" s="16" t="str">
        <f>IF(I808=1,INDEX( {"chinese","english","math","physics","chemistry","biology","politics","history","geography"},MATCH(C808,{"语文","英语","数学","物理","化学","生物","政治","历史","地理"},0)),"")</f>
        <v/>
      </c>
      <c r="E808" s="16" t="str">
        <f t="shared" si="102"/>
        <v>教材节</v>
      </c>
      <c r="F808" s="16" t="str">
        <f t="shared" si="103"/>
        <v>恰</v>
      </c>
      <c r="G808" s="16" t="str">
        <f>INDEX( {"body","discipline","volume","chapter","section"},MATCH(E808,{"教材体","教材域","教材册","教材章","教材节"},0))</f>
        <v>section</v>
      </c>
      <c r="H808" s="16" t="str">
        <f>INDEX( {"super","just","sub","infras"},MATCH(F808,{"超","恰","亚","次"},0))</f>
        <v>just</v>
      </c>
      <c r="I808" s="16">
        <f>MATCH(E808,{"教材体","教材域","教材册","教材章","教材节"},0)-1</f>
        <v>4</v>
      </c>
      <c r="J808" s="16">
        <f>MATCH(F808,{"超","恰","亚","次"},0)-1</f>
        <v>1</v>
      </c>
      <c r="K808" s="16" t="str">
        <f t="shared" si="104"/>
        <v>历史</v>
      </c>
      <c r="L808" s="1" t="s">
        <v>703</v>
      </c>
      <c r="M808" s="17"/>
      <c r="N808" s="17"/>
      <c r="O808" s="18" t="str">
        <f t="shared" si="105"/>
        <v xml:space="preserve">
  - 
    name:  23 新中国的民主政治建设
    title:  23 新中国的民主政治建设
    description: 
    koLyro: section
    koLyri:  just
    son: </v>
      </c>
      <c r="P808" s="20" t="str">
        <f t="shared" si="106"/>
        <v xml:space="preserve">
          - 
            name:  23 新中国的民主政治建设
            title:  23 新中国的民主政治建设
            description: 
            koLyro: section
            koLyri:  just
            son: </v>
      </c>
    </row>
    <row r="809" spans="1:16" s="1" customFormat="1" ht="17.25" customHeight="1">
      <c r="A809" s="15">
        <f t="shared" si="99"/>
        <v>4</v>
      </c>
      <c r="B809" s="16" t="str">
        <f t="shared" si="100"/>
        <v>教材节</v>
      </c>
      <c r="C809" s="16" t="str">
        <f t="shared" si="101"/>
        <v>24 民主政治建设的曲折发展</v>
      </c>
      <c r="D809" s="16" t="str">
        <f>IF(I809=1,INDEX( {"chinese","english","math","physics","chemistry","biology","politics","history","geography"},MATCH(C809,{"语文","英语","数学","物理","化学","生物","政治","历史","地理"},0)),"")</f>
        <v/>
      </c>
      <c r="E809" s="16" t="str">
        <f t="shared" si="102"/>
        <v>教材节</v>
      </c>
      <c r="F809" s="16" t="str">
        <f t="shared" si="103"/>
        <v>恰</v>
      </c>
      <c r="G809" s="16" t="str">
        <f>INDEX( {"body","discipline","volume","chapter","section"},MATCH(E809,{"教材体","教材域","教材册","教材章","教材节"},0))</f>
        <v>section</v>
      </c>
      <c r="H809" s="16" t="str">
        <f>INDEX( {"super","just","sub","infras"},MATCH(F809,{"超","恰","亚","次"},0))</f>
        <v>just</v>
      </c>
      <c r="I809" s="16">
        <f>MATCH(E809,{"教材体","教材域","教材册","教材章","教材节"},0)-1</f>
        <v>4</v>
      </c>
      <c r="J809" s="16">
        <f>MATCH(F809,{"超","恰","亚","次"},0)-1</f>
        <v>1</v>
      </c>
      <c r="K809" s="16" t="str">
        <f t="shared" si="104"/>
        <v>历史</v>
      </c>
      <c r="L809" s="1" t="s">
        <v>704</v>
      </c>
      <c r="M809" s="17"/>
      <c r="N809" s="17"/>
      <c r="O809" s="18" t="str">
        <f t="shared" si="105"/>
        <v xml:space="preserve">
  - 
    name:  24 民主政治建设的曲折发展
    title:  24 民主政治建设的曲折发展
    description: 
    koLyro: section
    koLyri:  just
    son: </v>
      </c>
      <c r="P809" s="20" t="str">
        <f t="shared" si="106"/>
        <v xml:space="preserve">
          - 
            name:  24 民主政治建设的曲折发展
            title:  24 民主政治建设的曲折发展
            description: 
            koLyro: section
            koLyri:  just
            son: </v>
      </c>
    </row>
    <row r="810" spans="1:16" s="1" customFormat="1" ht="17.25" customHeight="1">
      <c r="A810" s="15">
        <f t="shared" si="99"/>
        <v>4</v>
      </c>
      <c r="B810" s="16" t="str">
        <f t="shared" si="100"/>
        <v>教材节</v>
      </c>
      <c r="C810" s="16" t="str">
        <f t="shared" si="101"/>
        <v>25 祖国统一大业</v>
      </c>
      <c r="D810" s="16" t="str">
        <f>IF(I810=1,INDEX( {"chinese","english","math","physics","chemistry","biology","politics","history","geography"},MATCH(C810,{"语文","英语","数学","物理","化学","生物","政治","历史","地理"},0)),"")</f>
        <v/>
      </c>
      <c r="E810" s="16" t="str">
        <f t="shared" si="102"/>
        <v>教材节</v>
      </c>
      <c r="F810" s="16" t="str">
        <f t="shared" si="103"/>
        <v>恰</v>
      </c>
      <c r="G810" s="16" t="str">
        <f>INDEX( {"body","discipline","volume","chapter","section"},MATCH(E810,{"教材体","教材域","教材册","教材章","教材节"},0))</f>
        <v>section</v>
      </c>
      <c r="H810" s="16" t="str">
        <f>INDEX( {"super","just","sub","infras"},MATCH(F810,{"超","恰","亚","次"},0))</f>
        <v>just</v>
      </c>
      <c r="I810" s="16">
        <f>MATCH(E810,{"教材体","教材域","教材册","教材章","教材节"},0)-1</f>
        <v>4</v>
      </c>
      <c r="J810" s="16">
        <f>MATCH(F810,{"超","恰","亚","次"},0)-1</f>
        <v>1</v>
      </c>
      <c r="K810" s="16" t="str">
        <f t="shared" si="104"/>
        <v>历史</v>
      </c>
      <c r="L810" s="1" t="s">
        <v>705</v>
      </c>
      <c r="M810" s="17"/>
      <c r="N810" s="17"/>
      <c r="O810" s="18" t="str">
        <f t="shared" si="105"/>
        <v xml:space="preserve">
  - 
    name:  25 祖国统一大业
    title:  25 祖国统一大业
    description: 
    koLyro: section
    koLyri:  just
    son: </v>
      </c>
      <c r="P810" s="20" t="str">
        <f t="shared" si="106"/>
        <v xml:space="preserve">
          - 
            name:  25 祖国统一大业
            title:  25 祖国统一大业
            description: 
            koLyro: section
            koLyri:  just
            son: </v>
      </c>
    </row>
    <row r="811" spans="1:16" s="1" customFormat="1" ht="17.25" customHeight="1">
      <c r="A811" s="15">
        <f t="shared" si="99"/>
        <v>3</v>
      </c>
      <c r="B811" s="16" t="str">
        <f t="shared" si="100"/>
        <v>教材章</v>
      </c>
      <c r="C811" s="16" t="str">
        <f t="shared" si="101"/>
        <v>七 现代中国的对外关系</v>
      </c>
      <c r="D811" s="16" t="str">
        <f>IF(I811=1,INDEX( {"chinese","english","math","physics","chemistry","biology","politics","history","geography"},MATCH(C811,{"语文","英语","数学","物理","化学","生物","政治","历史","地理"},0)),"")</f>
        <v/>
      </c>
      <c r="E811" s="16" t="str">
        <f t="shared" si="102"/>
        <v>教材章</v>
      </c>
      <c r="F811" s="16" t="str">
        <f t="shared" si="103"/>
        <v>恰</v>
      </c>
      <c r="G811" s="16" t="str">
        <f>INDEX( {"body","discipline","volume","chapter","section"},MATCH(E811,{"教材体","教材域","教材册","教材章","教材节"},0))</f>
        <v>chapter</v>
      </c>
      <c r="H811" s="16" t="str">
        <f>INDEX( {"super","just","sub","infras"},MATCH(F811,{"超","恰","亚","次"},0))</f>
        <v>just</v>
      </c>
      <c r="I811" s="16">
        <f>MATCH(E811,{"教材体","教材域","教材册","教材章","教材节"},0)-1</f>
        <v>3</v>
      </c>
      <c r="J811" s="16">
        <f>MATCH(F811,{"超","恰","亚","次"},0)-1</f>
        <v>1</v>
      </c>
      <c r="K811" s="16" t="str">
        <f t="shared" si="104"/>
        <v>历史</v>
      </c>
      <c r="L811" s="1" t="s">
        <v>706</v>
      </c>
      <c r="M811" s="17"/>
      <c r="N811" s="17"/>
      <c r="O811" s="18" t="str">
        <f t="shared" si="105"/>
        <v xml:space="preserve">
  - 
    name:  七 现代中国的对外关系
    title:  七 现代中国的对外关系
    description: 
    koLyro: chapter
    koLyri:  just
    son: </v>
      </c>
      <c r="P811" s="20" t="str">
        <f t="shared" si="106"/>
        <v xml:space="preserve">
        - 
          name:  七 现代中国的对外关系
          title:  七 现代中国的对外关系
          description: 
          koLyro: chapter
          koLyri:  just
          son: </v>
      </c>
    </row>
    <row r="812" spans="1:16" s="1" customFormat="1" ht="17.25" customHeight="1">
      <c r="A812" s="15">
        <f t="shared" si="99"/>
        <v>4</v>
      </c>
      <c r="B812" s="16" t="str">
        <f t="shared" si="100"/>
        <v>教材节</v>
      </c>
      <c r="C812" s="16" t="str">
        <f t="shared" si="101"/>
        <v>26 新中国初期的外交</v>
      </c>
      <c r="D812" s="16" t="str">
        <f>IF(I812=1,INDEX( {"chinese","english","math","physics","chemistry","biology","politics","history","geography"},MATCH(C812,{"语文","英语","数学","物理","化学","生物","政治","历史","地理"},0)),"")</f>
        <v/>
      </c>
      <c r="E812" s="16" t="str">
        <f t="shared" si="102"/>
        <v>教材节</v>
      </c>
      <c r="F812" s="16" t="str">
        <f t="shared" si="103"/>
        <v>恰</v>
      </c>
      <c r="G812" s="16" t="str">
        <f>INDEX( {"body","discipline","volume","chapter","section"},MATCH(E812,{"教材体","教材域","教材册","教材章","教材节"},0))</f>
        <v>section</v>
      </c>
      <c r="H812" s="16" t="str">
        <f>INDEX( {"super","just","sub","infras"},MATCH(F812,{"超","恰","亚","次"},0))</f>
        <v>just</v>
      </c>
      <c r="I812" s="16">
        <f>MATCH(E812,{"教材体","教材域","教材册","教材章","教材节"},0)-1</f>
        <v>4</v>
      </c>
      <c r="J812" s="16">
        <f>MATCH(F812,{"超","恰","亚","次"},0)-1</f>
        <v>1</v>
      </c>
      <c r="K812" s="16" t="str">
        <f t="shared" si="104"/>
        <v>历史</v>
      </c>
      <c r="L812" s="1" t="s">
        <v>707</v>
      </c>
      <c r="M812" s="17"/>
      <c r="N812" s="17"/>
      <c r="O812" s="18" t="str">
        <f t="shared" si="105"/>
        <v xml:space="preserve">
  - 
    name:  26 新中国初期的外交
    title:  26 新中国初期的外交
    description: 
    koLyro: section
    koLyri:  just
    son: </v>
      </c>
      <c r="P812" s="20" t="str">
        <f t="shared" si="106"/>
        <v xml:space="preserve">
          - 
            name:  26 新中国初期的外交
            title:  26 新中国初期的外交
            description: 
            koLyro: section
            koLyri:  just
            son: </v>
      </c>
    </row>
    <row r="813" spans="1:16" s="1" customFormat="1" ht="17.25" customHeight="1">
      <c r="A813" s="15">
        <f t="shared" si="99"/>
        <v>4</v>
      </c>
      <c r="B813" s="16" t="str">
        <f t="shared" si="100"/>
        <v>教材节</v>
      </c>
      <c r="C813" s="16" t="str">
        <f t="shared" si="101"/>
        <v>27 外交关系的破裂</v>
      </c>
      <c r="D813" s="16" t="str">
        <f>IF(I813=1,INDEX( {"chinese","english","math","physics","chemistry","biology","politics","history","geography"},MATCH(C813,{"语文","英语","数学","物理","化学","生物","政治","历史","地理"},0)),"")</f>
        <v/>
      </c>
      <c r="E813" s="16" t="str">
        <f t="shared" si="102"/>
        <v>教材节</v>
      </c>
      <c r="F813" s="16" t="str">
        <f t="shared" si="103"/>
        <v>恰</v>
      </c>
      <c r="G813" s="16" t="str">
        <f>INDEX( {"body","discipline","volume","chapter","section"},MATCH(E813,{"教材体","教材域","教材册","教材章","教材节"},0))</f>
        <v>section</v>
      </c>
      <c r="H813" s="16" t="str">
        <f>INDEX( {"super","just","sub","infras"},MATCH(F813,{"超","恰","亚","次"},0))</f>
        <v>just</v>
      </c>
      <c r="I813" s="16">
        <f>MATCH(E813,{"教材体","教材域","教材册","教材章","教材节"},0)-1</f>
        <v>4</v>
      </c>
      <c r="J813" s="16">
        <f>MATCH(F813,{"超","恰","亚","次"},0)-1</f>
        <v>1</v>
      </c>
      <c r="K813" s="16" t="str">
        <f t="shared" si="104"/>
        <v>历史</v>
      </c>
      <c r="L813" s="1" t="s">
        <v>708</v>
      </c>
      <c r="M813" s="17"/>
      <c r="N813" s="17"/>
      <c r="O813" s="18" t="str">
        <f t="shared" si="105"/>
        <v xml:space="preserve">
  - 
    name:  27 外交关系的破裂
    title:  27 外交关系的破裂
    description: 
    koLyro: section
    koLyri:  just
    son: </v>
      </c>
      <c r="P813" s="20" t="str">
        <f t="shared" si="106"/>
        <v xml:space="preserve">
          - 
            name:  27 外交关系的破裂
            title:  27 外交关系的破裂
            description: 
            koLyro: section
            koLyri:  just
            son: </v>
      </c>
    </row>
    <row r="814" spans="1:16" s="1" customFormat="1" ht="17.25" customHeight="1">
      <c r="A814" s="15">
        <f t="shared" si="99"/>
        <v>4</v>
      </c>
      <c r="B814" s="16" t="str">
        <f t="shared" si="100"/>
        <v>教材节</v>
      </c>
      <c r="C814" s="16" t="str">
        <f t="shared" si="101"/>
        <v>28 开创外交新局面</v>
      </c>
      <c r="D814" s="16" t="str">
        <f>IF(I814=1,INDEX( {"chinese","english","math","physics","chemistry","biology","politics","history","geography"},MATCH(C814,{"语文","英语","数学","物理","化学","生物","政治","历史","地理"},0)),"")</f>
        <v/>
      </c>
      <c r="E814" s="16" t="str">
        <f t="shared" si="102"/>
        <v>教材节</v>
      </c>
      <c r="F814" s="16" t="str">
        <f t="shared" si="103"/>
        <v>恰</v>
      </c>
      <c r="G814" s="16" t="str">
        <f>INDEX( {"body","discipline","volume","chapter","section"},MATCH(E814,{"教材体","教材域","教材册","教材章","教材节"},0))</f>
        <v>section</v>
      </c>
      <c r="H814" s="16" t="str">
        <f>INDEX( {"super","just","sub","infras"},MATCH(F814,{"超","恰","亚","次"},0))</f>
        <v>just</v>
      </c>
      <c r="I814" s="16">
        <f>MATCH(E814,{"教材体","教材域","教材册","教材章","教材节"},0)-1</f>
        <v>4</v>
      </c>
      <c r="J814" s="16">
        <f>MATCH(F814,{"超","恰","亚","次"},0)-1</f>
        <v>1</v>
      </c>
      <c r="K814" s="16" t="str">
        <f t="shared" si="104"/>
        <v>历史</v>
      </c>
      <c r="L814" s="1" t="s">
        <v>709</v>
      </c>
      <c r="M814" s="17"/>
      <c r="N814" s="17"/>
      <c r="O814" s="18" t="str">
        <f t="shared" si="105"/>
        <v xml:space="preserve">
  - 
    name:  28 开创外交新局面
    title:  28 开创外交新局面
    description: 
    koLyro: section
    koLyri:  just
    son: </v>
      </c>
      <c r="P814" s="20" t="str">
        <f t="shared" si="106"/>
        <v xml:space="preserve">
          - 
            name:  28 开创外交新局面
            title:  28 开创外交新局面
            description: 
            koLyro: section
            koLyri:  just
            son: </v>
      </c>
    </row>
    <row r="815" spans="1:16" s="1" customFormat="1" ht="17.25" customHeight="1">
      <c r="A815" s="15">
        <f t="shared" si="99"/>
        <v>3</v>
      </c>
      <c r="B815" s="16" t="str">
        <f t="shared" si="100"/>
        <v>教材章</v>
      </c>
      <c r="C815" s="16" t="str">
        <f t="shared" si="101"/>
        <v>八 当今世界政治格局的多极化趋势</v>
      </c>
      <c r="D815" s="16" t="str">
        <f>IF(I815=1,INDEX( {"chinese","english","math","physics","chemistry","biology","politics","history","geography"},MATCH(C815,{"语文","英语","数学","物理","化学","生物","政治","历史","地理"},0)),"")</f>
        <v/>
      </c>
      <c r="E815" s="16" t="str">
        <f t="shared" si="102"/>
        <v>教材章</v>
      </c>
      <c r="F815" s="16" t="str">
        <f t="shared" si="103"/>
        <v>恰</v>
      </c>
      <c r="G815" s="16" t="str">
        <f>INDEX( {"body","discipline","volume","chapter","section"},MATCH(E815,{"教材体","教材域","教材册","教材章","教材节"},0))</f>
        <v>chapter</v>
      </c>
      <c r="H815" s="16" t="str">
        <f>INDEX( {"super","just","sub","infras"},MATCH(F815,{"超","恰","亚","次"},0))</f>
        <v>just</v>
      </c>
      <c r="I815" s="16">
        <f>MATCH(E815,{"教材体","教材域","教材册","教材章","教材节"},0)-1</f>
        <v>3</v>
      </c>
      <c r="J815" s="16">
        <f>MATCH(F815,{"超","恰","亚","次"},0)-1</f>
        <v>1</v>
      </c>
      <c r="K815" s="16" t="str">
        <f t="shared" si="104"/>
        <v>历史</v>
      </c>
      <c r="L815" s="1" t="s">
        <v>710</v>
      </c>
      <c r="M815" s="17"/>
      <c r="N815" s="17"/>
      <c r="O815" s="18" t="str">
        <f t="shared" si="105"/>
        <v xml:space="preserve">
  - 
    name:  八 当今世界政治格局的多极化趋势
    title:  八 当今世界政治格局的多极化趋势
    description: 
    koLyro: chapter
    koLyri:  just
    son: </v>
      </c>
      <c r="P815" s="20" t="str">
        <f t="shared" si="106"/>
        <v xml:space="preserve">
        - 
          name:  八 当今世界政治格局的多极化趋势
          title:  八 当今世界政治格局的多极化趋势
          description: 
          koLyro: chapter
          koLyri:  just
          son: </v>
      </c>
    </row>
    <row r="816" spans="1:16" s="1" customFormat="1" ht="17.25" customHeight="1">
      <c r="A816" s="15">
        <f t="shared" si="99"/>
        <v>4</v>
      </c>
      <c r="B816" s="16" t="str">
        <f t="shared" si="100"/>
        <v>教材节</v>
      </c>
      <c r="C816" s="16" t="str">
        <f t="shared" si="101"/>
        <v>29 两极世界的形成</v>
      </c>
      <c r="D816" s="16" t="str">
        <f>IF(I816=1,INDEX( {"chinese","english","math","physics","chemistry","biology","politics","history","geography"},MATCH(C816,{"语文","英语","数学","物理","化学","生物","政治","历史","地理"},0)),"")</f>
        <v/>
      </c>
      <c r="E816" s="16" t="str">
        <f t="shared" si="102"/>
        <v>教材节</v>
      </c>
      <c r="F816" s="16" t="str">
        <f t="shared" si="103"/>
        <v>恰</v>
      </c>
      <c r="G816" s="16" t="str">
        <f>INDEX( {"body","discipline","volume","chapter","section"},MATCH(E816,{"教材体","教材域","教材册","教材章","教材节"},0))</f>
        <v>section</v>
      </c>
      <c r="H816" s="16" t="str">
        <f>INDEX( {"super","just","sub","infras"},MATCH(F816,{"超","恰","亚","次"},0))</f>
        <v>just</v>
      </c>
      <c r="I816" s="16">
        <f>MATCH(E816,{"教材体","教材域","教材册","教材章","教材节"},0)-1</f>
        <v>4</v>
      </c>
      <c r="J816" s="16">
        <f>MATCH(F816,{"超","恰","亚","次"},0)-1</f>
        <v>1</v>
      </c>
      <c r="K816" s="16" t="str">
        <f t="shared" si="104"/>
        <v>历史</v>
      </c>
      <c r="L816" s="1" t="s">
        <v>711</v>
      </c>
      <c r="M816" s="17"/>
      <c r="N816" s="17"/>
      <c r="O816" s="18" t="str">
        <f t="shared" si="105"/>
        <v xml:space="preserve">
  - 
    name:  29 两极世界的形成
    title:  29 两极世界的形成
    description: 
    koLyro: section
    koLyri:  just
    son: </v>
      </c>
      <c r="P816" s="20" t="str">
        <f t="shared" si="106"/>
        <v xml:space="preserve">
          - 
            name:  29 两极世界的形成
            title:  29 两极世界的形成
            description: 
            koLyro: section
            koLyri:  just
            son: </v>
      </c>
    </row>
    <row r="817" spans="1:16" s="1" customFormat="1" ht="17.25" customHeight="1">
      <c r="A817" s="15">
        <f t="shared" si="99"/>
        <v>4</v>
      </c>
      <c r="B817" s="16" t="str">
        <f t="shared" si="100"/>
        <v>教材节</v>
      </c>
      <c r="C817" s="16" t="str">
        <f t="shared" si="101"/>
        <v>30 世界多极化趋势的出现</v>
      </c>
      <c r="D817" s="16" t="str">
        <f>IF(I817=1,INDEX( {"chinese","english","math","physics","chemistry","biology","politics","history","geography"},MATCH(C817,{"语文","英语","数学","物理","化学","生物","政治","历史","地理"},0)),"")</f>
        <v/>
      </c>
      <c r="E817" s="16" t="str">
        <f t="shared" si="102"/>
        <v>教材节</v>
      </c>
      <c r="F817" s="16" t="str">
        <f t="shared" si="103"/>
        <v>恰</v>
      </c>
      <c r="G817" s="16" t="str">
        <f>INDEX( {"body","discipline","volume","chapter","section"},MATCH(E817,{"教材体","教材域","教材册","教材章","教材节"},0))</f>
        <v>section</v>
      </c>
      <c r="H817" s="16" t="str">
        <f>INDEX( {"super","just","sub","infras"},MATCH(F817,{"超","恰","亚","次"},0))</f>
        <v>just</v>
      </c>
      <c r="I817" s="16">
        <f>MATCH(E817,{"教材体","教材域","教材册","教材章","教材节"},0)-1</f>
        <v>4</v>
      </c>
      <c r="J817" s="16">
        <f>MATCH(F817,{"超","恰","亚","次"},0)-1</f>
        <v>1</v>
      </c>
      <c r="K817" s="16" t="str">
        <f t="shared" si="104"/>
        <v>历史</v>
      </c>
      <c r="L817" s="1" t="s">
        <v>712</v>
      </c>
      <c r="M817" s="17"/>
      <c r="N817" s="17"/>
      <c r="O817" s="18" t="str">
        <f t="shared" si="105"/>
        <v xml:space="preserve">
  - 
    name:  30 世界多极化趋势的出现
    title:  30 世界多极化趋势的出现
    description: 
    koLyro: section
    koLyri:  just
    son: </v>
      </c>
      <c r="P817" s="20" t="str">
        <f t="shared" si="106"/>
        <v xml:space="preserve">
          - 
            name:  30 世界多极化趋势的出现
            title:  30 世界多极化趋势的出现
            description: 
            koLyro: section
            koLyri:  just
            son: </v>
      </c>
    </row>
    <row r="818" spans="1:16" s="1" customFormat="1" ht="17.25" customHeight="1">
      <c r="A818" s="15">
        <f t="shared" si="99"/>
        <v>4</v>
      </c>
      <c r="B818" s="16" t="str">
        <f t="shared" si="100"/>
        <v>教材节</v>
      </c>
      <c r="C818" s="16" t="str">
        <f t="shared" si="101"/>
        <v>31 世纪之交的世界格局</v>
      </c>
      <c r="D818" s="16" t="str">
        <f>IF(I818=1,INDEX( {"chinese","english","math","physics","chemistry","biology","politics","history","geography"},MATCH(C818,{"语文","英语","数学","物理","化学","生物","政治","历史","地理"},0)),"")</f>
        <v/>
      </c>
      <c r="E818" s="16" t="str">
        <f t="shared" si="102"/>
        <v>教材节</v>
      </c>
      <c r="F818" s="16" t="str">
        <f t="shared" si="103"/>
        <v>恰</v>
      </c>
      <c r="G818" s="16" t="str">
        <f>INDEX( {"body","discipline","volume","chapter","section"},MATCH(E818,{"教材体","教材域","教材册","教材章","教材节"},0))</f>
        <v>section</v>
      </c>
      <c r="H818" s="16" t="str">
        <f>INDEX( {"super","just","sub","infras"},MATCH(F818,{"超","恰","亚","次"},0))</f>
        <v>just</v>
      </c>
      <c r="I818" s="16">
        <f>MATCH(E818,{"教材体","教材域","教材册","教材章","教材节"},0)-1</f>
        <v>4</v>
      </c>
      <c r="J818" s="16">
        <f>MATCH(F818,{"超","恰","亚","次"},0)-1</f>
        <v>1</v>
      </c>
      <c r="K818" s="16" t="str">
        <f t="shared" si="104"/>
        <v>历史</v>
      </c>
      <c r="L818" s="1" t="s">
        <v>713</v>
      </c>
      <c r="M818" s="17"/>
      <c r="N818" s="17"/>
      <c r="O818" s="18" t="str">
        <f t="shared" si="105"/>
        <v xml:space="preserve">
  - 
    name:  31 世纪之交的世界格局
    title:  31 世纪之交的世界格局
    description: 
    koLyro: section
    koLyri:  just
    son: </v>
      </c>
      <c r="P818" s="20" t="str">
        <f t="shared" si="106"/>
        <v xml:space="preserve">
          - 
            name:  31 世纪之交的世界格局
            title:  31 世纪之交的世界格局
            description: 
            koLyro: section
            koLyri:  just
            son: </v>
      </c>
    </row>
    <row r="819" spans="1:16" s="1" customFormat="1" ht="17.25" customHeight="1">
      <c r="A819" s="15">
        <f t="shared" si="99"/>
        <v>2</v>
      </c>
      <c r="B819" s="16" t="str">
        <f t="shared" si="100"/>
        <v>教材册</v>
      </c>
      <c r="C819" s="16" t="str">
        <f t="shared" si="101"/>
        <v>必修2</v>
      </c>
      <c r="D819" s="16" t="str">
        <f>IF(I819=1,INDEX( {"chinese","english","math","physics","chemistry","biology","politics","history","geography"},MATCH(C819,{"语文","英语","数学","物理","化学","生物","政治","历史","地理"},0)),"")</f>
        <v/>
      </c>
      <c r="E819" s="16" t="str">
        <f t="shared" si="102"/>
        <v>教材册</v>
      </c>
      <c r="F819" s="16" t="str">
        <f t="shared" si="103"/>
        <v>恰</v>
      </c>
      <c r="G819" s="16" t="str">
        <f>INDEX( {"body","discipline","volume","chapter","section"},MATCH(E819,{"教材体","教材域","教材册","教材章","教材节"},0))</f>
        <v>volume</v>
      </c>
      <c r="H819" s="16" t="str">
        <f>INDEX( {"super","just","sub","infras"},MATCH(F819,{"超","恰","亚","次"},0))</f>
        <v>just</v>
      </c>
      <c r="I819" s="16">
        <f>MATCH(E819,{"教材体","教材域","教材册","教材章","教材节"},0)-1</f>
        <v>2</v>
      </c>
      <c r="J819" s="16">
        <f>MATCH(F819,{"超","恰","亚","次"},0)-1</f>
        <v>1</v>
      </c>
      <c r="K819" s="16" t="str">
        <f t="shared" si="104"/>
        <v>历史</v>
      </c>
      <c r="L819" s="1" t="s">
        <v>299</v>
      </c>
      <c r="M819" s="17"/>
      <c r="N819" s="17"/>
      <c r="O819" s="18" t="str">
        <f t="shared" si="105"/>
        <v xml:space="preserve">
  - 
    name:  必修2
    title:  必修2
    description: 
    koLyro: volume
    koLyri:  just
    son: </v>
      </c>
      <c r="P819" s="20" t="str">
        <f t="shared" si="106"/>
        <v xml:space="preserve">
      - 
        name:  必修2
        title:  必修2
        description: 
        koLyro: volume
        koLyri:  just
        son: </v>
      </c>
    </row>
    <row r="820" spans="1:16" s="1" customFormat="1" ht="17.25" customHeight="1">
      <c r="A820" s="15">
        <f t="shared" si="99"/>
        <v>3</v>
      </c>
      <c r="B820" s="16" t="str">
        <f t="shared" si="100"/>
        <v>教材章</v>
      </c>
      <c r="C820" s="16" t="str">
        <f t="shared" si="101"/>
        <v>一 古代中国经济的基本结构与特点</v>
      </c>
      <c r="D820" s="16" t="str">
        <f>IF(I820=1,INDEX( {"chinese","english","math","physics","chemistry","biology","politics","history","geography"},MATCH(C820,{"语文","英语","数学","物理","化学","生物","政治","历史","地理"},0)),"")</f>
        <v/>
      </c>
      <c r="E820" s="16" t="str">
        <f t="shared" si="102"/>
        <v>教材章</v>
      </c>
      <c r="F820" s="16" t="str">
        <f t="shared" si="103"/>
        <v>恰</v>
      </c>
      <c r="G820" s="16" t="str">
        <f>INDEX( {"body","discipline","volume","chapter","section"},MATCH(E820,{"教材体","教材域","教材册","教材章","教材节"},0))</f>
        <v>chapter</v>
      </c>
      <c r="H820" s="16" t="str">
        <f>INDEX( {"super","just","sub","infras"},MATCH(F820,{"超","恰","亚","次"},0))</f>
        <v>just</v>
      </c>
      <c r="I820" s="16">
        <f>MATCH(E820,{"教材体","教材域","教材册","教材章","教材节"},0)-1</f>
        <v>3</v>
      </c>
      <c r="J820" s="16">
        <f>MATCH(F820,{"超","恰","亚","次"},0)-1</f>
        <v>1</v>
      </c>
      <c r="K820" s="16" t="str">
        <f t="shared" si="104"/>
        <v>历史</v>
      </c>
      <c r="L820" s="1" t="s">
        <v>714</v>
      </c>
      <c r="M820" s="17"/>
      <c r="N820" s="17"/>
      <c r="O820" s="18" t="str">
        <f t="shared" si="105"/>
        <v xml:space="preserve">
  - 
    name:  一 古代中国经济的基本结构与特点
    title:  一 古代中国经济的基本结构与特点
    description: 
    koLyro: chapter
    koLyri:  just
    son: </v>
      </c>
      <c r="P820" s="20" t="str">
        <f t="shared" si="106"/>
        <v xml:space="preserve">
        - 
          name:  一 古代中国经济的基本结构与特点
          title:  一 古代中国经济的基本结构与特点
          description: 
          koLyro: chapter
          koLyri:  just
          son: </v>
      </c>
    </row>
    <row r="821" spans="1:16" s="1" customFormat="1" ht="17.25" customHeight="1">
      <c r="A821" s="15">
        <f t="shared" si="99"/>
        <v>4</v>
      </c>
      <c r="B821" s="16" t="str">
        <f t="shared" si="100"/>
        <v>教材节</v>
      </c>
      <c r="C821" s="16" t="str">
        <f t="shared" si="101"/>
        <v>1 发达的古代农业</v>
      </c>
      <c r="D821" s="16" t="str">
        <f>IF(I821=1,INDEX( {"chinese","english","math","physics","chemistry","biology","politics","history","geography"},MATCH(C821,{"语文","英语","数学","物理","化学","生物","政治","历史","地理"},0)),"")</f>
        <v/>
      </c>
      <c r="E821" s="16" t="str">
        <f t="shared" si="102"/>
        <v>教材节</v>
      </c>
      <c r="F821" s="16" t="str">
        <f t="shared" si="103"/>
        <v>恰</v>
      </c>
      <c r="G821" s="16" t="str">
        <f>INDEX( {"body","discipline","volume","chapter","section"},MATCH(E821,{"教材体","教材域","教材册","教材章","教材节"},0))</f>
        <v>section</v>
      </c>
      <c r="H821" s="16" t="str">
        <f>INDEX( {"super","just","sub","infras"},MATCH(F821,{"超","恰","亚","次"},0))</f>
        <v>just</v>
      </c>
      <c r="I821" s="16">
        <f>MATCH(E821,{"教材体","教材域","教材册","教材章","教材节"},0)-1</f>
        <v>4</v>
      </c>
      <c r="J821" s="16">
        <f>MATCH(F821,{"超","恰","亚","次"},0)-1</f>
        <v>1</v>
      </c>
      <c r="K821" s="16" t="str">
        <f t="shared" si="104"/>
        <v>历史</v>
      </c>
      <c r="L821" s="1" t="s">
        <v>715</v>
      </c>
      <c r="M821" s="17"/>
      <c r="N821" s="17"/>
      <c r="O821" s="18" t="str">
        <f t="shared" si="105"/>
        <v xml:space="preserve">
  - 
    name:  1 发达的古代农业
    title:  1 发达的古代农业
    description: 
    koLyro: section
    koLyri:  just
    son: </v>
      </c>
      <c r="P821" s="20" t="str">
        <f t="shared" si="106"/>
        <v xml:space="preserve">
          - 
            name:  1 发达的古代农业
            title:  1 发达的古代农业
            description: 
            koLyro: section
            koLyri:  just
            son: </v>
      </c>
    </row>
    <row r="822" spans="1:16" s="1" customFormat="1" ht="17.25" customHeight="1">
      <c r="A822" s="15">
        <f t="shared" si="99"/>
        <v>4</v>
      </c>
      <c r="B822" s="16" t="str">
        <f t="shared" si="100"/>
        <v>教材节</v>
      </c>
      <c r="C822" s="16" t="str">
        <f t="shared" si="101"/>
        <v>2 古代手工业的进步</v>
      </c>
      <c r="D822" s="16" t="str">
        <f>IF(I822=1,INDEX( {"chinese","english","math","physics","chemistry","biology","politics","history","geography"},MATCH(C822,{"语文","英语","数学","物理","化学","生物","政治","历史","地理"},0)),"")</f>
        <v/>
      </c>
      <c r="E822" s="16" t="str">
        <f t="shared" si="102"/>
        <v>教材节</v>
      </c>
      <c r="F822" s="16" t="str">
        <f t="shared" si="103"/>
        <v>恰</v>
      </c>
      <c r="G822" s="16" t="str">
        <f>INDEX( {"body","discipline","volume","chapter","section"},MATCH(E822,{"教材体","教材域","教材册","教材章","教材节"},0))</f>
        <v>section</v>
      </c>
      <c r="H822" s="16" t="str">
        <f>INDEX( {"super","just","sub","infras"},MATCH(F822,{"超","恰","亚","次"},0))</f>
        <v>just</v>
      </c>
      <c r="I822" s="16">
        <f>MATCH(E822,{"教材体","教材域","教材册","教材章","教材节"},0)-1</f>
        <v>4</v>
      </c>
      <c r="J822" s="16">
        <f>MATCH(F822,{"超","恰","亚","次"},0)-1</f>
        <v>1</v>
      </c>
      <c r="K822" s="16" t="str">
        <f t="shared" si="104"/>
        <v>历史</v>
      </c>
      <c r="L822" s="1" t="s">
        <v>716</v>
      </c>
      <c r="M822" s="17"/>
      <c r="N822" s="17"/>
      <c r="O822" s="18" t="str">
        <f t="shared" si="105"/>
        <v xml:space="preserve">
  - 
    name:  2 古代手工业的进步
    title:  2 古代手工业的进步
    description: 
    koLyro: section
    koLyri:  just
    son: </v>
      </c>
      <c r="P822" s="20" t="str">
        <f t="shared" si="106"/>
        <v xml:space="preserve">
          - 
            name:  2 古代手工业的进步
            title:  2 古代手工业的进步
            description: 
            koLyro: section
            koLyri:  just
            son: </v>
      </c>
    </row>
    <row r="823" spans="1:16" s="1" customFormat="1" ht="17.25" customHeight="1">
      <c r="A823" s="15">
        <f t="shared" si="99"/>
        <v>4</v>
      </c>
      <c r="B823" s="16" t="str">
        <f t="shared" si="100"/>
        <v>教材节</v>
      </c>
      <c r="C823" s="16" t="str">
        <f t="shared" si="101"/>
        <v>3 古代商业的发展</v>
      </c>
      <c r="D823" s="16" t="str">
        <f>IF(I823=1,INDEX( {"chinese","english","math","physics","chemistry","biology","politics","history","geography"},MATCH(C823,{"语文","英语","数学","物理","化学","生物","政治","历史","地理"},0)),"")</f>
        <v/>
      </c>
      <c r="E823" s="16" t="str">
        <f t="shared" si="102"/>
        <v>教材节</v>
      </c>
      <c r="F823" s="16" t="str">
        <f t="shared" si="103"/>
        <v>恰</v>
      </c>
      <c r="G823" s="16" t="str">
        <f>INDEX( {"body","discipline","volume","chapter","section"},MATCH(E823,{"教材体","教材域","教材册","教材章","教材节"},0))</f>
        <v>section</v>
      </c>
      <c r="H823" s="16" t="str">
        <f>INDEX( {"super","just","sub","infras"},MATCH(F823,{"超","恰","亚","次"},0))</f>
        <v>just</v>
      </c>
      <c r="I823" s="16">
        <f>MATCH(E823,{"教材体","教材域","教材册","教材章","教材节"},0)-1</f>
        <v>4</v>
      </c>
      <c r="J823" s="16">
        <f>MATCH(F823,{"超","恰","亚","次"},0)-1</f>
        <v>1</v>
      </c>
      <c r="K823" s="16" t="str">
        <f t="shared" si="104"/>
        <v>历史</v>
      </c>
      <c r="L823" s="1" t="s">
        <v>717</v>
      </c>
      <c r="M823" s="17"/>
      <c r="N823" s="17"/>
      <c r="O823" s="18" t="str">
        <f t="shared" si="105"/>
        <v xml:space="preserve">
  - 
    name:  3 古代商业的发展
    title:  3 古代商业的发展
    description: 
    koLyro: section
    koLyri:  just
    son: </v>
      </c>
      <c r="P823" s="20" t="str">
        <f t="shared" si="106"/>
        <v xml:space="preserve">
          - 
            name:  3 古代商业的发展
            title:  3 古代商业的发展
            description: 
            koLyro: section
            koLyri:  just
            son: </v>
      </c>
    </row>
    <row r="824" spans="1:16" s="1" customFormat="1" ht="17.25" customHeight="1">
      <c r="A824" s="15">
        <f t="shared" si="99"/>
        <v>4</v>
      </c>
      <c r="B824" s="16" t="str">
        <f t="shared" si="100"/>
        <v>教材节</v>
      </c>
      <c r="C824" s="16" t="str">
        <f t="shared" si="101"/>
        <v>4 古代的经济政策</v>
      </c>
      <c r="D824" s="16" t="str">
        <f>IF(I824=1,INDEX( {"chinese","english","math","physics","chemistry","biology","politics","history","geography"},MATCH(C824,{"语文","英语","数学","物理","化学","生物","政治","历史","地理"},0)),"")</f>
        <v/>
      </c>
      <c r="E824" s="16" t="str">
        <f t="shared" si="102"/>
        <v>教材节</v>
      </c>
      <c r="F824" s="16" t="str">
        <f t="shared" si="103"/>
        <v>恰</v>
      </c>
      <c r="G824" s="16" t="str">
        <f>INDEX( {"body","discipline","volume","chapter","section"},MATCH(E824,{"教材体","教材域","教材册","教材章","教材节"},0))</f>
        <v>section</v>
      </c>
      <c r="H824" s="16" t="str">
        <f>INDEX( {"super","just","sub","infras"},MATCH(F824,{"超","恰","亚","次"},0))</f>
        <v>just</v>
      </c>
      <c r="I824" s="16">
        <f>MATCH(E824,{"教材体","教材域","教材册","教材章","教材节"},0)-1</f>
        <v>4</v>
      </c>
      <c r="J824" s="16">
        <f>MATCH(F824,{"超","恰","亚","次"},0)-1</f>
        <v>1</v>
      </c>
      <c r="K824" s="16" t="str">
        <f t="shared" si="104"/>
        <v>历史</v>
      </c>
      <c r="L824" s="1" t="s">
        <v>718</v>
      </c>
      <c r="M824" s="17"/>
      <c r="N824" s="17"/>
      <c r="O824" s="18" t="str">
        <f t="shared" si="105"/>
        <v xml:space="preserve">
  - 
    name:  4 古代的经济政策
    title:  4 古代的经济政策
    description: 
    koLyro: section
    koLyri:  just
    son: </v>
      </c>
      <c r="P824" s="20" t="str">
        <f t="shared" si="106"/>
        <v xml:space="preserve">
          - 
            name:  4 古代的经济政策
            title:  4 古代的经济政策
            description: 
            koLyro: section
            koLyri:  just
            son: </v>
      </c>
    </row>
    <row r="825" spans="1:16" s="1" customFormat="1" ht="17.25" customHeight="1">
      <c r="A825" s="15">
        <f t="shared" si="99"/>
        <v>3</v>
      </c>
      <c r="B825" s="16" t="str">
        <f t="shared" si="100"/>
        <v>教材章</v>
      </c>
      <c r="C825" s="16" t="str">
        <f t="shared" si="101"/>
        <v>二 资本主义世界市场的形成和发展</v>
      </c>
      <c r="D825" s="16" t="str">
        <f>IF(I825=1,INDEX( {"chinese","english","math","physics","chemistry","biology","politics","history","geography"},MATCH(C825,{"语文","英语","数学","物理","化学","生物","政治","历史","地理"},0)),"")</f>
        <v/>
      </c>
      <c r="E825" s="16" t="str">
        <f t="shared" si="102"/>
        <v>教材章</v>
      </c>
      <c r="F825" s="16" t="str">
        <f t="shared" si="103"/>
        <v>恰</v>
      </c>
      <c r="G825" s="16" t="str">
        <f>INDEX( {"body","discipline","volume","chapter","section"},MATCH(E825,{"教材体","教材域","教材册","教材章","教材节"},0))</f>
        <v>chapter</v>
      </c>
      <c r="H825" s="16" t="str">
        <f>INDEX( {"super","just","sub","infras"},MATCH(F825,{"超","恰","亚","次"},0))</f>
        <v>just</v>
      </c>
      <c r="I825" s="16">
        <f>MATCH(E825,{"教材体","教材域","教材册","教材章","教材节"},0)-1</f>
        <v>3</v>
      </c>
      <c r="J825" s="16">
        <f>MATCH(F825,{"超","恰","亚","次"},0)-1</f>
        <v>1</v>
      </c>
      <c r="K825" s="16" t="str">
        <f t="shared" si="104"/>
        <v>历史</v>
      </c>
      <c r="L825" s="1" t="s">
        <v>719</v>
      </c>
      <c r="M825" s="17"/>
      <c r="N825" s="17"/>
      <c r="O825" s="18" t="str">
        <f t="shared" si="105"/>
        <v xml:space="preserve">
  - 
    name:  二 资本主义世界市场的形成和发展
    title:  二 资本主义世界市场的形成和发展
    description: 
    koLyro: chapter
    koLyri:  just
    son: </v>
      </c>
      <c r="P825" s="20" t="str">
        <f t="shared" si="106"/>
        <v xml:space="preserve">
        - 
          name:  二 资本主义世界市场的形成和发展
          title:  二 资本主义世界市场的形成和发展
          description: 
          koLyro: chapter
          koLyri:  just
          son: </v>
      </c>
    </row>
    <row r="826" spans="1:16" s="1" customFormat="1" ht="17.25" customHeight="1">
      <c r="A826" s="15">
        <f t="shared" si="99"/>
        <v>4</v>
      </c>
      <c r="B826" s="16" t="str">
        <f t="shared" si="100"/>
        <v>教材节</v>
      </c>
      <c r="C826" s="16" t="str">
        <f t="shared" si="101"/>
        <v>5 开辟新航路</v>
      </c>
      <c r="D826" s="16" t="str">
        <f>IF(I826=1,INDEX( {"chinese","english","math","physics","chemistry","biology","politics","history","geography"},MATCH(C826,{"语文","英语","数学","物理","化学","生物","政治","历史","地理"},0)),"")</f>
        <v/>
      </c>
      <c r="E826" s="16" t="str">
        <f t="shared" si="102"/>
        <v>教材节</v>
      </c>
      <c r="F826" s="16" t="str">
        <f t="shared" si="103"/>
        <v>恰</v>
      </c>
      <c r="G826" s="16" t="str">
        <f>INDEX( {"body","discipline","volume","chapter","section"},MATCH(E826,{"教材体","教材域","教材册","教材章","教材节"},0))</f>
        <v>section</v>
      </c>
      <c r="H826" s="16" t="str">
        <f>INDEX( {"super","just","sub","infras"},MATCH(F826,{"超","恰","亚","次"},0))</f>
        <v>just</v>
      </c>
      <c r="I826" s="16">
        <f>MATCH(E826,{"教材体","教材域","教材册","教材章","教材节"},0)-1</f>
        <v>4</v>
      </c>
      <c r="J826" s="16">
        <f>MATCH(F826,{"超","恰","亚","次"},0)-1</f>
        <v>1</v>
      </c>
      <c r="K826" s="16" t="str">
        <f t="shared" si="104"/>
        <v>历史</v>
      </c>
      <c r="L826" s="1" t="s">
        <v>720</v>
      </c>
      <c r="M826" s="17"/>
      <c r="N826" s="17"/>
      <c r="O826" s="18" t="str">
        <f t="shared" si="105"/>
        <v xml:space="preserve">
  - 
    name:  5 开辟新航路
    title:  5 开辟新航路
    description: 
    koLyro: section
    koLyri:  just
    son: </v>
      </c>
      <c r="P826" s="20" t="str">
        <f t="shared" si="106"/>
        <v xml:space="preserve">
          - 
            name:  5 开辟新航路
            title:  5 开辟新航路
            description: 
            koLyro: section
            koLyri:  just
            son: </v>
      </c>
    </row>
    <row r="827" spans="1:16" s="1" customFormat="1" ht="17.25" customHeight="1">
      <c r="A827" s="15">
        <f t="shared" si="99"/>
        <v>4</v>
      </c>
      <c r="B827" s="16" t="str">
        <f t="shared" si="100"/>
        <v>教材节</v>
      </c>
      <c r="C827" s="16" t="str">
        <f t="shared" si="101"/>
        <v>6 殖民扩张与世界市场的拓展</v>
      </c>
      <c r="D827" s="16" t="str">
        <f>IF(I827=1,INDEX( {"chinese","english","math","physics","chemistry","biology","politics","history","geography"},MATCH(C827,{"语文","英语","数学","物理","化学","生物","政治","历史","地理"},0)),"")</f>
        <v/>
      </c>
      <c r="E827" s="16" t="str">
        <f t="shared" si="102"/>
        <v>教材节</v>
      </c>
      <c r="F827" s="16" t="str">
        <f t="shared" si="103"/>
        <v>恰</v>
      </c>
      <c r="G827" s="16" t="str">
        <f>INDEX( {"body","discipline","volume","chapter","section"},MATCH(E827,{"教材体","教材域","教材册","教材章","教材节"},0))</f>
        <v>section</v>
      </c>
      <c r="H827" s="16" t="str">
        <f>INDEX( {"super","just","sub","infras"},MATCH(F827,{"超","恰","亚","次"},0))</f>
        <v>just</v>
      </c>
      <c r="I827" s="16">
        <f>MATCH(E827,{"教材体","教材域","教材册","教材章","教材节"},0)-1</f>
        <v>4</v>
      </c>
      <c r="J827" s="16">
        <f>MATCH(F827,{"超","恰","亚","次"},0)-1</f>
        <v>1</v>
      </c>
      <c r="K827" s="16" t="str">
        <f t="shared" si="104"/>
        <v>历史</v>
      </c>
      <c r="L827" s="1" t="s">
        <v>721</v>
      </c>
      <c r="M827" s="17"/>
      <c r="N827" s="17"/>
      <c r="O827" s="18" t="str">
        <f t="shared" si="105"/>
        <v xml:space="preserve">
  - 
    name:  6 殖民扩张与世界市场的拓展
    title:  6 殖民扩张与世界市场的拓展
    description: 
    koLyro: section
    koLyri:  just
    son: </v>
      </c>
      <c r="P827" s="20" t="str">
        <f t="shared" si="106"/>
        <v xml:space="preserve">
          - 
            name:  6 殖民扩张与世界市场的拓展
            title:  6 殖民扩张与世界市场的拓展
            description: 
            koLyro: section
            koLyri:  just
            son: </v>
      </c>
    </row>
    <row r="828" spans="1:16" s="1" customFormat="1" ht="17.25" customHeight="1">
      <c r="A828" s="15">
        <f t="shared" si="99"/>
        <v>4</v>
      </c>
      <c r="B828" s="16" t="str">
        <f t="shared" si="100"/>
        <v>教材节</v>
      </c>
      <c r="C828" s="16" t="str">
        <f t="shared" si="101"/>
        <v>7 第一次工业革命</v>
      </c>
      <c r="D828" s="16" t="str">
        <f>IF(I828=1,INDEX( {"chinese","english","math","physics","chemistry","biology","politics","history","geography"},MATCH(C828,{"语文","英语","数学","物理","化学","生物","政治","历史","地理"},0)),"")</f>
        <v/>
      </c>
      <c r="E828" s="16" t="str">
        <f t="shared" si="102"/>
        <v>教材节</v>
      </c>
      <c r="F828" s="16" t="str">
        <f t="shared" si="103"/>
        <v>恰</v>
      </c>
      <c r="G828" s="16" t="str">
        <f>INDEX( {"body","discipline","volume","chapter","section"},MATCH(E828,{"教材体","教材域","教材册","教材章","教材节"},0))</f>
        <v>section</v>
      </c>
      <c r="H828" s="16" t="str">
        <f>INDEX( {"super","just","sub","infras"},MATCH(F828,{"超","恰","亚","次"},0))</f>
        <v>just</v>
      </c>
      <c r="I828" s="16">
        <f>MATCH(E828,{"教材体","教材域","教材册","教材章","教材节"},0)-1</f>
        <v>4</v>
      </c>
      <c r="J828" s="16">
        <f>MATCH(F828,{"超","恰","亚","次"},0)-1</f>
        <v>1</v>
      </c>
      <c r="K828" s="16" t="str">
        <f t="shared" si="104"/>
        <v>历史</v>
      </c>
      <c r="L828" s="1" t="s">
        <v>722</v>
      </c>
      <c r="M828" s="17"/>
      <c r="N828" s="17"/>
      <c r="O828" s="18" t="str">
        <f t="shared" si="105"/>
        <v xml:space="preserve">
  - 
    name:  7 第一次工业革命
    title:  7 第一次工业革命
    description: 
    koLyro: section
    koLyri:  just
    son: </v>
      </c>
      <c r="P828" s="20" t="str">
        <f t="shared" si="106"/>
        <v xml:space="preserve">
          - 
            name:  7 第一次工业革命
            title:  7 第一次工业革命
            description: 
            koLyro: section
            koLyri:  just
            son: </v>
      </c>
    </row>
    <row r="829" spans="1:16" s="1" customFormat="1" ht="17.25" customHeight="1">
      <c r="A829" s="15">
        <f t="shared" si="99"/>
        <v>4</v>
      </c>
      <c r="B829" s="16" t="str">
        <f t="shared" si="100"/>
        <v>教材节</v>
      </c>
      <c r="C829" s="16" t="str">
        <f t="shared" si="101"/>
        <v>8 第二次工业革命</v>
      </c>
      <c r="D829" s="16" t="str">
        <f>IF(I829=1,INDEX( {"chinese","english","math","physics","chemistry","biology","politics","history","geography"},MATCH(C829,{"语文","英语","数学","物理","化学","生物","政治","历史","地理"},0)),"")</f>
        <v/>
      </c>
      <c r="E829" s="16" t="str">
        <f t="shared" si="102"/>
        <v>教材节</v>
      </c>
      <c r="F829" s="16" t="str">
        <f t="shared" si="103"/>
        <v>恰</v>
      </c>
      <c r="G829" s="16" t="str">
        <f>INDEX( {"body","discipline","volume","chapter","section"},MATCH(E829,{"教材体","教材域","教材册","教材章","教材节"},0))</f>
        <v>section</v>
      </c>
      <c r="H829" s="16" t="str">
        <f>INDEX( {"super","just","sub","infras"},MATCH(F829,{"超","恰","亚","次"},0))</f>
        <v>just</v>
      </c>
      <c r="I829" s="16">
        <f>MATCH(E829,{"教材体","教材域","教材册","教材章","教材节"},0)-1</f>
        <v>4</v>
      </c>
      <c r="J829" s="16">
        <f>MATCH(F829,{"超","恰","亚","次"},0)-1</f>
        <v>1</v>
      </c>
      <c r="K829" s="16" t="str">
        <f t="shared" si="104"/>
        <v>历史</v>
      </c>
      <c r="L829" s="1" t="s">
        <v>723</v>
      </c>
      <c r="M829" s="17"/>
      <c r="N829" s="17"/>
      <c r="O829" s="18" t="str">
        <f t="shared" si="105"/>
        <v xml:space="preserve">
  - 
    name:  8 第二次工业革命
    title:  8 第二次工业革命
    description: 
    koLyro: section
    koLyri:  just
    son: </v>
      </c>
      <c r="P829" s="20" t="str">
        <f t="shared" si="106"/>
        <v xml:space="preserve">
          - 
            name:  8 第二次工业革命
            title:  8 第二次工业革命
            description: 
            koLyro: section
            koLyri:  just
            son: </v>
      </c>
    </row>
    <row r="830" spans="1:16" s="1" customFormat="1" ht="17.25" customHeight="1">
      <c r="A830" s="15">
        <f t="shared" si="99"/>
        <v>3</v>
      </c>
      <c r="B830" s="16" t="str">
        <f t="shared" si="100"/>
        <v>教材章</v>
      </c>
      <c r="C830" s="16" t="str">
        <f t="shared" si="101"/>
        <v>三 近代中国经济结构的变动与资本主义的曲折发展</v>
      </c>
      <c r="D830" s="16" t="str">
        <f>IF(I830=1,INDEX( {"chinese","english","math","physics","chemistry","biology","politics","history","geography"},MATCH(C830,{"语文","英语","数学","物理","化学","生物","政治","历史","地理"},0)),"")</f>
        <v/>
      </c>
      <c r="E830" s="16" t="str">
        <f t="shared" si="102"/>
        <v>教材章</v>
      </c>
      <c r="F830" s="16" t="str">
        <f t="shared" si="103"/>
        <v>恰</v>
      </c>
      <c r="G830" s="16" t="str">
        <f>INDEX( {"body","discipline","volume","chapter","section"},MATCH(E830,{"教材体","教材域","教材册","教材章","教材节"},0))</f>
        <v>chapter</v>
      </c>
      <c r="H830" s="16" t="str">
        <f>INDEX( {"super","just","sub","infras"},MATCH(F830,{"超","恰","亚","次"},0))</f>
        <v>just</v>
      </c>
      <c r="I830" s="16">
        <f>MATCH(E830,{"教材体","教材域","教材册","教材章","教材节"},0)-1</f>
        <v>3</v>
      </c>
      <c r="J830" s="16">
        <f>MATCH(F830,{"超","恰","亚","次"},0)-1</f>
        <v>1</v>
      </c>
      <c r="K830" s="16" t="str">
        <f t="shared" si="104"/>
        <v>历史</v>
      </c>
      <c r="L830" s="1" t="s">
        <v>724</v>
      </c>
      <c r="M830" s="17"/>
      <c r="N830" s="17"/>
      <c r="O830" s="18" t="str">
        <f t="shared" si="105"/>
        <v xml:space="preserve">
  - 
    name:  三 近代中国经济结构的变动与资本主义的曲折发展
    title:  三 近代中国经济结构的变动与资本主义的曲折发展
    description: 
    koLyro: chapter
    koLyri:  just
    son: </v>
      </c>
      <c r="P830" s="20" t="str">
        <f t="shared" si="106"/>
        <v xml:space="preserve">
        - 
          name:  三 近代中国经济结构的变动与资本主义的曲折发展
          title:  三 近代中国经济结构的变动与资本主义的曲折发展
          description: 
          koLyro: chapter
          koLyri:  just
          son: </v>
      </c>
    </row>
    <row r="831" spans="1:16" s="1" customFormat="1" ht="17.25" customHeight="1">
      <c r="A831" s="15">
        <f t="shared" si="99"/>
        <v>4</v>
      </c>
      <c r="B831" s="16" t="str">
        <f t="shared" si="100"/>
        <v>教材节</v>
      </c>
      <c r="C831" s="16" t="str">
        <f t="shared" si="101"/>
        <v>9 近代中国民族工业的兴起</v>
      </c>
      <c r="D831" s="16" t="str">
        <f>IF(I831=1,INDEX( {"chinese","english","math","physics","chemistry","biology","politics","history","geography"},MATCH(C831,{"语文","英语","数学","物理","化学","生物","政治","历史","地理"},0)),"")</f>
        <v/>
      </c>
      <c r="E831" s="16" t="str">
        <f t="shared" si="102"/>
        <v>教材节</v>
      </c>
      <c r="F831" s="16" t="str">
        <f t="shared" si="103"/>
        <v>恰</v>
      </c>
      <c r="G831" s="16" t="str">
        <f>INDEX( {"body","discipline","volume","chapter","section"},MATCH(E831,{"教材体","教材域","教材册","教材章","教材节"},0))</f>
        <v>section</v>
      </c>
      <c r="H831" s="16" t="str">
        <f>INDEX( {"super","just","sub","infras"},MATCH(F831,{"超","恰","亚","次"},0))</f>
        <v>just</v>
      </c>
      <c r="I831" s="16">
        <f>MATCH(E831,{"教材体","教材域","教材册","教材章","教材节"},0)-1</f>
        <v>4</v>
      </c>
      <c r="J831" s="16">
        <f>MATCH(F831,{"超","恰","亚","次"},0)-1</f>
        <v>1</v>
      </c>
      <c r="K831" s="16" t="str">
        <f t="shared" si="104"/>
        <v>历史</v>
      </c>
      <c r="L831" s="1" t="s">
        <v>725</v>
      </c>
      <c r="M831" s="17"/>
      <c r="N831" s="17"/>
      <c r="O831" s="18" t="str">
        <f t="shared" si="105"/>
        <v xml:space="preserve">
  - 
    name:  9 近代中国民族工业的兴起
    title:  9 近代中国民族工业的兴起
    description: 
    koLyro: section
    koLyri:  just
    son: </v>
      </c>
      <c r="P831" s="20" t="str">
        <f t="shared" si="106"/>
        <v xml:space="preserve">
          - 
            name:  9 近代中国民族工业的兴起
            title:  9 近代中国民族工业的兴起
            description: 
            koLyro: section
            koLyri:  just
            son: </v>
      </c>
    </row>
    <row r="832" spans="1:16" s="1" customFormat="1" ht="17.25" customHeight="1">
      <c r="A832" s="15">
        <f t="shared" si="99"/>
        <v>4</v>
      </c>
      <c r="B832" s="16" t="str">
        <f t="shared" si="100"/>
        <v>教材节</v>
      </c>
      <c r="C832" s="16" t="str">
        <f t="shared" si="101"/>
        <v>10 民国时期民族工业的曲折发展</v>
      </c>
      <c r="D832" s="16" t="str">
        <f>IF(I832=1,INDEX( {"chinese","english","math","physics","chemistry","biology","politics","history","geography"},MATCH(C832,{"语文","英语","数学","物理","化学","生物","政治","历史","地理"},0)),"")</f>
        <v/>
      </c>
      <c r="E832" s="16" t="str">
        <f t="shared" si="102"/>
        <v>教材节</v>
      </c>
      <c r="F832" s="16" t="str">
        <f t="shared" si="103"/>
        <v>恰</v>
      </c>
      <c r="G832" s="16" t="str">
        <f>INDEX( {"body","discipline","volume","chapter","section"},MATCH(E832,{"教材体","教材域","教材册","教材章","教材节"},0))</f>
        <v>section</v>
      </c>
      <c r="H832" s="16" t="str">
        <f>INDEX( {"super","just","sub","infras"},MATCH(F832,{"超","恰","亚","次"},0))</f>
        <v>just</v>
      </c>
      <c r="I832" s="16">
        <f>MATCH(E832,{"教材体","教材域","教材册","教材章","教材节"},0)-1</f>
        <v>4</v>
      </c>
      <c r="J832" s="16">
        <f>MATCH(F832,{"超","恰","亚","次"},0)-1</f>
        <v>1</v>
      </c>
      <c r="K832" s="16" t="str">
        <f t="shared" si="104"/>
        <v>历史</v>
      </c>
      <c r="L832" s="1" t="s">
        <v>726</v>
      </c>
      <c r="M832" s="17"/>
      <c r="N832" s="17"/>
      <c r="O832" s="18" t="str">
        <f t="shared" si="105"/>
        <v xml:space="preserve">
  - 
    name:  10 民国时期民族工业的曲折发展
    title:  10 民国时期民族工业的曲折发展
    description: 
    koLyro: section
    koLyri:  just
    son: </v>
      </c>
      <c r="P832" s="20" t="str">
        <f t="shared" si="106"/>
        <v xml:space="preserve">
          - 
            name:  10 民国时期民族工业的曲折发展
            title:  10 民国时期民族工业的曲折发展
            description: 
            koLyro: section
            koLyri:  just
            son: </v>
      </c>
    </row>
    <row r="833" spans="1:16" s="1" customFormat="1" ht="17.25" customHeight="1">
      <c r="A833" s="15">
        <f t="shared" si="99"/>
        <v>4</v>
      </c>
      <c r="B833" s="16" t="str">
        <f t="shared" si="100"/>
        <v>教材节</v>
      </c>
      <c r="C833" s="16" t="str">
        <f t="shared" si="101"/>
        <v>11 近代中国资本主义的历史命运</v>
      </c>
      <c r="D833" s="16" t="str">
        <f>IF(I833=1,INDEX( {"chinese","english","math","physics","chemistry","biology","politics","history","geography"},MATCH(C833,{"语文","英语","数学","物理","化学","生物","政治","历史","地理"},0)),"")</f>
        <v/>
      </c>
      <c r="E833" s="16" t="str">
        <f t="shared" si="102"/>
        <v>教材节</v>
      </c>
      <c r="F833" s="16" t="str">
        <f t="shared" si="103"/>
        <v>恰</v>
      </c>
      <c r="G833" s="16" t="str">
        <f>INDEX( {"body","discipline","volume","chapter","section"},MATCH(E833,{"教材体","教材域","教材册","教材章","教材节"},0))</f>
        <v>section</v>
      </c>
      <c r="H833" s="16" t="str">
        <f>INDEX( {"super","just","sub","infras"},MATCH(F833,{"超","恰","亚","次"},0))</f>
        <v>just</v>
      </c>
      <c r="I833" s="16">
        <f>MATCH(E833,{"教材体","教材域","教材册","教材章","教材节"},0)-1</f>
        <v>4</v>
      </c>
      <c r="J833" s="16">
        <f>MATCH(F833,{"超","恰","亚","次"},0)-1</f>
        <v>1</v>
      </c>
      <c r="K833" s="16" t="str">
        <f t="shared" si="104"/>
        <v>历史</v>
      </c>
      <c r="L833" s="1" t="s">
        <v>727</v>
      </c>
      <c r="M833" s="17"/>
      <c r="N833" s="17"/>
      <c r="O833" s="18" t="str">
        <f t="shared" si="105"/>
        <v xml:space="preserve">
  - 
    name:  11 近代中国资本主义的历史命运
    title:  11 近代中国资本主义的历史命运
    description: 
    koLyro: section
    koLyri:  just
    son: </v>
      </c>
      <c r="P833" s="20" t="str">
        <f t="shared" si="106"/>
        <v xml:space="preserve">
          - 
            name:  11 近代中国资本主义的历史命运
            title:  11 近代中国资本主义的历史命运
            description: 
            koLyro: section
            koLyri:  just
            son: </v>
      </c>
    </row>
    <row r="834" spans="1:16" s="1" customFormat="1" ht="17.25" customHeight="1">
      <c r="A834" s="15">
        <f t="shared" si="99"/>
        <v>3</v>
      </c>
      <c r="B834" s="16" t="str">
        <f t="shared" si="100"/>
        <v>教材章</v>
      </c>
      <c r="C834" s="16" t="str">
        <f t="shared" si="101"/>
        <v>四 中国特色社会主义建设的道路</v>
      </c>
      <c r="D834" s="16" t="str">
        <f>IF(I834=1,INDEX( {"chinese","english","math","physics","chemistry","biology","politics","history","geography"},MATCH(C834,{"语文","英语","数学","物理","化学","生物","政治","历史","地理"},0)),"")</f>
        <v/>
      </c>
      <c r="E834" s="16" t="str">
        <f t="shared" si="102"/>
        <v>教材章</v>
      </c>
      <c r="F834" s="16" t="str">
        <f t="shared" si="103"/>
        <v>恰</v>
      </c>
      <c r="G834" s="16" t="str">
        <f>INDEX( {"body","discipline","volume","chapter","section"},MATCH(E834,{"教材体","教材域","教材册","教材章","教材节"},0))</f>
        <v>chapter</v>
      </c>
      <c r="H834" s="16" t="str">
        <f>INDEX( {"super","just","sub","infras"},MATCH(F834,{"超","恰","亚","次"},0))</f>
        <v>just</v>
      </c>
      <c r="I834" s="16">
        <f>MATCH(E834,{"教材体","教材域","教材册","教材章","教材节"},0)-1</f>
        <v>3</v>
      </c>
      <c r="J834" s="16">
        <f>MATCH(F834,{"超","恰","亚","次"},0)-1</f>
        <v>1</v>
      </c>
      <c r="K834" s="16" t="str">
        <f t="shared" si="104"/>
        <v>历史</v>
      </c>
      <c r="L834" s="1" t="s">
        <v>728</v>
      </c>
      <c r="M834" s="17"/>
      <c r="N834" s="17"/>
      <c r="O834" s="18" t="str">
        <f t="shared" si="105"/>
        <v xml:space="preserve">
  - 
    name:  四 中国特色社会主义建设的道路
    title:  四 中国特色社会主义建设的道路
    description: 
    koLyro: chapter
    koLyri:  just
    son: </v>
      </c>
      <c r="P834" s="20" t="str">
        <f t="shared" si="106"/>
        <v xml:space="preserve">
        - 
          name:  四 中国特色社会主义建设的道路
          title:  四 中国特色社会主义建设的道路
          description: 
          koLyro: chapter
          koLyri:  just
          son: </v>
      </c>
    </row>
    <row r="835" spans="1:16" s="1" customFormat="1" ht="17.25" customHeight="1">
      <c r="A835" s="15">
        <f t="shared" si="99"/>
        <v>4</v>
      </c>
      <c r="B835" s="16" t="str">
        <f t="shared" si="100"/>
        <v>教材节</v>
      </c>
      <c r="C835" s="16" t="str">
        <f t="shared" si="101"/>
        <v>12 经济建设的发展和曲折</v>
      </c>
      <c r="D835" s="16" t="str">
        <f>IF(I835=1,INDEX( {"chinese","english","math","physics","chemistry","biology","politics","history","geography"},MATCH(C835,{"语文","英语","数学","物理","化学","生物","政治","历史","地理"},0)),"")</f>
        <v/>
      </c>
      <c r="E835" s="16" t="str">
        <f t="shared" si="102"/>
        <v>教材节</v>
      </c>
      <c r="F835" s="16" t="str">
        <f t="shared" si="103"/>
        <v>恰</v>
      </c>
      <c r="G835" s="16" t="str">
        <f>INDEX( {"body","discipline","volume","chapter","section"},MATCH(E835,{"教材体","教材域","教材册","教材章","教材节"},0))</f>
        <v>section</v>
      </c>
      <c r="H835" s="16" t="str">
        <f>INDEX( {"super","just","sub","infras"},MATCH(F835,{"超","恰","亚","次"},0))</f>
        <v>just</v>
      </c>
      <c r="I835" s="16">
        <f>MATCH(E835,{"教材体","教材域","教材册","教材章","教材节"},0)-1</f>
        <v>4</v>
      </c>
      <c r="J835" s="16">
        <f>MATCH(F835,{"超","恰","亚","次"},0)-1</f>
        <v>1</v>
      </c>
      <c r="K835" s="16" t="str">
        <f t="shared" si="104"/>
        <v>历史</v>
      </c>
      <c r="L835" s="1" t="s">
        <v>729</v>
      </c>
      <c r="M835" s="17"/>
      <c r="N835" s="17"/>
      <c r="O835" s="18" t="str">
        <f t="shared" si="105"/>
        <v xml:space="preserve">
  - 
    name:  12 经济建设的发展和曲折
    title:  12 经济建设的发展和曲折
    description: 
    koLyro: section
    koLyri:  just
    son: </v>
      </c>
      <c r="P835" s="20" t="str">
        <f t="shared" si="106"/>
        <v xml:space="preserve">
          - 
            name:  12 经济建设的发展和曲折
            title:  12 经济建设的发展和曲折
            description: 
            koLyro: section
            koLyri:  just
            son: </v>
      </c>
    </row>
    <row r="836" spans="1:16" s="1" customFormat="1" ht="17.25" customHeight="1">
      <c r="A836" s="15">
        <f t="shared" ref="A836:A899" si="107">IFERROR(FIND("├",L836),0)</f>
        <v>4</v>
      </c>
      <c r="B836" s="16" t="str">
        <f t="shared" ref="B836:B899" si="108">MID(L836,FIND("«",L836)+1,FIND("»",L836)-FIND("«",L836)-1)</f>
        <v>教材节</v>
      </c>
      <c r="C836" s="16" t="str">
        <f t="shared" ref="C836:C899" si="109">RIGHT(L836,LEN(L836)-FIND("»",L836))</f>
        <v>13 从计划经济到市场经济</v>
      </c>
      <c r="D836" s="16" t="str">
        <f>IF(I836=1,INDEX( {"chinese","english","math","physics","chemistry","biology","politics","history","geography"},MATCH(C836,{"语文","英语","数学","物理","化学","生物","政治","历史","地理"},0)),"")</f>
        <v/>
      </c>
      <c r="E836" s="16" t="str">
        <f t="shared" ref="E836:E899" si="110">SUBSTITUTE(SUBSTITUTE(SUBSTITUTE(SUBSTITUTE(B836,"超",""),"恰",""),"亚",""),"次","")</f>
        <v>教材节</v>
      </c>
      <c r="F836" s="16" t="str">
        <f t="shared" ref="F836:F899" si="111">IF(IFERROR(FIND("超",B836),-1)&gt;0,"超",  IF(IFERROR(FIND("亚",B836),-1)&gt;0,"亚",   IF(IFERROR(FIND("次",B836),-1)&gt;0,"次",    "恰"  )))</f>
        <v>恰</v>
      </c>
      <c r="G836" s="16" t="str">
        <f>INDEX( {"body","discipline","volume","chapter","section"},MATCH(E836,{"教材体","教材域","教材册","教材章","教材节"},0))</f>
        <v>section</v>
      </c>
      <c r="H836" s="16" t="str">
        <f>INDEX( {"super","just","sub","infras"},MATCH(F836,{"超","恰","亚","次"},0))</f>
        <v>just</v>
      </c>
      <c r="I836" s="16">
        <f>MATCH(E836,{"教材体","教材域","教材册","教材章","教材节"},0)-1</f>
        <v>4</v>
      </c>
      <c r="J836" s="16">
        <f>MATCH(F836,{"超","恰","亚","次"},0)-1</f>
        <v>1</v>
      </c>
      <c r="K836" s="16" t="str">
        <f t="shared" ref="K836:K899" si="112">IF(I836=0,"",IF(I836=1,C836,K835))</f>
        <v>历史</v>
      </c>
      <c r="L836" s="1" t="s">
        <v>730</v>
      </c>
      <c r="M836" s="17"/>
      <c r="N836" s="17"/>
      <c r="O836" s="18" t="str">
        <f t="shared" si="105"/>
        <v xml:space="preserve">
  - 
    name:  13 从计划经济到市场经济
    title:  13 从计划经济到市场经济
    description: 
    koLyro: section
    koLyri:  just
    son: </v>
      </c>
      <c r="P836" s="20" t="str">
        <f t="shared" si="106"/>
        <v xml:space="preserve">
          - 
            name:  13 从计划经济到市场经济
            title:  13 从计划经济到市场经济
            description: 
            koLyro: section
            koLyri:  just
            son: </v>
      </c>
    </row>
    <row r="837" spans="1:16" s="1" customFormat="1" ht="17.25" customHeight="1">
      <c r="A837" s="15">
        <f t="shared" si="107"/>
        <v>4</v>
      </c>
      <c r="B837" s="16" t="str">
        <f t="shared" si="108"/>
        <v>教材节</v>
      </c>
      <c r="C837" s="16" t="str">
        <f t="shared" si="109"/>
        <v>14 对外开放格局的初步形成</v>
      </c>
      <c r="D837" s="16" t="str">
        <f>IF(I837=1,INDEX( {"chinese","english","math","physics","chemistry","biology","politics","history","geography"},MATCH(C837,{"语文","英语","数学","物理","化学","生物","政治","历史","地理"},0)),"")</f>
        <v/>
      </c>
      <c r="E837" s="16" t="str">
        <f t="shared" si="110"/>
        <v>教材节</v>
      </c>
      <c r="F837" s="16" t="str">
        <f t="shared" si="111"/>
        <v>恰</v>
      </c>
      <c r="G837" s="16" t="str">
        <f>INDEX( {"body","discipline","volume","chapter","section"},MATCH(E837,{"教材体","教材域","教材册","教材章","教材节"},0))</f>
        <v>section</v>
      </c>
      <c r="H837" s="16" t="str">
        <f>INDEX( {"super","just","sub","infras"},MATCH(F837,{"超","恰","亚","次"},0))</f>
        <v>just</v>
      </c>
      <c r="I837" s="16">
        <f>MATCH(E837,{"教材体","教材域","教材册","教材章","教材节"},0)-1</f>
        <v>4</v>
      </c>
      <c r="J837" s="16">
        <f>MATCH(F837,{"超","恰","亚","次"},0)-1</f>
        <v>1</v>
      </c>
      <c r="K837" s="16" t="str">
        <f t="shared" si="112"/>
        <v>历史</v>
      </c>
      <c r="L837" s="1" t="s">
        <v>731</v>
      </c>
      <c r="M837" s="17"/>
      <c r="N837" s="17"/>
      <c r="O837" s="18" t="str">
        <f t="shared" ref="O837:O900" si="113">SUBSTITUTE(SUBSTITUTE(SUBSTITUTE(SUBSTITUTE($O$1,"NAME",IF(D837="",C837,D837)),"TITLE",C837),"KO_LYRO",G837),"KO_LYRI",H837)</f>
        <v xml:space="preserve">
  - 
    name:  14 对外开放格局的初步形成
    title:  14 对外开放格局的初步形成
    description: 
    koLyro: section
    koLyri:  just
    son: </v>
      </c>
      <c r="P837" s="20" t="str">
        <f t="shared" ref="P837:P900" si="114">SUBSTITUTE(O837,CHAR(10),CHAR(10)&amp;REPT("  ",A837))</f>
        <v xml:space="preserve">
          - 
            name:  14 对外开放格局的初步形成
            title:  14 对外开放格局的初步形成
            description: 
            koLyro: section
            koLyri:  just
            son: </v>
      </c>
    </row>
    <row r="838" spans="1:16" s="1" customFormat="1" ht="17.25" customHeight="1">
      <c r="A838" s="15">
        <f t="shared" si="107"/>
        <v>3</v>
      </c>
      <c r="B838" s="16" t="str">
        <f t="shared" si="108"/>
        <v>教材章</v>
      </c>
      <c r="C838" s="16" t="str">
        <f t="shared" si="109"/>
        <v>五 中国近代社会生活的变迁</v>
      </c>
      <c r="D838" s="16" t="str">
        <f>IF(I838=1,INDEX( {"chinese","english","math","physics","chemistry","biology","politics","history","geography"},MATCH(C838,{"语文","英语","数学","物理","化学","生物","政治","历史","地理"},0)),"")</f>
        <v/>
      </c>
      <c r="E838" s="16" t="str">
        <f t="shared" si="110"/>
        <v>教材章</v>
      </c>
      <c r="F838" s="16" t="str">
        <f t="shared" si="111"/>
        <v>恰</v>
      </c>
      <c r="G838" s="16" t="str">
        <f>INDEX( {"body","discipline","volume","chapter","section"},MATCH(E838,{"教材体","教材域","教材册","教材章","教材节"},0))</f>
        <v>chapter</v>
      </c>
      <c r="H838" s="16" t="str">
        <f>INDEX( {"super","just","sub","infras"},MATCH(F838,{"超","恰","亚","次"},0))</f>
        <v>just</v>
      </c>
      <c r="I838" s="16">
        <f>MATCH(E838,{"教材体","教材域","教材册","教材章","教材节"},0)-1</f>
        <v>3</v>
      </c>
      <c r="J838" s="16">
        <f>MATCH(F838,{"超","恰","亚","次"},0)-1</f>
        <v>1</v>
      </c>
      <c r="K838" s="16" t="str">
        <f t="shared" si="112"/>
        <v>历史</v>
      </c>
      <c r="L838" s="1" t="s">
        <v>732</v>
      </c>
      <c r="M838" s="17"/>
      <c r="N838" s="17"/>
      <c r="O838" s="18" t="str">
        <f t="shared" si="113"/>
        <v xml:space="preserve">
  - 
    name:  五 中国近代社会生活的变迁
    title:  五 中国近代社会生活的变迁
    description: 
    koLyro: chapter
    koLyri:  just
    son: </v>
      </c>
      <c r="P838" s="20" t="str">
        <f t="shared" si="114"/>
        <v xml:space="preserve">
        - 
          name:  五 中国近代社会生活的变迁
          title:  五 中国近代社会生活的变迁
          description: 
          koLyro: chapter
          koLyri:  just
          son: </v>
      </c>
    </row>
    <row r="839" spans="1:16" s="1" customFormat="1" ht="17.25" customHeight="1">
      <c r="A839" s="15">
        <f t="shared" si="107"/>
        <v>4</v>
      </c>
      <c r="B839" s="16" t="str">
        <f t="shared" si="108"/>
        <v>教材节</v>
      </c>
      <c r="C839" s="16" t="str">
        <f t="shared" si="109"/>
        <v>15 物质生活与习俗的变迁</v>
      </c>
      <c r="D839" s="16" t="str">
        <f>IF(I839=1,INDEX( {"chinese","english","math","physics","chemistry","biology","politics","history","geography"},MATCH(C839,{"语文","英语","数学","物理","化学","生物","政治","历史","地理"},0)),"")</f>
        <v/>
      </c>
      <c r="E839" s="16" t="str">
        <f t="shared" si="110"/>
        <v>教材节</v>
      </c>
      <c r="F839" s="16" t="str">
        <f t="shared" si="111"/>
        <v>恰</v>
      </c>
      <c r="G839" s="16" t="str">
        <f>INDEX( {"body","discipline","volume","chapter","section"},MATCH(E839,{"教材体","教材域","教材册","教材章","教材节"},0))</f>
        <v>section</v>
      </c>
      <c r="H839" s="16" t="str">
        <f>INDEX( {"super","just","sub","infras"},MATCH(F839,{"超","恰","亚","次"},0))</f>
        <v>just</v>
      </c>
      <c r="I839" s="16">
        <f>MATCH(E839,{"教材体","教材域","教材册","教材章","教材节"},0)-1</f>
        <v>4</v>
      </c>
      <c r="J839" s="16">
        <f>MATCH(F839,{"超","恰","亚","次"},0)-1</f>
        <v>1</v>
      </c>
      <c r="K839" s="16" t="str">
        <f t="shared" si="112"/>
        <v>历史</v>
      </c>
      <c r="L839" s="1" t="s">
        <v>733</v>
      </c>
      <c r="M839" s="17"/>
      <c r="N839" s="17"/>
      <c r="O839" s="18" t="str">
        <f t="shared" si="113"/>
        <v xml:space="preserve">
  - 
    name:  15 物质生活与习俗的变迁
    title:  15 物质生活与习俗的变迁
    description: 
    koLyro: section
    koLyri:  just
    son: </v>
      </c>
      <c r="P839" s="20" t="str">
        <f t="shared" si="114"/>
        <v xml:space="preserve">
          - 
            name:  15 物质生活与习俗的变迁
            title:  15 物质生活与习俗的变迁
            description: 
            koLyro: section
            koLyri:  just
            son: </v>
      </c>
    </row>
    <row r="840" spans="1:16" s="1" customFormat="1" ht="17.25" customHeight="1">
      <c r="A840" s="15">
        <f t="shared" si="107"/>
        <v>4</v>
      </c>
      <c r="B840" s="16" t="str">
        <f t="shared" si="108"/>
        <v>教材节</v>
      </c>
      <c r="C840" s="16" t="str">
        <f t="shared" si="109"/>
        <v>16 交通和通讯工具的进步</v>
      </c>
      <c r="D840" s="16" t="str">
        <f>IF(I840=1,INDEX( {"chinese","english","math","physics","chemistry","biology","politics","history","geography"},MATCH(C840,{"语文","英语","数学","物理","化学","生物","政治","历史","地理"},0)),"")</f>
        <v/>
      </c>
      <c r="E840" s="16" t="str">
        <f t="shared" si="110"/>
        <v>教材节</v>
      </c>
      <c r="F840" s="16" t="str">
        <f t="shared" si="111"/>
        <v>恰</v>
      </c>
      <c r="G840" s="16" t="str">
        <f>INDEX( {"body","discipline","volume","chapter","section"},MATCH(E840,{"教材体","教材域","教材册","教材章","教材节"},0))</f>
        <v>section</v>
      </c>
      <c r="H840" s="16" t="str">
        <f>INDEX( {"super","just","sub","infras"},MATCH(F840,{"超","恰","亚","次"},0))</f>
        <v>just</v>
      </c>
      <c r="I840" s="16">
        <f>MATCH(E840,{"教材体","教材域","教材册","教材章","教材节"},0)-1</f>
        <v>4</v>
      </c>
      <c r="J840" s="16">
        <f>MATCH(F840,{"超","恰","亚","次"},0)-1</f>
        <v>1</v>
      </c>
      <c r="K840" s="16" t="str">
        <f t="shared" si="112"/>
        <v>历史</v>
      </c>
      <c r="L840" s="1" t="s">
        <v>734</v>
      </c>
      <c r="M840" s="17"/>
      <c r="N840" s="17"/>
      <c r="O840" s="18" t="str">
        <f t="shared" si="113"/>
        <v xml:space="preserve">
  - 
    name:  16 交通和通讯工具的进步
    title:  16 交通和通讯工具的进步
    description: 
    koLyro: section
    koLyri:  just
    son: </v>
      </c>
      <c r="P840" s="20" t="str">
        <f t="shared" si="114"/>
        <v xml:space="preserve">
          - 
            name:  16 交通和通讯工具的进步
            title:  16 交通和通讯工具的进步
            description: 
            koLyro: section
            koLyri:  just
            son: </v>
      </c>
    </row>
    <row r="841" spans="1:16" s="1" customFormat="1" ht="17.25" customHeight="1">
      <c r="A841" s="15">
        <f t="shared" si="107"/>
        <v>4</v>
      </c>
      <c r="B841" s="16" t="str">
        <f t="shared" si="108"/>
        <v>教材节</v>
      </c>
      <c r="C841" s="16" t="str">
        <f t="shared" si="109"/>
        <v>17 大众传媒的变迁</v>
      </c>
      <c r="D841" s="16" t="str">
        <f>IF(I841=1,INDEX( {"chinese","english","math","physics","chemistry","biology","politics","history","geography"},MATCH(C841,{"语文","英语","数学","物理","化学","生物","政治","历史","地理"},0)),"")</f>
        <v/>
      </c>
      <c r="E841" s="16" t="str">
        <f t="shared" si="110"/>
        <v>教材节</v>
      </c>
      <c r="F841" s="16" t="str">
        <f t="shared" si="111"/>
        <v>恰</v>
      </c>
      <c r="G841" s="16" t="str">
        <f>INDEX( {"body","discipline","volume","chapter","section"},MATCH(E841,{"教材体","教材域","教材册","教材章","教材节"},0))</f>
        <v>section</v>
      </c>
      <c r="H841" s="16" t="str">
        <f>INDEX( {"super","just","sub","infras"},MATCH(F841,{"超","恰","亚","次"},0))</f>
        <v>just</v>
      </c>
      <c r="I841" s="16">
        <f>MATCH(E841,{"教材体","教材域","教材册","教材章","教材节"},0)-1</f>
        <v>4</v>
      </c>
      <c r="J841" s="16">
        <f>MATCH(F841,{"超","恰","亚","次"},0)-1</f>
        <v>1</v>
      </c>
      <c r="K841" s="16" t="str">
        <f t="shared" si="112"/>
        <v>历史</v>
      </c>
      <c r="L841" s="1" t="s">
        <v>735</v>
      </c>
      <c r="M841" s="17"/>
      <c r="N841" s="17"/>
      <c r="O841" s="18" t="str">
        <f t="shared" si="113"/>
        <v xml:space="preserve">
  - 
    name:  17 大众传媒的变迁
    title:  17 大众传媒的变迁
    description: 
    koLyro: section
    koLyri:  just
    son: </v>
      </c>
      <c r="P841" s="20" t="str">
        <f t="shared" si="114"/>
        <v xml:space="preserve">
          - 
            name:  17 大众传媒的变迁
            title:  17 大众传媒的变迁
            description: 
            koLyro: section
            koLyri:  just
            son: </v>
      </c>
    </row>
    <row r="842" spans="1:16" s="1" customFormat="1" ht="17.25" customHeight="1">
      <c r="A842" s="15">
        <f t="shared" si="107"/>
        <v>3</v>
      </c>
      <c r="B842" s="16" t="str">
        <f t="shared" si="108"/>
        <v>教材章</v>
      </c>
      <c r="C842" s="16" t="str">
        <f t="shared" si="109"/>
        <v>六 世界资本主义经济政策的调整</v>
      </c>
      <c r="D842" s="16" t="str">
        <f>IF(I842=1,INDEX( {"chinese","english","math","physics","chemistry","biology","politics","history","geography"},MATCH(C842,{"语文","英语","数学","物理","化学","生物","政治","历史","地理"},0)),"")</f>
        <v/>
      </c>
      <c r="E842" s="16" t="str">
        <f t="shared" si="110"/>
        <v>教材章</v>
      </c>
      <c r="F842" s="16" t="str">
        <f t="shared" si="111"/>
        <v>恰</v>
      </c>
      <c r="G842" s="16" t="str">
        <f>INDEX( {"body","discipline","volume","chapter","section"},MATCH(E842,{"教材体","教材域","教材册","教材章","教材节"},0))</f>
        <v>chapter</v>
      </c>
      <c r="H842" s="16" t="str">
        <f>INDEX( {"super","just","sub","infras"},MATCH(F842,{"超","恰","亚","次"},0))</f>
        <v>just</v>
      </c>
      <c r="I842" s="16">
        <f>MATCH(E842,{"教材体","教材域","教材册","教材章","教材节"},0)-1</f>
        <v>3</v>
      </c>
      <c r="J842" s="16">
        <f>MATCH(F842,{"超","恰","亚","次"},0)-1</f>
        <v>1</v>
      </c>
      <c r="K842" s="16" t="str">
        <f t="shared" si="112"/>
        <v>历史</v>
      </c>
      <c r="L842" s="1" t="s">
        <v>736</v>
      </c>
      <c r="M842" s="17"/>
      <c r="N842" s="17"/>
      <c r="O842" s="18" t="str">
        <f t="shared" si="113"/>
        <v xml:space="preserve">
  - 
    name:  六 世界资本主义经济政策的调整
    title:  六 世界资本主义经济政策的调整
    description: 
    koLyro: chapter
    koLyri:  just
    son: </v>
      </c>
      <c r="P842" s="20" t="str">
        <f t="shared" si="114"/>
        <v xml:space="preserve">
        - 
          name:  六 世界资本主义经济政策的调整
          title:  六 世界资本主义经济政策的调整
          description: 
          koLyro: chapter
          koLyri:  just
          son: </v>
      </c>
    </row>
    <row r="843" spans="1:16" s="1" customFormat="1" ht="17.25" customHeight="1">
      <c r="A843" s="15">
        <f t="shared" si="107"/>
        <v>4</v>
      </c>
      <c r="B843" s="16" t="str">
        <f t="shared" si="108"/>
        <v>教材节</v>
      </c>
      <c r="C843" s="16" t="str">
        <f t="shared" si="109"/>
        <v>18 空前严重的资本主义世界经济危机</v>
      </c>
      <c r="D843" s="16" t="str">
        <f>IF(I843=1,INDEX( {"chinese","english","math","physics","chemistry","biology","politics","history","geography"},MATCH(C843,{"语文","英语","数学","物理","化学","生物","政治","历史","地理"},0)),"")</f>
        <v/>
      </c>
      <c r="E843" s="16" t="str">
        <f t="shared" si="110"/>
        <v>教材节</v>
      </c>
      <c r="F843" s="16" t="str">
        <f t="shared" si="111"/>
        <v>恰</v>
      </c>
      <c r="G843" s="16" t="str">
        <f>INDEX( {"body","discipline","volume","chapter","section"},MATCH(E843,{"教材体","教材域","教材册","教材章","教材节"},0))</f>
        <v>section</v>
      </c>
      <c r="H843" s="16" t="str">
        <f>INDEX( {"super","just","sub","infras"},MATCH(F843,{"超","恰","亚","次"},0))</f>
        <v>just</v>
      </c>
      <c r="I843" s="16">
        <f>MATCH(E843,{"教材体","教材域","教材册","教材章","教材节"},0)-1</f>
        <v>4</v>
      </c>
      <c r="J843" s="16">
        <f>MATCH(F843,{"超","恰","亚","次"},0)-1</f>
        <v>1</v>
      </c>
      <c r="K843" s="16" t="str">
        <f t="shared" si="112"/>
        <v>历史</v>
      </c>
      <c r="L843" s="1" t="s">
        <v>737</v>
      </c>
      <c r="M843" s="17"/>
      <c r="N843" s="17"/>
      <c r="O843" s="18" t="str">
        <f t="shared" si="113"/>
        <v xml:space="preserve">
  - 
    name:  18 空前严重的资本主义世界经济危机
    title:  18 空前严重的资本主义世界经济危机
    description: 
    koLyro: section
    koLyri:  just
    son: </v>
      </c>
      <c r="P843" s="20" t="str">
        <f t="shared" si="114"/>
        <v xml:space="preserve">
          - 
            name:  18 空前严重的资本主义世界经济危机
            title:  18 空前严重的资本主义世界经济危机
            description: 
            koLyro: section
            koLyri:  just
            son: </v>
      </c>
    </row>
    <row r="844" spans="1:16" s="1" customFormat="1" ht="17.25" customHeight="1">
      <c r="A844" s="15">
        <f t="shared" si="107"/>
        <v>4</v>
      </c>
      <c r="B844" s="16" t="str">
        <f t="shared" si="108"/>
        <v>教材节</v>
      </c>
      <c r="C844" s="16" t="str">
        <f t="shared" si="109"/>
        <v>19 罗斯福新政</v>
      </c>
      <c r="D844" s="16" t="str">
        <f>IF(I844=1,INDEX( {"chinese","english","math","physics","chemistry","biology","politics","history","geography"},MATCH(C844,{"语文","英语","数学","物理","化学","生物","政治","历史","地理"},0)),"")</f>
        <v/>
      </c>
      <c r="E844" s="16" t="str">
        <f t="shared" si="110"/>
        <v>教材节</v>
      </c>
      <c r="F844" s="16" t="str">
        <f t="shared" si="111"/>
        <v>恰</v>
      </c>
      <c r="G844" s="16" t="str">
        <f>INDEX( {"body","discipline","volume","chapter","section"},MATCH(E844,{"教材体","教材域","教材册","教材章","教材节"},0))</f>
        <v>section</v>
      </c>
      <c r="H844" s="16" t="str">
        <f>INDEX( {"super","just","sub","infras"},MATCH(F844,{"超","恰","亚","次"},0))</f>
        <v>just</v>
      </c>
      <c r="I844" s="16">
        <f>MATCH(E844,{"教材体","教材域","教材册","教材章","教材节"},0)-1</f>
        <v>4</v>
      </c>
      <c r="J844" s="16">
        <f>MATCH(F844,{"超","恰","亚","次"},0)-1</f>
        <v>1</v>
      </c>
      <c r="K844" s="16" t="str">
        <f t="shared" si="112"/>
        <v>历史</v>
      </c>
      <c r="L844" s="1" t="s">
        <v>738</v>
      </c>
      <c r="M844" s="17"/>
      <c r="N844" s="17"/>
      <c r="O844" s="18" t="str">
        <f t="shared" si="113"/>
        <v xml:space="preserve">
  - 
    name:  19 罗斯福新政
    title:  19 罗斯福新政
    description: 
    koLyro: section
    koLyri:  just
    son: </v>
      </c>
      <c r="P844" s="20" t="str">
        <f t="shared" si="114"/>
        <v xml:space="preserve">
          - 
            name:  19 罗斯福新政
            title:  19 罗斯福新政
            description: 
            koLyro: section
            koLyri:  just
            son: </v>
      </c>
    </row>
    <row r="845" spans="1:16" s="1" customFormat="1" ht="17.25" customHeight="1">
      <c r="A845" s="15">
        <f t="shared" si="107"/>
        <v>4</v>
      </c>
      <c r="B845" s="16" t="str">
        <f t="shared" si="108"/>
        <v>教材节</v>
      </c>
      <c r="C845" s="16" t="str">
        <f t="shared" si="109"/>
        <v>20 战后资本主义的新变化</v>
      </c>
      <c r="D845" s="16" t="str">
        <f>IF(I845=1,INDEX( {"chinese","english","math","physics","chemistry","biology","politics","history","geography"},MATCH(C845,{"语文","英语","数学","物理","化学","生物","政治","历史","地理"},0)),"")</f>
        <v/>
      </c>
      <c r="E845" s="16" t="str">
        <f t="shared" si="110"/>
        <v>教材节</v>
      </c>
      <c r="F845" s="16" t="str">
        <f t="shared" si="111"/>
        <v>恰</v>
      </c>
      <c r="G845" s="16" t="str">
        <f>INDEX( {"body","discipline","volume","chapter","section"},MATCH(E845,{"教材体","教材域","教材册","教材章","教材节"},0))</f>
        <v>section</v>
      </c>
      <c r="H845" s="16" t="str">
        <f>INDEX( {"super","just","sub","infras"},MATCH(F845,{"超","恰","亚","次"},0))</f>
        <v>just</v>
      </c>
      <c r="I845" s="16">
        <f>MATCH(E845,{"教材体","教材域","教材册","教材章","教材节"},0)-1</f>
        <v>4</v>
      </c>
      <c r="J845" s="16">
        <f>MATCH(F845,{"超","恰","亚","次"},0)-1</f>
        <v>1</v>
      </c>
      <c r="K845" s="16" t="str">
        <f t="shared" si="112"/>
        <v>历史</v>
      </c>
      <c r="L845" s="1" t="s">
        <v>739</v>
      </c>
      <c r="M845" s="17"/>
      <c r="N845" s="17"/>
      <c r="O845" s="18" t="str">
        <f t="shared" si="113"/>
        <v xml:space="preserve">
  - 
    name:  20 战后资本主义的新变化
    title:  20 战后资本主义的新变化
    description: 
    koLyro: section
    koLyri:  just
    son: </v>
      </c>
      <c r="P845" s="20" t="str">
        <f t="shared" si="114"/>
        <v xml:space="preserve">
          - 
            name:  20 战后资本主义的新变化
            title:  20 战后资本主义的新变化
            description: 
            koLyro: section
            koLyri:  just
            son: </v>
      </c>
    </row>
    <row r="846" spans="1:16" s="1" customFormat="1" ht="17.25" customHeight="1">
      <c r="A846" s="15">
        <f t="shared" si="107"/>
        <v>3</v>
      </c>
      <c r="B846" s="16" t="str">
        <f t="shared" si="108"/>
        <v>教材章</v>
      </c>
      <c r="C846" s="16" t="str">
        <f t="shared" si="109"/>
        <v>七 苏联的社会主义建设</v>
      </c>
      <c r="D846" s="16" t="str">
        <f>IF(I846=1,INDEX( {"chinese","english","math","physics","chemistry","biology","politics","history","geography"},MATCH(C846,{"语文","英语","数学","物理","化学","生物","政治","历史","地理"},0)),"")</f>
        <v/>
      </c>
      <c r="E846" s="16" t="str">
        <f t="shared" si="110"/>
        <v>教材章</v>
      </c>
      <c r="F846" s="16" t="str">
        <f t="shared" si="111"/>
        <v>恰</v>
      </c>
      <c r="G846" s="16" t="str">
        <f>INDEX( {"body","discipline","volume","chapter","section"},MATCH(E846,{"教材体","教材域","教材册","教材章","教材节"},0))</f>
        <v>chapter</v>
      </c>
      <c r="H846" s="16" t="str">
        <f>INDEX( {"super","just","sub","infras"},MATCH(F846,{"超","恰","亚","次"},0))</f>
        <v>just</v>
      </c>
      <c r="I846" s="16">
        <f>MATCH(E846,{"教材体","教材域","教材册","教材章","教材节"},0)-1</f>
        <v>3</v>
      </c>
      <c r="J846" s="16">
        <f>MATCH(F846,{"超","恰","亚","次"},0)-1</f>
        <v>1</v>
      </c>
      <c r="K846" s="16" t="str">
        <f t="shared" si="112"/>
        <v>历史</v>
      </c>
      <c r="L846" s="1" t="s">
        <v>740</v>
      </c>
      <c r="M846" s="17"/>
      <c r="N846" s="17"/>
      <c r="O846" s="18" t="str">
        <f t="shared" si="113"/>
        <v xml:space="preserve">
  - 
    name:  七 苏联的社会主义建设
    title:  七 苏联的社会主义建设
    description: 
    koLyro: chapter
    koLyri:  just
    son: </v>
      </c>
      <c r="P846" s="20" t="str">
        <f t="shared" si="114"/>
        <v xml:space="preserve">
        - 
          name:  七 苏联的社会主义建设
          title:  七 苏联的社会主义建设
          description: 
          koLyro: chapter
          koLyri:  just
          son: </v>
      </c>
    </row>
    <row r="847" spans="1:16" s="1" customFormat="1" ht="17.25" customHeight="1">
      <c r="A847" s="15">
        <f t="shared" si="107"/>
        <v>4</v>
      </c>
      <c r="B847" s="16" t="str">
        <f t="shared" si="108"/>
        <v>教材节</v>
      </c>
      <c r="C847" s="16" t="str">
        <f t="shared" si="109"/>
        <v>21 社会主义建设道路的初期探索</v>
      </c>
      <c r="D847" s="16" t="str">
        <f>IF(I847=1,INDEX( {"chinese","english","math","physics","chemistry","biology","politics","history","geography"},MATCH(C847,{"语文","英语","数学","物理","化学","生物","政治","历史","地理"},0)),"")</f>
        <v/>
      </c>
      <c r="E847" s="16" t="str">
        <f t="shared" si="110"/>
        <v>教材节</v>
      </c>
      <c r="F847" s="16" t="str">
        <f t="shared" si="111"/>
        <v>恰</v>
      </c>
      <c r="G847" s="16" t="str">
        <f>INDEX( {"body","discipline","volume","chapter","section"},MATCH(E847,{"教材体","教材域","教材册","教材章","教材节"},0))</f>
        <v>section</v>
      </c>
      <c r="H847" s="16" t="str">
        <f>INDEX( {"super","just","sub","infras"},MATCH(F847,{"超","恰","亚","次"},0))</f>
        <v>just</v>
      </c>
      <c r="I847" s="16">
        <f>MATCH(E847,{"教材体","教材域","教材册","教材章","教材节"},0)-1</f>
        <v>4</v>
      </c>
      <c r="J847" s="16">
        <f>MATCH(F847,{"超","恰","亚","次"},0)-1</f>
        <v>1</v>
      </c>
      <c r="K847" s="16" t="str">
        <f t="shared" si="112"/>
        <v>历史</v>
      </c>
      <c r="L847" s="1" t="s">
        <v>741</v>
      </c>
      <c r="M847" s="17"/>
      <c r="N847" s="17"/>
      <c r="O847" s="18" t="str">
        <f t="shared" si="113"/>
        <v xml:space="preserve">
  - 
    name:  21 社会主义建设道路的初期探索
    title:  21 社会主义建设道路的初期探索
    description: 
    koLyro: section
    koLyri:  just
    son: </v>
      </c>
      <c r="P847" s="20" t="str">
        <f t="shared" si="114"/>
        <v xml:space="preserve">
          - 
            name:  21 社会主义建设道路的初期探索
            title:  21 社会主义建设道路的初期探索
            description: 
            koLyro: section
            koLyri:  just
            son: </v>
      </c>
    </row>
    <row r="848" spans="1:16" s="1" customFormat="1" ht="17.25" customHeight="1">
      <c r="A848" s="15">
        <f t="shared" si="107"/>
        <v>4</v>
      </c>
      <c r="B848" s="16" t="str">
        <f t="shared" si="108"/>
        <v>教材节</v>
      </c>
      <c r="C848" s="16" t="str">
        <f t="shared" si="109"/>
        <v>22 斯大林模式的社会主义建设道路</v>
      </c>
      <c r="D848" s="16" t="str">
        <f>IF(I848=1,INDEX( {"chinese","english","math","physics","chemistry","biology","politics","history","geography"},MATCH(C848,{"语文","英语","数学","物理","化学","生物","政治","历史","地理"},0)),"")</f>
        <v/>
      </c>
      <c r="E848" s="16" t="str">
        <f t="shared" si="110"/>
        <v>教材节</v>
      </c>
      <c r="F848" s="16" t="str">
        <f t="shared" si="111"/>
        <v>恰</v>
      </c>
      <c r="G848" s="16" t="str">
        <f>INDEX( {"body","discipline","volume","chapter","section"},MATCH(E848,{"教材体","教材域","教材册","教材章","教材节"},0))</f>
        <v>section</v>
      </c>
      <c r="H848" s="16" t="str">
        <f>INDEX( {"super","just","sub","infras"},MATCH(F848,{"超","恰","亚","次"},0))</f>
        <v>just</v>
      </c>
      <c r="I848" s="16">
        <f>MATCH(E848,{"教材体","教材域","教材册","教材章","教材节"},0)-1</f>
        <v>4</v>
      </c>
      <c r="J848" s="16">
        <f>MATCH(F848,{"超","恰","亚","次"},0)-1</f>
        <v>1</v>
      </c>
      <c r="K848" s="16" t="str">
        <f t="shared" si="112"/>
        <v>历史</v>
      </c>
      <c r="L848" s="1" t="s">
        <v>742</v>
      </c>
      <c r="M848" s="17"/>
      <c r="N848" s="17"/>
      <c r="O848" s="18" t="str">
        <f t="shared" si="113"/>
        <v xml:space="preserve">
  - 
    name:  22 斯大林模式的社会主义建设道路
    title:  22 斯大林模式的社会主义建设道路
    description: 
    koLyro: section
    koLyri:  just
    son: </v>
      </c>
      <c r="P848" s="20" t="str">
        <f t="shared" si="114"/>
        <v xml:space="preserve">
          - 
            name:  22 斯大林模式的社会主义建设道路
            title:  22 斯大林模式的社会主义建设道路
            description: 
            koLyro: section
            koLyri:  just
            son: </v>
      </c>
    </row>
    <row r="849" spans="1:16" s="1" customFormat="1" ht="17.25" customHeight="1">
      <c r="A849" s="15">
        <f t="shared" si="107"/>
        <v>4</v>
      </c>
      <c r="B849" s="16" t="str">
        <f t="shared" si="108"/>
        <v>教材节</v>
      </c>
      <c r="C849" s="16" t="str">
        <f t="shared" si="109"/>
        <v>23 二战后苏联的经济改革</v>
      </c>
      <c r="D849" s="16" t="str">
        <f>IF(I849=1,INDEX( {"chinese","english","math","physics","chemistry","biology","politics","history","geography"},MATCH(C849,{"语文","英语","数学","物理","化学","生物","政治","历史","地理"},0)),"")</f>
        <v/>
      </c>
      <c r="E849" s="16" t="str">
        <f t="shared" si="110"/>
        <v>教材节</v>
      </c>
      <c r="F849" s="16" t="str">
        <f t="shared" si="111"/>
        <v>恰</v>
      </c>
      <c r="G849" s="16" t="str">
        <f>INDEX( {"body","discipline","volume","chapter","section"},MATCH(E849,{"教材体","教材域","教材册","教材章","教材节"},0))</f>
        <v>section</v>
      </c>
      <c r="H849" s="16" t="str">
        <f>INDEX( {"super","just","sub","infras"},MATCH(F849,{"超","恰","亚","次"},0))</f>
        <v>just</v>
      </c>
      <c r="I849" s="16">
        <f>MATCH(E849,{"教材体","教材域","教材册","教材章","教材节"},0)-1</f>
        <v>4</v>
      </c>
      <c r="J849" s="16">
        <f>MATCH(F849,{"超","恰","亚","次"},0)-1</f>
        <v>1</v>
      </c>
      <c r="K849" s="16" t="str">
        <f t="shared" si="112"/>
        <v>历史</v>
      </c>
      <c r="L849" s="1" t="s">
        <v>743</v>
      </c>
      <c r="M849" s="17"/>
      <c r="N849" s="17"/>
      <c r="O849" s="18" t="str">
        <f t="shared" si="113"/>
        <v xml:space="preserve">
  - 
    name:  23 二战后苏联的经济改革
    title:  23 二战后苏联的经济改革
    description: 
    koLyro: section
    koLyri:  just
    son: </v>
      </c>
      <c r="P849" s="20" t="str">
        <f t="shared" si="114"/>
        <v xml:space="preserve">
          - 
            name:  23 二战后苏联的经济改革
            title:  23 二战后苏联的经济改革
            description: 
            koLyro: section
            koLyri:  just
            son: </v>
      </c>
    </row>
    <row r="850" spans="1:16" s="1" customFormat="1" ht="17.25" customHeight="1">
      <c r="A850" s="15">
        <f t="shared" si="107"/>
        <v>3</v>
      </c>
      <c r="B850" s="16" t="str">
        <f t="shared" si="108"/>
        <v>教材章</v>
      </c>
      <c r="C850" s="16" t="str">
        <f t="shared" si="109"/>
        <v>八 世界经济的全球化趋势</v>
      </c>
      <c r="D850" s="16" t="str">
        <f>IF(I850=1,INDEX( {"chinese","english","math","physics","chemistry","biology","politics","history","geography"},MATCH(C850,{"语文","英语","数学","物理","化学","生物","政治","历史","地理"},0)),"")</f>
        <v/>
      </c>
      <c r="E850" s="16" t="str">
        <f t="shared" si="110"/>
        <v>教材章</v>
      </c>
      <c r="F850" s="16" t="str">
        <f t="shared" si="111"/>
        <v>恰</v>
      </c>
      <c r="G850" s="16" t="str">
        <f>INDEX( {"body","discipline","volume","chapter","section"},MATCH(E850,{"教材体","教材域","教材册","教材章","教材节"},0))</f>
        <v>chapter</v>
      </c>
      <c r="H850" s="16" t="str">
        <f>INDEX( {"super","just","sub","infras"},MATCH(F850,{"超","恰","亚","次"},0))</f>
        <v>just</v>
      </c>
      <c r="I850" s="16">
        <f>MATCH(E850,{"教材体","教材域","教材册","教材章","教材节"},0)-1</f>
        <v>3</v>
      </c>
      <c r="J850" s="16">
        <f>MATCH(F850,{"超","恰","亚","次"},0)-1</f>
        <v>1</v>
      </c>
      <c r="K850" s="16" t="str">
        <f t="shared" si="112"/>
        <v>历史</v>
      </c>
      <c r="L850" s="1" t="s">
        <v>744</v>
      </c>
      <c r="M850" s="17"/>
      <c r="N850" s="17"/>
      <c r="O850" s="18" t="str">
        <f t="shared" si="113"/>
        <v xml:space="preserve">
  - 
    name:  八 世界经济的全球化趋势
    title:  八 世界经济的全球化趋势
    description: 
    koLyro: chapter
    koLyri:  just
    son: </v>
      </c>
      <c r="P850" s="20" t="str">
        <f t="shared" si="114"/>
        <v xml:space="preserve">
        - 
          name:  八 世界经济的全球化趋势
          title:  八 世界经济的全球化趋势
          description: 
          koLyro: chapter
          koLyri:  just
          son: </v>
      </c>
    </row>
    <row r="851" spans="1:16" s="1" customFormat="1" ht="17.25" customHeight="1">
      <c r="A851" s="15">
        <f t="shared" si="107"/>
        <v>4</v>
      </c>
      <c r="B851" s="16" t="str">
        <f t="shared" si="108"/>
        <v>教材节</v>
      </c>
      <c r="C851" s="16" t="str">
        <f t="shared" si="109"/>
        <v>24 战后资本主义世界经济体系的形成</v>
      </c>
      <c r="D851" s="16" t="str">
        <f>IF(I851=1,INDEX( {"chinese","english","math","physics","chemistry","biology","politics","history","geography"},MATCH(C851,{"语文","英语","数学","物理","化学","生物","政治","历史","地理"},0)),"")</f>
        <v/>
      </c>
      <c r="E851" s="16" t="str">
        <f t="shared" si="110"/>
        <v>教材节</v>
      </c>
      <c r="F851" s="16" t="str">
        <f t="shared" si="111"/>
        <v>恰</v>
      </c>
      <c r="G851" s="16" t="str">
        <f>INDEX( {"body","discipline","volume","chapter","section"},MATCH(E851,{"教材体","教材域","教材册","教材章","教材节"},0))</f>
        <v>section</v>
      </c>
      <c r="H851" s="16" t="str">
        <f>INDEX( {"super","just","sub","infras"},MATCH(F851,{"超","恰","亚","次"},0))</f>
        <v>just</v>
      </c>
      <c r="I851" s="16">
        <f>MATCH(E851,{"教材体","教材域","教材册","教材章","教材节"},0)-1</f>
        <v>4</v>
      </c>
      <c r="J851" s="16">
        <f>MATCH(F851,{"超","恰","亚","次"},0)-1</f>
        <v>1</v>
      </c>
      <c r="K851" s="16" t="str">
        <f t="shared" si="112"/>
        <v>历史</v>
      </c>
      <c r="L851" s="1" t="s">
        <v>745</v>
      </c>
      <c r="M851" s="17"/>
      <c r="N851" s="17"/>
      <c r="O851" s="18" t="str">
        <f t="shared" si="113"/>
        <v xml:space="preserve">
  - 
    name:  24 战后资本主义世界经济体系的形成
    title:  24 战后资本主义世界经济体系的形成
    description: 
    koLyro: section
    koLyri:  just
    son: </v>
      </c>
      <c r="P851" s="20" t="str">
        <f t="shared" si="114"/>
        <v xml:space="preserve">
          - 
            name:  24 战后资本主义世界经济体系的形成
            title:  24 战后资本主义世界经济体系的形成
            description: 
            koLyro: section
            koLyri:  just
            son: </v>
      </c>
    </row>
    <row r="852" spans="1:16" s="1" customFormat="1" ht="17.25" customHeight="1">
      <c r="A852" s="15">
        <f t="shared" si="107"/>
        <v>4</v>
      </c>
      <c r="B852" s="16" t="str">
        <f t="shared" si="108"/>
        <v>教材节</v>
      </c>
      <c r="C852" s="16" t="str">
        <f t="shared" si="109"/>
        <v>25 世界经济的区域集团化</v>
      </c>
      <c r="D852" s="16" t="str">
        <f>IF(I852=1,INDEX( {"chinese","english","math","physics","chemistry","biology","politics","history","geography"},MATCH(C852,{"语文","英语","数学","物理","化学","生物","政治","历史","地理"},0)),"")</f>
        <v/>
      </c>
      <c r="E852" s="16" t="str">
        <f t="shared" si="110"/>
        <v>教材节</v>
      </c>
      <c r="F852" s="16" t="str">
        <f t="shared" si="111"/>
        <v>恰</v>
      </c>
      <c r="G852" s="16" t="str">
        <f>INDEX( {"body","discipline","volume","chapter","section"},MATCH(E852,{"教材体","教材域","教材册","教材章","教材节"},0))</f>
        <v>section</v>
      </c>
      <c r="H852" s="16" t="str">
        <f>INDEX( {"super","just","sub","infras"},MATCH(F852,{"超","恰","亚","次"},0))</f>
        <v>just</v>
      </c>
      <c r="I852" s="16">
        <f>MATCH(E852,{"教材体","教材域","教材册","教材章","教材节"},0)-1</f>
        <v>4</v>
      </c>
      <c r="J852" s="16">
        <f>MATCH(F852,{"超","恰","亚","次"},0)-1</f>
        <v>1</v>
      </c>
      <c r="K852" s="16" t="str">
        <f t="shared" si="112"/>
        <v>历史</v>
      </c>
      <c r="L852" s="1" t="s">
        <v>746</v>
      </c>
      <c r="M852" s="17"/>
      <c r="N852" s="17"/>
      <c r="O852" s="18" t="str">
        <f t="shared" si="113"/>
        <v xml:space="preserve">
  - 
    name:  25 世界经济的区域集团化
    title:  25 世界经济的区域集团化
    description: 
    koLyro: section
    koLyri:  just
    son: </v>
      </c>
      <c r="P852" s="20" t="str">
        <f t="shared" si="114"/>
        <v xml:space="preserve">
          - 
            name:  25 世界经济的区域集团化
            title:  25 世界经济的区域集团化
            description: 
            koLyro: section
            koLyri:  just
            son: </v>
      </c>
    </row>
    <row r="853" spans="1:16" s="1" customFormat="1" ht="17.25" customHeight="1">
      <c r="A853" s="15">
        <f t="shared" si="107"/>
        <v>4</v>
      </c>
      <c r="B853" s="16" t="str">
        <f t="shared" si="108"/>
        <v>教材节</v>
      </c>
      <c r="C853" s="16" t="str">
        <f t="shared" si="109"/>
        <v>26 世界经济的全球化趋势</v>
      </c>
      <c r="D853" s="16" t="str">
        <f>IF(I853=1,INDEX( {"chinese","english","math","physics","chemistry","biology","politics","history","geography"},MATCH(C853,{"语文","英语","数学","物理","化学","生物","政治","历史","地理"},0)),"")</f>
        <v/>
      </c>
      <c r="E853" s="16" t="str">
        <f t="shared" si="110"/>
        <v>教材节</v>
      </c>
      <c r="F853" s="16" t="str">
        <f t="shared" si="111"/>
        <v>恰</v>
      </c>
      <c r="G853" s="16" t="str">
        <f>INDEX( {"body","discipline","volume","chapter","section"},MATCH(E853,{"教材体","教材域","教材册","教材章","教材节"},0))</f>
        <v>section</v>
      </c>
      <c r="H853" s="16" t="str">
        <f>INDEX( {"super","just","sub","infras"},MATCH(F853,{"超","恰","亚","次"},0))</f>
        <v>just</v>
      </c>
      <c r="I853" s="16">
        <f>MATCH(E853,{"教材体","教材域","教材册","教材章","教材节"},0)-1</f>
        <v>4</v>
      </c>
      <c r="J853" s="16">
        <f>MATCH(F853,{"超","恰","亚","次"},0)-1</f>
        <v>1</v>
      </c>
      <c r="K853" s="16" t="str">
        <f t="shared" si="112"/>
        <v>历史</v>
      </c>
      <c r="L853" s="1" t="s">
        <v>747</v>
      </c>
      <c r="M853" s="17"/>
      <c r="N853" s="17"/>
      <c r="O853" s="18" t="str">
        <f t="shared" si="113"/>
        <v xml:space="preserve">
  - 
    name:  26 世界经济的全球化趋势
    title:  26 世界经济的全球化趋势
    description: 
    koLyro: section
    koLyri:  just
    son: </v>
      </c>
      <c r="P853" s="20" t="str">
        <f t="shared" si="114"/>
        <v xml:space="preserve">
          - 
            name:  26 世界经济的全球化趋势
            title:  26 世界经济的全球化趋势
            description: 
            koLyro: section
            koLyri:  just
            son: </v>
      </c>
    </row>
    <row r="854" spans="1:16" s="1" customFormat="1" ht="17.25" customHeight="1">
      <c r="A854" s="15">
        <f t="shared" si="107"/>
        <v>2</v>
      </c>
      <c r="B854" s="16" t="str">
        <f t="shared" si="108"/>
        <v>教材册</v>
      </c>
      <c r="C854" s="16" t="str">
        <f t="shared" si="109"/>
        <v>必修3</v>
      </c>
      <c r="D854" s="16" t="str">
        <f>IF(I854=1,INDEX( {"chinese","english","math","physics","chemistry","biology","politics","history","geography"},MATCH(C854,{"语文","英语","数学","物理","化学","生物","政治","历史","地理"},0)),"")</f>
        <v/>
      </c>
      <c r="E854" s="16" t="str">
        <f t="shared" si="110"/>
        <v>教材册</v>
      </c>
      <c r="F854" s="16" t="str">
        <f t="shared" si="111"/>
        <v>恰</v>
      </c>
      <c r="G854" s="16" t="str">
        <f>INDEX( {"body","discipline","volume","chapter","section"},MATCH(E854,{"教材体","教材域","教材册","教材章","教材节"},0))</f>
        <v>volume</v>
      </c>
      <c r="H854" s="16" t="str">
        <f>INDEX( {"super","just","sub","infras"},MATCH(F854,{"超","恰","亚","次"},0))</f>
        <v>just</v>
      </c>
      <c r="I854" s="16">
        <f>MATCH(E854,{"教材体","教材域","教材册","教材章","教材节"},0)-1</f>
        <v>2</v>
      </c>
      <c r="J854" s="16">
        <f>MATCH(F854,{"超","恰","亚","次"},0)-1</f>
        <v>1</v>
      </c>
      <c r="K854" s="16" t="str">
        <f t="shared" si="112"/>
        <v>历史</v>
      </c>
      <c r="L854" s="1" t="s">
        <v>527</v>
      </c>
      <c r="M854" s="17"/>
      <c r="N854" s="17"/>
      <c r="O854" s="18" t="str">
        <f t="shared" si="113"/>
        <v xml:space="preserve">
  - 
    name:  必修3
    title:  必修3
    description: 
    koLyro: volume
    koLyri:  just
    son: </v>
      </c>
      <c r="P854" s="20" t="str">
        <f t="shared" si="114"/>
        <v xml:space="preserve">
      - 
        name:  必修3
        title:  必修3
        description: 
        koLyro: volume
        koLyri:  just
        son: </v>
      </c>
    </row>
    <row r="855" spans="1:16" s="1" customFormat="1" ht="17.25" customHeight="1">
      <c r="A855" s="15">
        <f t="shared" si="107"/>
        <v>3</v>
      </c>
      <c r="B855" s="16" t="str">
        <f t="shared" si="108"/>
        <v>教材章</v>
      </c>
      <c r="C855" s="16" t="str">
        <f t="shared" si="109"/>
        <v>一 中国传统文化主流思想的演变</v>
      </c>
      <c r="D855" s="16" t="str">
        <f>IF(I855=1,INDEX( {"chinese","english","math","physics","chemistry","biology","politics","history","geography"},MATCH(C855,{"语文","英语","数学","物理","化学","生物","政治","历史","地理"},0)),"")</f>
        <v/>
      </c>
      <c r="E855" s="16" t="str">
        <f t="shared" si="110"/>
        <v>教材章</v>
      </c>
      <c r="F855" s="16" t="str">
        <f t="shared" si="111"/>
        <v>恰</v>
      </c>
      <c r="G855" s="16" t="str">
        <f>INDEX( {"body","discipline","volume","chapter","section"},MATCH(E855,{"教材体","教材域","教材册","教材章","教材节"},0))</f>
        <v>chapter</v>
      </c>
      <c r="H855" s="16" t="str">
        <f>INDEX( {"super","just","sub","infras"},MATCH(F855,{"超","恰","亚","次"},0))</f>
        <v>just</v>
      </c>
      <c r="I855" s="16">
        <f>MATCH(E855,{"教材体","教材域","教材册","教材章","教材节"},0)-1</f>
        <v>3</v>
      </c>
      <c r="J855" s="16">
        <f>MATCH(F855,{"超","恰","亚","次"},0)-1</f>
        <v>1</v>
      </c>
      <c r="K855" s="16" t="str">
        <f t="shared" si="112"/>
        <v>历史</v>
      </c>
      <c r="L855" s="1" t="s">
        <v>748</v>
      </c>
      <c r="M855" s="17"/>
      <c r="N855" s="17"/>
      <c r="O855" s="18" t="str">
        <f t="shared" si="113"/>
        <v xml:space="preserve">
  - 
    name:  一 中国传统文化主流思想的演变
    title:  一 中国传统文化主流思想的演变
    description: 
    koLyro: chapter
    koLyri:  just
    son: </v>
      </c>
      <c r="P855" s="20" t="str">
        <f t="shared" si="114"/>
        <v xml:space="preserve">
        - 
          name:  一 中国传统文化主流思想的演变
          title:  一 中国传统文化主流思想的演变
          description: 
          koLyro: chapter
          koLyri:  just
          son: </v>
      </c>
    </row>
    <row r="856" spans="1:16" s="1" customFormat="1" ht="17.25" customHeight="1">
      <c r="A856" s="15">
        <f t="shared" si="107"/>
        <v>4</v>
      </c>
      <c r="B856" s="16" t="str">
        <f t="shared" si="108"/>
        <v>教材节</v>
      </c>
      <c r="C856" s="16" t="str">
        <f t="shared" si="109"/>
        <v>1 “百家争鸣”和儒家思想的形成</v>
      </c>
      <c r="D856" s="16" t="str">
        <f>IF(I856=1,INDEX( {"chinese","english","math","physics","chemistry","biology","politics","history","geography"},MATCH(C856,{"语文","英语","数学","物理","化学","生物","政治","历史","地理"},0)),"")</f>
        <v/>
      </c>
      <c r="E856" s="16" t="str">
        <f t="shared" si="110"/>
        <v>教材节</v>
      </c>
      <c r="F856" s="16" t="str">
        <f t="shared" si="111"/>
        <v>恰</v>
      </c>
      <c r="G856" s="16" t="str">
        <f>INDEX( {"body","discipline","volume","chapter","section"},MATCH(E856,{"教材体","教材域","教材册","教材章","教材节"},0))</f>
        <v>section</v>
      </c>
      <c r="H856" s="16" t="str">
        <f>INDEX( {"super","just","sub","infras"},MATCH(F856,{"超","恰","亚","次"},0))</f>
        <v>just</v>
      </c>
      <c r="I856" s="16">
        <f>MATCH(E856,{"教材体","教材域","教材册","教材章","教材节"},0)-1</f>
        <v>4</v>
      </c>
      <c r="J856" s="16">
        <f>MATCH(F856,{"超","恰","亚","次"},0)-1</f>
        <v>1</v>
      </c>
      <c r="K856" s="16" t="str">
        <f t="shared" si="112"/>
        <v>历史</v>
      </c>
      <c r="L856" s="1" t="s">
        <v>749</v>
      </c>
      <c r="M856" s="17"/>
      <c r="N856" s="17"/>
      <c r="O856" s="18" t="str">
        <f t="shared" si="113"/>
        <v xml:space="preserve">
  - 
    name:  1 “百家争鸣”和儒家思想的形成
    title:  1 “百家争鸣”和儒家思想的形成
    description: 
    koLyro: section
    koLyri:  just
    son: </v>
      </c>
      <c r="P856" s="20" t="str">
        <f t="shared" si="114"/>
        <v xml:space="preserve">
          - 
            name:  1 “百家争鸣”和儒家思想的形成
            title:  1 “百家争鸣”和儒家思想的形成
            description: 
            koLyro: section
            koLyri:  just
            son: </v>
      </c>
    </row>
    <row r="857" spans="1:16" s="1" customFormat="1" ht="17.25" customHeight="1">
      <c r="A857" s="15">
        <f t="shared" si="107"/>
        <v>4</v>
      </c>
      <c r="B857" s="16" t="str">
        <f t="shared" si="108"/>
        <v>教材节</v>
      </c>
      <c r="C857" s="16" t="str">
        <f t="shared" si="109"/>
        <v>2 “罢黜百家，独尊儒术”</v>
      </c>
      <c r="D857" s="16" t="str">
        <f>IF(I857=1,INDEX( {"chinese","english","math","physics","chemistry","biology","politics","history","geography"},MATCH(C857,{"语文","英语","数学","物理","化学","生物","政治","历史","地理"},0)),"")</f>
        <v/>
      </c>
      <c r="E857" s="16" t="str">
        <f t="shared" si="110"/>
        <v>教材节</v>
      </c>
      <c r="F857" s="16" t="str">
        <f t="shared" si="111"/>
        <v>恰</v>
      </c>
      <c r="G857" s="16" t="str">
        <f>INDEX( {"body","discipline","volume","chapter","section"},MATCH(E857,{"教材体","教材域","教材册","教材章","教材节"},0))</f>
        <v>section</v>
      </c>
      <c r="H857" s="16" t="str">
        <f>INDEX( {"super","just","sub","infras"},MATCH(F857,{"超","恰","亚","次"},0))</f>
        <v>just</v>
      </c>
      <c r="I857" s="16">
        <f>MATCH(E857,{"教材体","教材域","教材册","教材章","教材节"},0)-1</f>
        <v>4</v>
      </c>
      <c r="J857" s="16">
        <f>MATCH(F857,{"超","恰","亚","次"},0)-1</f>
        <v>1</v>
      </c>
      <c r="K857" s="16" t="str">
        <f t="shared" si="112"/>
        <v>历史</v>
      </c>
      <c r="L857" s="1" t="s">
        <v>750</v>
      </c>
      <c r="M857" s="17"/>
      <c r="N857" s="17"/>
      <c r="O857" s="18" t="str">
        <f t="shared" si="113"/>
        <v xml:space="preserve">
  - 
    name:  2 “罢黜百家，独尊儒术”
    title:  2 “罢黜百家，独尊儒术”
    description: 
    koLyro: section
    koLyri:  just
    son: </v>
      </c>
      <c r="P857" s="20" t="str">
        <f t="shared" si="114"/>
        <v xml:space="preserve">
          - 
            name:  2 “罢黜百家，独尊儒术”
            title:  2 “罢黜百家，独尊儒术”
            description: 
            koLyro: section
            koLyri:  just
            son: </v>
      </c>
    </row>
    <row r="858" spans="1:16" s="1" customFormat="1" ht="17.25" customHeight="1">
      <c r="A858" s="15">
        <f t="shared" si="107"/>
        <v>4</v>
      </c>
      <c r="B858" s="16" t="str">
        <f t="shared" si="108"/>
        <v>教材节</v>
      </c>
      <c r="C858" s="16" t="str">
        <f t="shared" si="109"/>
        <v>3 宋明理学</v>
      </c>
      <c r="D858" s="16" t="str">
        <f>IF(I858=1,INDEX( {"chinese","english","math","physics","chemistry","biology","politics","history","geography"},MATCH(C858,{"语文","英语","数学","物理","化学","生物","政治","历史","地理"},0)),"")</f>
        <v/>
      </c>
      <c r="E858" s="16" t="str">
        <f t="shared" si="110"/>
        <v>教材节</v>
      </c>
      <c r="F858" s="16" t="str">
        <f t="shared" si="111"/>
        <v>恰</v>
      </c>
      <c r="G858" s="16" t="str">
        <f>INDEX( {"body","discipline","volume","chapter","section"},MATCH(E858,{"教材体","教材域","教材册","教材章","教材节"},0))</f>
        <v>section</v>
      </c>
      <c r="H858" s="16" t="str">
        <f>INDEX( {"super","just","sub","infras"},MATCH(F858,{"超","恰","亚","次"},0))</f>
        <v>just</v>
      </c>
      <c r="I858" s="16">
        <f>MATCH(E858,{"教材体","教材域","教材册","教材章","教材节"},0)-1</f>
        <v>4</v>
      </c>
      <c r="J858" s="16">
        <f>MATCH(F858,{"超","恰","亚","次"},0)-1</f>
        <v>1</v>
      </c>
      <c r="K858" s="16" t="str">
        <f t="shared" si="112"/>
        <v>历史</v>
      </c>
      <c r="L858" s="1" t="s">
        <v>751</v>
      </c>
      <c r="M858" s="17"/>
      <c r="N858" s="17"/>
      <c r="O858" s="18" t="str">
        <f t="shared" si="113"/>
        <v xml:space="preserve">
  - 
    name:  3 宋明理学
    title:  3 宋明理学
    description: 
    koLyro: section
    koLyri:  just
    son: </v>
      </c>
      <c r="P858" s="20" t="str">
        <f t="shared" si="114"/>
        <v xml:space="preserve">
          - 
            name:  3 宋明理学
            title:  3 宋明理学
            description: 
            koLyro: section
            koLyri:  just
            son: </v>
      </c>
    </row>
    <row r="859" spans="1:16" s="1" customFormat="1" ht="17.25" customHeight="1">
      <c r="A859" s="15">
        <f t="shared" si="107"/>
        <v>4</v>
      </c>
      <c r="B859" s="16" t="str">
        <f t="shared" si="108"/>
        <v>教材节</v>
      </c>
      <c r="C859" s="16" t="str">
        <f t="shared" si="109"/>
        <v>4 明清之际活跃的儒家思想</v>
      </c>
      <c r="D859" s="16" t="str">
        <f>IF(I859=1,INDEX( {"chinese","english","math","physics","chemistry","biology","politics","history","geography"},MATCH(C859,{"语文","英语","数学","物理","化学","生物","政治","历史","地理"},0)),"")</f>
        <v/>
      </c>
      <c r="E859" s="16" t="str">
        <f t="shared" si="110"/>
        <v>教材节</v>
      </c>
      <c r="F859" s="16" t="str">
        <f t="shared" si="111"/>
        <v>恰</v>
      </c>
      <c r="G859" s="16" t="str">
        <f>INDEX( {"body","discipline","volume","chapter","section"},MATCH(E859,{"教材体","教材域","教材册","教材章","教材节"},0))</f>
        <v>section</v>
      </c>
      <c r="H859" s="16" t="str">
        <f>INDEX( {"super","just","sub","infras"},MATCH(F859,{"超","恰","亚","次"},0))</f>
        <v>just</v>
      </c>
      <c r="I859" s="16">
        <f>MATCH(E859,{"教材体","教材域","教材册","教材章","教材节"},0)-1</f>
        <v>4</v>
      </c>
      <c r="J859" s="16">
        <f>MATCH(F859,{"超","恰","亚","次"},0)-1</f>
        <v>1</v>
      </c>
      <c r="K859" s="16" t="str">
        <f t="shared" si="112"/>
        <v>历史</v>
      </c>
      <c r="L859" s="1" t="s">
        <v>752</v>
      </c>
      <c r="M859" s="17"/>
      <c r="N859" s="17"/>
      <c r="O859" s="18" t="str">
        <f t="shared" si="113"/>
        <v xml:space="preserve">
  - 
    name:  4 明清之际活跃的儒家思想
    title:  4 明清之际活跃的儒家思想
    description: 
    koLyro: section
    koLyri:  just
    son: </v>
      </c>
      <c r="P859" s="20" t="str">
        <f t="shared" si="114"/>
        <v xml:space="preserve">
          - 
            name:  4 明清之际活跃的儒家思想
            title:  4 明清之际活跃的儒家思想
            description: 
            koLyro: section
            koLyri:  just
            son: </v>
      </c>
    </row>
    <row r="860" spans="1:16" s="1" customFormat="1" ht="17.25" customHeight="1">
      <c r="A860" s="15">
        <f t="shared" si="107"/>
        <v>3</v>
      </c>
      <c r="B860" s="16" t="str">
        <f t="shared" si="108"/>
        <v>教材章</v>
      </c>
      <c r="C860" s="16" t="str">
        <f t="shared" si="109"/>
        <v>二 西方人文精神的起源及其发展</v>
      </c>
      <c r="D860" s="16" t="str">
        <f>IF(I860=1,INDEX( {"chinese","english","math","physics","chemistry","biology","politics","history","geography"},MATCH(C860,{"语文","英语","数学","物理","化学","生物","政治","历史","地理"},0)),"")</f>
        <v/>
      </c>
      <c r="E860" s="16" t="str">
        <f t="shared" si="110"/>
        <v>教材章</v>
      </c>
      <c r="F860" s="16" t="str">
        <f t="shared" si="111"/>
        <v>恰</v>
      </c>
      <c r="G860" s="16" t="str">
        <f>INDEX( {"body","discipline","volume","chapter","section"},MATCH(E860,{"教材体","教材域","教材册","教材章","教材节"},0))</f>
        <v>chapter</v>
      </c>
      <c r="H860" s="16" t="str">
        <f>INDEX( {"super","just","sub","infras"},MATCH(F860,{"超","恰","亚","次"},0))</f>
        <v>just</v>
      </c>
      <c r="I860" s="16">
        <f>MATCH(E860,{"教材体","教材域","教材册","教材章","教材节"},0)-1</f>
        <v>3</v>
      </c>
      <c r="J860" s="16">
        <f>MATCH(F860,{"超","恰","亚","次"},0)-1</f>
        <v>1</v>
      </c>
      <c r="K860" s="16" t="str">
        <f t="shared" si="112"/>
        <v>历史</v>
      </c>
      <c r="L860" s="1" t="s">
        <v>753</v>
      </c>
      <c r="M860" s="17"/>
      <c r="N860" s="17"/>
      <c r="O860" s="18" t="str">
        <f t="shared" si="113"/>
        <v xml:space="preserve">
  - 
    name:  二 西方人文精神的起源及其发展
    title:  二 西方人文精神的起源及其发展
    description: 
    koLyro: chapter
    koLyri:  just
    son: </v>
      </c>
      <c r="P860" s="20" t="str">
        <f t="shared" si="114"/>
        <v xml:space="preserve">
        - 
          name:  二 西方人文精神的起源及其发展
          title:  二 西方人文精神的起源及其发展
          description: 
          koLyro: chapter
          koLyri:  just
          son: </v>
      </c>
    </row>
    <row r="861" spans="1:16" s="1" customFormat="1" ht="17.25" customHeight="1">
      <c r="A861" s="15">
        <f t="shared" si="107"/>
        <v>4</v>
      </c>
      <c r="B861" s="16" t="str">
        <f t="shared" si="108"/>
        <v>教材节</v>
      </c>
      <c r="C861" s="16" t="str">
        <f t="shared" si="109"/>
        <v>5 西方人文主义思想的起源</v>
      </c>
      <c r="D861" s="16" t="str">
        <f>IF(I861=1,INDEX( {"chinese","english","math","physics","chemistry","biology","politics","history","geography"},MATCH(C861,{"语文","英语","数学","物理","化学","生物","政治","历史","地理"},0)),"")</f>
        <v/>
      </c>
      <c r="E861" s="16" t="str">
        <f t="shared" si="110"/>
        <v>教材节</v>
      </c>
      <c r="F861" s="16" t="str">
        <f t="shared" si="111"/>
        <v>恰</v>
      </c>
      <c r="G861" s="16" t="str">
        <f>INDEX( {"body","discipline","volume","chapter","section"},MATCH(E861,{"教材体","教材域","教材册","教材章","教材节"},0))</f>
        <v>section</v>
      </c>
      <c r="H861" s="16" t="str">
        <f>INDEX( {"super","just","sub","infras"},MATCH(F861,{"超","恰","亚","次"},0))</f>
        <v>just</v>
      </c>
      <c r="I861" s="16">
        <f>MATCH(E861,{"教材体","教材域","教材册","教材章","教材节"},0)-1</f>
        <v>4</v>
      </c>
      <c r="J861" s="16">
        <f>MATCH(F861,{"超","恰","亚","次"},0)-1</f>
        <v>1</v>
      </c>
      <c r="K861" s="16" t="str">
        <f t="shared" si="112"/>
        <v>历史</v>
      </c>
      <c r="L861" s="1" t="s">
        <v>754</v>
      </c>
      <c r="M861" s="17"/>
      <c r="N861" s="17"/>
      <c r="O861" s="18" t="str">
        <f t="shared" si="113"/>
        <v xml:space="preserve">
  - 
    name:  5 西方人文主义思想的起源
    title:  5 西方人文主义思想的起源
    description: 
    koLyro: section
    koLyri:  just
    son: </v>
      </c>
      <c r="P861" s="20" t="str">
        <f t="shared" si="114"/>
        <v xml:space="preserve">
          - 
            name:  5 西方人文主义思想的起源
            title:  5 西方人文主义思想的起源
            description: 
            koLyro: section
            koLyri:  just
            son: </v>
      </c>
    </row>
    <row r="862" spans="1:16" s="1" customFormat="1" ht="17.25" customHeight="1">
      <c r="A862" s="15">
        <f t="shared" si="107"/>
        <v>4</v>
      </c>
      <c r="B862" s="16" t="str">
        <f t="shared" si="108"/>
        <v>教材节</v>
      </c>
      <c r="C862" s="16" t="str">
        <f t="shared" si="109"/>
        <v>6 文艺复兴和宗教改革</v>
      </c>
      <c r="D862" s="16" t="str">
        <f>IF(I862=1,INDEX( {"chinese","english","math","physics","chemistry","biology","politics","history","geography"},MATCH(C862,{"语文","英语","数学","物理","化学","生物","政治","历史","地理"},0)),"")</f>
        <v/>
      </c>
      <c r="E862" s="16" t="str">
        <f t="shared" si="110"/>
        <v>教材节</v>
      </c>
      <c r="F862" s="16" t="str">
        <f t="shared" si="111"/>
        <v>恰</v>
      </c>
      <c r="G862" s="16" t="str">
        <f>INDEX( {"body","discipline","volume","chapter","section"},MATCH(E862,{"教材体","教材域","教材册","教材章","教材节"},0))</f>
        <v>section</v>
      </c>
      <c r="H862" s="16" t="str">
        <f>INDEX( {"super","just","sub","infras"},MATCH(F862,{"超","恰","亚","次"},0))</f>
        <v>just</v>
      </c>
      <c r="I862" s="16">
        <f>MATCH(E862,{"教材体","教材域","教材册","教材章","教材节"},0)-1</f>
        <v>4</v>
      </c>
      <c r="J862" s="16">
        <f>MATCH(F862,{"超","恰","亚","次"},0)-1</f>
        <v>1</v>
      </c>
      <c r="K862" s="16" t="str">
        <f t="shared" si="112"/>
        <v>历史</v>
      </c>
      <c r="L862" s="1" t="s">
        <v>755</v>
      </c>
      <c r="M862" s="17"/>
      <c r="N862" s="17"/>
      <c r="O862" s="18" t="str">
        <f t="shared" si="113"/>
        <v xml:space="preserve">
  - 
    name:  6 文艺复兴和宗教改革
    title:  6 文艺复兴和宗教改革
    description: 
    koLyro: section
    koLyri:  just
    son: </v>
      </c>
      <c r="P862" s="20" t="str">
        <f t="shared" si="114"/>
        <v xml:space="preserve">
          - 
            name:  6 文艺复兴和宗教改革
            title:  6 文艺复兴和宗教改革
            description: 
            koLyro: section
            koLyri:  just
            son: </v>
      </c>
    </row>
    <row r="863" spans="1:16" s="1" customFormat="1" ht="17.25" customHeight="1">
      <c r="A863" s="15">
        <f t="shared" si="107"/>
        <v>4</v>
      </c>
      <c r="B863" s="16" t="str">
        <f t="shared" si="108"/>
        <v>教材节</v>
      </c>
      <c r="C863" s="16" t="str">
        <f t="shared" si="109"/>
        <v>7 启蒙运动</v>
      </c>
      <c r="D863" s="16" t="str">
        <f>IF(I863=1,INDEX( {"chinese","english","math","physics","chemistry","biology","politics","history","geography"},MATCH(C863,{"语文","英语","数学","物理","化学","生物","政治","历史","地理"},0)),"")</f>
        <v/>
      </c>
      <c r="E863" s="16" t="str">
        <f t="shared" si="110"/>
        <v>教材节</v>
      </c>
      <c r="F863" s="16" t="str">
        <f t="shared" si="111"/>
        <v>恰</v>
      </c>
      <c r="G863" s="16" t="str">
        <f>INDEX( {"body","discipline","volume","chapter","section"},MATCH(E863,{"教材体","教材域","教材册","教材章","教材节"},0))</f>
        <v>section</v>
      </c>
      <c r="H863" s="16" t="str">
        <f>INDEX( {"super","just","sub","infras"},MATCH(F863,{"超","恰","亚","次"},0))</f>
        <v>just</v>
      </c>
      <c r="I863" s="16">
        <f>MATCH(E863,{"教材体","教材域","教材册","教材章","教材节"},0)-1</f>
        <v>4</v>
      </c>
      <c r="J863" s="16">
        <f>MATCH(F863,{"超","恰","亚","次"},0)-1</f>
        <v>1</v>
      </c>
      <c r="K863" s="16" t="str">
        <f t="shared" si="112"/>
        <v>历史</v>
      </c>
      <c r="L863" s="1" t="s">
        <v>756</v>
      </c>
      <c r="M863" s="17"/>
      <c r="N863" s="17"/>
      <c r="O863" s="18" t="str">
        <f t="shared" si="113"/>
        <v xml:space="preserve">
  - 
    name:  7 启蒙运动
    title:  7 启蒙运动
    description: 
    koLyro: section
    koLyri:  just
    son: </v>
      </c>
      <c r="P863" s="20" t="str">
        <f t="shared" si="114"/>
        <v xml:space="preserve">
          - 
            name:  7 启蒙运动
            title:  7 启蒙运动
            description: 
            koLyro: section
            koLyri:  just
            son: </v>
      </c>
    </row>
    <row r="864" spans="1:16" s="1" customFormat="1" ht="17.25" customHeight="1">
      <c r="A864" s="15">
        <f t="shared" si="107"/>
        <v>4</v>
      </c>
      <c r="B864" s="16" t="str">
        <f t="shared" si="108"/>
        <v>教材节</v>
      </c>
      <c r="C864" s="16" t="str">
        <f t="shared" si="109"/>
        <v>8 理性之光与浪漫之声</v>
      </c>
      <c r="D864" s="16" t="str">
        <f>IF(I864=1,INDEX( {"chinese","english","math","physics","chemistry","biology","politics","history","geography"},MATCH(C864,{"语文","英语","数学","物理","化学","生物","政治","历史","地理"},0)),"")</f>
        <v/>
      </c>
      <c r="E864" s="16" t="str">
        <f t="shared" si="110"/>
        <v>教材节</v>
      </c>
      <c r="F864" s="16" t="str">
        <f t="shared" si="111"/>
        <v>恰</v>
      </c>
      <c r="G864" s="16" t="str">
        <f>INDEX( {"body","discipline","volume","chapter","section"},MATCH(E864,{"教材体","教材域","教材册","教材章","教材节"},0))</f>
        <v>section</v>
      </c>
      <c r="H864" s="16" t="str">
        <f>INDEX( {"super","just","sub","infras"},MATCH(F864,{"超","恰","亚","次"},0))</f>
        <v>just</v>
      </c>
      <c r="I864" s="16">
        <f>MATCH(E864,{"教材体","教材域","教材册","教材章","教材节"},0)-1</f>
        <v>4</v>
      </c>
      <c r="J864" s="16">
        <f>MATCH(F864,{"超","恰","亚","次"},0)-1</f>
        <v>1</v>
      </c>
      <c r="K864" s="16" t="str">
        <f t="shared" si="112"/>
        <v>历史</v>
      </c>
      <c r="L864" s="1" t="s">
        <v>757</v>
      </c>
      <c r="M864" s="17"/>
      <c r="N864" s="17"/>
      <c r="O864" s="18" t="str">
        <f t="shared" si="113"/>
        <v xml:space="preserve">
  - 
    name:  8 理性之光与浪漫之声
    title:  8 理性之光与浪漫之声
    description: 
    koLyro: section
    koLyri:  just
    son: </v>
      </c>
      <c r="P864" s="20" t="str">
        <f t="shared" si="114"/>
        <v xml:space="preserve">
          - 
            name:  8 理性之光与浪漫之声
            title:  8 理性之光与浪漫之声
            description: 
            koLyro: section
            koLyri:  just
            son: </v>
      </c>
    </row>
    <row r="865" spans="1:16" s="1" customFormat="1" ht="17.25" customHeight="1">
      <c r="A865" s="15">
        <f t="shared" si="107"/>
        <v>3</v>
      </c>
      <c r="B865" s="16" t="str">
        <f t="shared" si="108"/>
        <v>教材章</v>
      </c>
      <c r="C865" s="16" t="str">
        <f t="shared" si="109"/>
        <v>三 古代中国的科学技术与文学艺术</v>
      </c>
      <c r="D865" s="16" t="str">
        <f>IF(I865=1,INDEX( {"chinese","english","math","physics","chemistry","biology","politics","history","geography"},MATCH(C865,{"语文","英语","数学","物理","化学","生物","政治","历史","地理"},0)),"")</f>
        <v/>
      </c>
      <c r="E865" s="16" t="str">
        <f t="shared" si="110"/>
        <v>教材章</v>
      </c>
      <c r="F865" s="16" t="str">
        <f t="shared" si="111"/>
        <v>恰</v>
      </c>
      <c r="G865" s="16" t="str">
        <f>INDEX( {"body","discipline","volume","chapter","section"},MATCH(E865,{"教材体","教材域","教材册","教材章","教材节"},0))</f>
        <v>chapter</v>
      </c>
      <c r="H865" s="16" t="str">
        <f>INDEX( {"super","just","sub","infras"},MATCH(F865,{"超","恰","亚","次"},0))</f>
        <v>just</v>
      </c>
      <c r="I865" s="16">
        <f>MATCH(E865,{"教材体","教材域","教材册","教材章","教材节"},0)-1</f>
        <v>3</v>
      </c>
      <c r="J865" s="16">
        <f>MATCH(F865,{"超","恰","亚","次"},0)-1</f>
        <v>1</v>
      </c>
      <c r="K865" s="16" t="str">
        <f t="shared" si="112"/>
        <v>历史</v>
      </c>
      <c r="L865" s="1" t="s">
        <v>758</v>
      </c>
      <c r="M865" s="17"/>
      <c r="N865" s="17"/>
      <c r="O865" s="18" t="str">
        <f t="shared" si="113"/>
        <v xml:space="preserve">
  - 
    name:  三 古代中国的科学技术与文学艺术
    title:  三 古代中国的科学技术与文学艺术
    description: 
    koLyro: chapter
    koLyri:  just
    son: </v>
      </c>
      <c r="P865" s="20" t="str">
        <f t="shared" si="114"/>
        <v xml:space="preserve">
        - 
          name:  三 古代中国的科学技术与文学艺术
          title:  三 古代中国的科学技术与文学艺术
          description: 
          koLyro: chapter
          koLyri:  just
          son: </v>
      </c>
    </row>
    <row r="866" spans="1:16" s="1" customFormat="1" ht="17.25" customHeight="1">
      <c r="A866" s="15">
        <f t="shared" si="107"/>
        <v>4</v>
      </c>
      <c r="B866" s="16" t="str">
        <f t="shared" si="108"/>
        <v>教材节</v>
      </c>
      <c r="C866" s="16" t="str">
        <f t="shared" si="109"/>
        <v>9 古代中国的发明和发现</v>
      </c>
      <c r="D866" s="16" t="str">
        <f>IF(I866=1,INDEX( {"chinese","english","math","physics","chemistry","biology","politics","history","geography"},MATCH(C866,{"语文","英语","数学","物理","化学","生物","政治","历史","地理"},0)),"")</f>
        <v/>
      </c>
      <c r="E866" s="16" t="str">
        <f t="shared" si="110"/>
        <v>教材节</v>
      </c>
      <c r="F866" s="16" t="str">
        <f t="shared" si="111"/>
        <v>恰</v>
      </c>
      <c r="G866" s="16" t="str">
        <f>INDEX( {"body","discipline","volume","chapter","section"},MATCH(E866,{"教材体","教材域","教材册","教材章","教材节"},0))</f>
        <v>section</v>
      </c>
      <c r="H866" s="16" t="str">
        <f>INDEX( {"super","just","sub","infras"},MATCH(F866,{"超","恰","亚","次"},0))</f>
        <v>just</v>
      </c>
      <c r="I866" s="16">
        <f>MATCH(E866,{"教材体","教材域","教材册","教材章","教材节"},0)-1</f>
        <v>4</v>
      </c>
      <c r="J866" s="16">
        <f>MATCH(F866,{"超","恰","亚","次"},0)-1</f>
        <v>1</v>
      </c>
      <c r="K866" s="16" t="str">
        <f t="shared" si="112"/>
        <v>历史</v>
      </c>
      <c r="L866" s="1" t="s">
        <v>759</v>
      </c>
      <c r="M866" s="17"/>
      <c r="N866" s="17"/>
      <c r="O866" s="18" t="str">
        <f t="shared" si="113"/>
        <v xml:space="preserve">
  - 
    name:  9 古代中国的发明和发现
    title:  9 古代中国的发明和发现
    description: 
    koLyro: section
    koLyri:  just
    son: </v>
      </c>
      <c r="P866" s="20" t="str">
        <f t="shared" si="114"/>
        <v xml:space="preserve">
          - 
            name:  9 古代中国的发明和发现
            title:  9 古代中国的发明和发现
            description: 
            koLyro: section
            koLyri:  just
            son: </v>
      </c>
    </row>
    <row r="867" spans="1:16" s="1" customFormat="1" ht="17.25" customHeight="1">
      <c r="A867" s="15">
        <f t="shared" si="107"/>
        <v>4</v>
      </c>
      <c r="B867" s="16" t="str">
        <f t="shared" si="108"/>
        <v>教材节</v>
      </c>
      <c r="C867" s="16" t="str">
        <f t="shared" si="109"/>
        <v>10 辉煌灿烂的文学</v>
      </c>
      <c r="D867" s="16" t="str">
        <f>IF(I867=1,INDEX( {"chinese","english","math","physics","chemistry","biology","politics","history","geography"},MATCH(C867,{"语文","英语","数学","物理","化学","生物","政治","历史","地理"},0)),"")</f>
        <v/>
      </c>
      <c r="E867" s="16" t="str">
        <f t="shared" si="110"/>
        <v>教材节</v>
      </c>
      <c r="F867" s="16" t="str">
        <f t="shared" si="111"/>
        <v>恰</v>
      </c>
      <c r="G867" s="16" t="str">
        <f>INDEX( {"body","discipline","volume","chapter","section"},MATCH(E867,{"教材体","教材域","教材册","教材章","教材节"},0))</f>
        <v>section</v>
      </c>
      <c r="H867" s="16" t="str">
        <f>INDEX( {"super","just","sub","infras"},MATCH(F867,{"超","恰","亚","次"},0))</f>
        <v>just</v>
      </c>
      <c r="I867" s="16">
        <f>MATCH(E867,{"教材体","教材域","教材册","教材章","教材节"},0)-1</f>
        <v>4</v>
      </c>
      <c r="J867" s="16">
        <f>MATCH(F867,{"超","恰","亚","次"},0)-1</f>
        <v>1</v>
      </c>
      <c r="K867" s="16" t="str">
        <f t="shared" si="112"/>
        <v>历史</v>
      </c>
      <c r="L867" s="1" t="s">
        <v>760</v>
      </c>
      <c r="M867" s="17"/>
      <c r="N867" s="17"/>
      <c r="O867" s="18" t="str">
        <f t="shared" si="113"/>
        <v xml:space="preserve">
  - 
    name:  10 辉煌灿烂的文学
    title:  10 辉煌灿烂的文学
    description: 
    koLyro: section
    koLyri:  just
    son: </v>
      </c>
      <c r="P867" s="20" t="str">
        <f t="shared" si="114"/>
        <v xml:space="preserve">
          - 
            name:  10 辉煌灿烂的文学
            title:  10 辉煌灿烂的文学
            description: 
            koLyro: section
            koLyri:  just
            son: </v>
      </c>
    </row>
    <row r="868" spans="1:16" s="1" customFormat="1" ht="17.25" customHeight="1">
      <c r="A868" s="15">
        <f t="shared" si="107"/>
        <v>4</v>
      </c>
      <c r="B868" s="16" t="str">
        <f t="shared" si="108"/>
        <v>教材节</v>
      </c>
      <c r="C868" s="16" t="str">
        <f t="shared" si="109"/>
        <v>11 中国的古代艺术</v>
      </c>
      <c r="D868" s="16" t="str">
        <f>IF(I868=1,INDEX( {"chinese","english","math","physics","chemistry","biology","politics","history","geography"},MATCH(C868,{"语文","英语","数学","物理","化学","生物","政治","历史","地理"},0)),"")</f>
        <v/>
      </c>
      <c r="E868" s="16" t="str">
        <f t="shared" si="110"/>
        <v>教材节</v>
      </c>
      <c r="F868" s="16" t="str">
        <f t="shared" si="111"/>
        <v>恰</v>
      </c>
      <c r="G868" s="16" t="str">
        <f>INDEX( {"body","discipline","volume","chapter","section"},MATCH(E868,{"教材体","教材域","教材册","教材章","教材节"},0))</f>
        <v>section</v>
      </c>
      <c r="H868" s="16" t="str">
        <f>INDEX( {"super","just","sub","infras"},MATCH(F868,{"超","恰","亚","次"},0))</f>
        <v>just</v>
      </c>
      <c r="I868" s="16">
        <f>MATCH(E868,{"教材体","教材域","教材册","教材章","教材节"},0)-1</f>
        <v>4</v>
      </c>
      <c r="J868" s="16">
        <f>MATCH(F868,{"超","恰","亚","次"},0)-1</f>
        <v>1</v>
      </c>
      <c r="K868" s="16" t="str">
        <f t="shared" si="112"/>
        <v>历史</v>
      </c>
      <c r="L868" s="1" t="s">
        <v>761</v>
      </c>
      <c r="M868" s="17"/>
      <c r="N868" s="17"/>
      <c r="O868" s="18" t="str">
        <f t="shared" si="113"/>
        <v xml:space="preserve">
  - 
    name:  11 中国的古代艺术
    title:  11 中国的古代艺术
    description: 
    koLyro: section
    koLyri:  just
    son: </v>
      </c>
      <c r="P868" s="20" t="str">
        <f t="shared" si="114"/>
        <v xml:space="preserve">
          - 
            name:  11 中国的古代艺术
            title:  11 中国的古代艺术
            description: 
            koLyro: section
            koLyri:  just
            son: </v>
      </c>
    </row>
    <row r="869" spans="1:16" s="1" customFormat="1" ht="17.25" customHeight="1">
      <c r="A869" s="15">
        <f t="shared" si="107"/>
        <v>3</v>
      </c>
      <c r="B869" s="16" t="str">
        <f t="shared" si="108"/>
        <v>教材章</v>
      </c>
      <c r="C869" s="16" t="str">
        <f t="shared" si="109"/>
        <v>四 近代以来世界的科学发展历程</v>
      </c>
      <c r="D869" s="16" t="str">
        <f>IF(I869=1,INDEX( {"chinese","english","math","physics","chemistry","biology","politics","history","geography"},MATCH(C869,{"语文","英语","数学","物理","化学","生物","政治","历史","地理"},0)),"")</f>
        <v/>
      </c>
      <c r="E869" s="16" t="str">
        <f t="shared" si="110"/>
        <v>教材章</v>
      </c>
      <c r="F869" s="16" t="str">
        <f t="shared" si="111"/>
        <v>恰</v>
      </c>
      <c r="G869" s="16" t="str">
        <f>INDEX( {"body","discipline","volume","chapter","section"},MATCH(E869,{"教材体","教材域","教材册","教材章","教材节"},0))</f>
        <v>chapter</v>
      </c>
      <c r="H869" s="16" t="str">
        <f>INDEX( {"super","just","sub","infras"},MATCH(F869,{"超","恰","亚","次"},0))</f>
        <v>just</v>
      </c>
      <c r="I869" s="16">
        <f>MATCH(E869,{"教材体","教材域","教材册","教材章","教材节"},0)-1</f>
        <v>3</v>
      </c>
      <c r="J869" s="16">
        <f>MATCH(F869,{"超","恰","亚","次"},0)-1</f>
        <v>1</v>
      </c>
      <c r="K869" s="16" t="str">
        <f t="shared" si="112"/>
        <v>历史</v>
      </c>
      <c r="L869" s="1" t="s">
        <v>762</v>
      </c>
      <c r="M869" s="17" t="s">
        <v>55</v>
      </c>
      <c r="N869" s="17"/>
      <c r="O869" s="18" t="str">
        <f t="shared" si="113"/>
        <v xml:space="preserve">
  - 
    name:  四 近代以来世界的科学发展历程
    title:  四 近代以来世界的科学发展历程
    description: 
    koLyro: chapter
    koLyri:  just
    son: </v>
      </c>
      <c r="P869" s="20" t="str">
        <f t="shared" si="114"/>
        <v xml:space="preserve">
        - 
          name:  四 近代以来世界的科学发展历程
          title:  四 近代以来世界的科学发展历程
          description: 
          koLyro: chapter
          koLyri:  just
          son: </v>
      </c>
    </row>
    <row r="870" spans="1:16" s="1" customFormat="1" ht="17.25" customHeight="1">
      <c r="A870" s="15">
        <f t="shared" si="107"/>
        <v>4</v>
      </c>
      <c r="B870" s="16" t="str">
        <f t="shared" si="108"/>
        <v>教材节</v>
      </c>
      <c r="C870" s="16" t="str">
        <f t="shared" si="109"/>
        <v>12 物理学的重大进展</v>
      </c>
      <c r="D870" s="16" t="str">
        <f>IF(I870=1,INDEX( {"chinese","english","math","physics","chemistry","biology","politics","history","geography"},MATCH(C870,{"语文","英语","数学","物理","化学","生物","政治","历史","地理"},0)),"")</f>
        <v/>
      </c>
      <c r="E870" s="16" t="str">
        <f t="shared" si="110"/>
        <v>教材节</v>
      </c>
      <c r="F870" s="16" t="str">
        <f t="shared" si="111"/>
        <v>恰</v>
      </c>
      <c r="G870" s="16" t="str">
        <f>INDEX( {"body","discipline","volume","chapter","section"},MATCH(E870,{"教材体","教材域","教材册","教材章","教材节"},0))</f>
        <v>section</v>
      </c>
      <c r="H870" s="16" t="str">
        <f>INDEX( {"super","just","sub","infras"},MATCH(F870,{"超","恰","亚","次"},0))</f>
        <v>just</v>
      </c>
      <c r="I870" s="16">
        <f>MATCH(E870,{"教材体","教材域","教材册","教材章","教材节"},0)-1</f>
        <v>4</v>
      </c>
      <c r="J870" s="16">
        <f>MATCH(F870,{"超","恰","亚","次"},0)-1</f>
        <v>1</v>
      </c>
      <c r="K870" s="16" t="str">
        <f t="shared" si="112"/>
        <v>历史</v>
      </c>
      <c r="L870" s="1" t="s">
        <v>763</v>
      </c>
      <c r="M870" s="17"/>
      <c r="N870" s="17"/>
      <c r="O870" s="18" t="str">
        <f t="shared" si="113"/>
        <v xml:space="preserve">
  - 
    name:  12 物理学的重大进展
    title:  12 物理学的重大进展
    description: 
    koLyro: section
    koLyri:  just
    son: </v>
      </c>
      <c r="P870" s="20" t="str">
        <f t="shared" si="114"/>
        <v xml:space="preserve">
          - 
            name:  12 物理学的重大进展
            title:  12 物理学的重大进展
            description: 
            koLyro: section
            koLyri:  just
            son: </v>
      </c>
    </row>
    <row r="871" spans="1:16" s="1" customFormat="1" ht="17.25" customHeight="1">
      <c r="A871" s="15">
        <f t="shared" si="107"/>
        <v>4</v>
      </c>
      <c r="B871" s="16" t="str">
        <f t="shared" si="108"/>
        <v>教材节</v>
      </c>
      <c r="C871" s="16" t="str">
        <f t="shared" si="109"/>
        <v>13 探索生命起源之谜</v>
      </c>
      <c r="D871" s="16" t="str">
        <f>IF(I871=1,INDEX( {"chinese","english","math","physics","chemistry","biology","politics","history","geography"},MATCH(C871,{"语文","英语","数学","物理","化学","生物","政治","历史","地理"},0)),"")</f>
        <v/>
      </c>
      <c r="E871" s="16" t="str">
        <f t="shared" si="110"/>
        <v>教材节</v>
      </c>
      <c r="F871" s="16" t="str">
        <f t="shared" si="111"/>
        <v>恰</v>
      </c>
      <c r="G871" s="16" t="str">
        <f>INDEX( {"body","discipline","volume","chapter","section"},MATCH(E871,{"教材体","教材域","教材册","教材章","教材节"},0))</f>
        <v>section</v>
      </c>
      <c r="H871" s="16" t="str">
        <f>INDEX( {"super","just","sub","infras"},MATCH(F871,{"超","恰","亚","次"},0))</f>
        <v>just</v>
      </c>
      <c r="I871" s="16">
        <f>MATCH(E871,{"教材体","教材域","教材册","教材章","教材节"},0)-1</f>
        <v>4</v>
      </c>
      <c r="J871" s="16">
        <f>MATCH(F871,{"超","恰","亚","次"},0)-1</f>
        <v>1</v>
      </c>
      <c r="K871" s="16" t="str">
        <f t="shared" si="112"/>
        <v>历史</v>
      </c>
      <c r="L871" s="1" t="s">
        <v>764</v>
      </c>
      <c r="M871" s="17"/>
      <c r="N871" s="17"/>
      <c r="O871" s="18" t="str">
        <f t="shared" si="113"/>
        <v xml:space="preserve">
  - 
    name:  13 探索生命起源之谜
    title:  13 探索生命起源之谜
    description: 
    koLyro: section
    koLyri:  just
    son: </v>
      </c>
      <c r="P871" s="20" t="str">
        <f t="shared" si="114"/>
        <v xml:space="preserve">
          - 
            name:  13 探索生命起源之谜
            title:  13 探索生命起源之谜
            description: 
            koLyro: section
            koLyri:  just
            son: </v>
      </c>
    </row>
    <row r="872" spans="1:16" s="1" customFormat="1" ht="17.25" customHeight="1">
      <c r="A872" s="15">
        <f t="shared" si="107"/>
        <v>4</v>
      </c>
      <c r="B872" s="16" t="str">
        <f t="shared" si="108"/>
        <v>教材节</v>
      </c>
      <c r="C872" s="16" t="str">
        <f t="shared" si="109"/>
        <v>14 从蒸汽机到互联网</v>
      </c>
      <c r="D872" s="16" t="str">
        <f>IF(I872=1,INDEX( {"chinese","english","math","physics","chemistry","biology","politics","history","geography"},MATCH(C872,{"语文","英语","数学","物理","化学","生物","政治","历史","地理"},0)),"")</f>
        <v/>
      </c>
      <c r="E872" s="16" t="str">
        <f t="shared" si="110"/>
        <v>教材节</v>
      </c>
      <c r="F872" s="16" t="str">
        <f t="shared" si="111"/>
        <v>恰</v>
      </c>
      <c r="G872" s="16" t="str">
        <f>INDEX( {"body","discipline","volume","chapter","section"},MATCH(E872,{"教材体","教材域","教材册","教材章","教材节"},0))</f>
        <v>section</v>
      </c>
      <c r="H872" s="16" t="str">
        <f>INDEX( {"super","just","sub","infras"},MATCH(F872,{"超","恰","亚","次"},0))</f>
        <v>just</v>
      </c>
      <c r="I872" s="16">
        <f>MATCH(E872,{"教材体","教材域","教材册","教材章","教材节"},0)-1</f>
        <v>4</v>
      </c>
      <c r="J872" s="16">
        <f>MATCH(F872,{"超","恰","亚","次"},0)-1</f>
        <v>1</v>
      </c>
      <c r="K872" s="16" t="str">
        <f t="shared" si="112"/>
        <v>历史</v>
      </c>
      <c r="L872" s="26" t="s">
        <v>1338</v>
      </c>
      <c r="M872" s="17"/>
      <c r="N872" s="17"/>
      <c r="O872" s="18" t="str">
        <f t="shared" si="113"/>
        <v xml:space="preserve">
  - 
    name:  14 从蒸汽机到互联网
    title:  14 从蒸汽机到互联网
    description: 
    koLyro: section
    koLyri:  just
    son: </v>
      </c>
      <c r="P872" s="20" t="str">
        <f t="shared" si="114"/>
        <v xml:space="preserve">
          - 
            name:  14 从蒸汽机到互联网
            title:  14 从蒸汽机到互联网
            description: 
            koLyro: section
            koLyri:  just
            son: </v>
      </c>
    </row>
    <row r="873" spans="1:16" s="1" customFormat="1" ht="17.25" customHeight="1">
      <c r="A873" s="15">
        <f t="shared" si="107"/>
        <v>3</v>
      </c>
      <c r="B873" s="16" t="str">
        <f t="shared" si="108"/>
        <v>教材章</v>
      </c>
      <c r="C873" s="16" t="str">
        <f t="shared" si="109"/>
        <v>五 近代中国的思想解放潮流</v>
      </c>
      <c r="D873" s="16" t="str">
        <f>IF(I873=1,INDEX( {"chinese","english","math","physics","chemistry","biology","politics","history","geography"},MATCH(C873,{"语文","英语","数学","物理","化学","生物","政治","历史","地理"},0)),"")</f>
        <v/>
      </c>
      <c r="E873" s="16" t="str">
        <f t="shared" si="110"/>
        <v>教材章</v>
      </c>
      <c r="F873" s="16" t="str">
        <f t="shared" si="111"/>
        <v>恰</v>
      </c>
      <c r="G873" s="16" t="str">
        <f>INDEX( {"body","discipline","volume","chapter","section"},MATCH(E873,{"教材体","教材域","教材册","教材章","教材节"},0))</f>
        <v>chapter</v>
      </c>
      <c r="H873" s="16" t="str">
        <f>INDEX( {"super","just","sub","infras"},MATCH(F873,{"超","恰","亚","次"},0))</f>
        <v>just</v>
      </c>
      <c r="I873" s="16">
        <f>MATCH(E873,{"教材体","教材域","教材册","教材章","教材节"},0)-1</f>
        <v>3</v>
      </c>
      <c r="J873" s="16">
        <f>MATCH(F873,{"超","恰","亚","次"},0)-1</f>
        <v>1</v>
      </c>
      <c r="K873" s="16" t="str">
        <f t="shared" si="112"/>
        <v>历史</v>
      </c>
      <c r="L873" s="1" t="s">
        <v>765</v>
      </c>
      <c r="M873" s="17"/>
      <c r="N873" s="17"/>
      <c r="O873" s="18" t="str">
        <f t="shared" si="113"/>
        <v xml:space="preserve">
  - 
    name:  五 近代中国的思想解放潮流
    title:  五 近代中国的思想解放潮流
    description: 
    koLyro: chapter
    koLyri:  just
    son: </v>
      </c>
      <c r="P873" s="20" t="str">
        <f t="shared" si="114"/>
        <v xml:space="preserve">
        - 
          name:  五 近代中国的思想解放潮流
          title:  五 近代中国的思想解放潮流
          description: 
          koLyro: chapter
          koLyri:  just
          son: </v>
      </c>
    </row>
    <row r="874" spans="1:16" s="1" customFormat="1" ht="17.25" customHeight="1">
      <c r="A874" s="15">
        <f t="shared" si="107"/>
        <v>4</v>
      </c>
      <c r="B874" s="16" t="str">
        <f t="shared" si="108"/>
        <v>教材节</v>
      </c>
      <c r="C874" s="16" t="str">
        <f t="shared" si="109"/>
        <v>15 从“师夷长技”到维新变法</v>
      </c>
      <c r="D874" s="16" t="str">
        <f>IF(I874=1,INDEX( {"chinese","english","math","physics","chemistry","biology","politics","history","geography"},MATCH(C874,{"语文","英语","数学","物理","化学","生物","政治","历史","地理"},0)),"")</f>
        <v/>
      </c>
      <c r="E874" s="16" t="str">
        <f t="shared" si="110"/>
        <v>教材节</v>
      </c>
      <c r="F874" s="16" t="str">
        <f t="shared" si="111"/>
        <v>恰</v>
      </c>
      <c r="G874" s="16" t="str">
        <f>INDEX( {"body","discipline","volume","chapter","section"},MATCH(E874,{"教材体","教材域","教材册","教材章","教材节"},0))</f>
        <v>section</v>
      </c>
      <c r="H874" s="16" t="str">
        <f>INDEX( {"super","just","sub","infras"},MATCH(F874,{"超","恰","亚","次"},0))</f>
        <v>just</v>
      </c>
      <c r="I874" s="16">
        <f>MATCH(E874,{"教材体","教材域","教材册","教材章","教材节"},0)-1</f>
        <v>4</v>
      </c>
      <c r="J874" s="16">
        <f>MATCH(F874,{"超","恰","亚","次"},0)-1</f>
        <v>1</v>
      </c>
      <c r="K874" s="16" t="str">
        <f t="shared" si="112"/>
        <v>历史</v>
      </c>
      <c r="L874" s="1" t="s">
        <v>766</v>
      </c>
      <c r="M874" s="17"/>
      <c r="N874" s="17"/>
      <c r="O874" s="18" t="str">
        <f t="shared" si="113"/>
        <v xml:space="preserve">
  - 
    name:  15 从“师夷长技”到维新变法
    title:  15 从“师夷长技”到维新变法
    description: 
    koLyro: section
    koLyri:  just
    son: </v>
      </c>
      <c r="P874" s="20" t="str">
        <f t="shared" si="114"/>
        <v xml:space="preserve">
          - 
            name:  15 从“师夷长技”到维新变法
            title:  15 从“师夷长技”到维新变法
            description: 
            koLyro: section
            koLyri:  just
            son: </v>
      </c>
    </row>
    <row r="875" spans="1:16" s="1" customFormat="1" ht="17.25" customHeight="1">
      <c r="A875" s="15">
        <f t="shared" si="107"/>
        <v>4</v>
      </c>
      <c r="B875" s="16" t="str">
        <f t="shared" si="108"/>
        <v>教材节</v>
      </c>
      <c r="C875" s="16" t="str">
        <f t="shared" si="109"/>
        <v>16 新文化运动</v>
      </c>
      <c r="D875" s="16" t="str">
        <f>IF(I875=1,INDEX( {"chinese","english","math","physics","chemistry","biology","politics","history","geography"},MATCH(C875,{"语文","英语","数学","物理","化学","生物","政治","历史","地理"},0)),"")</f>
        <v/>
      </c>
      <c r="E875" s="16" t="str">
        <f t="shared" si="110"/>
        <v>教材节</v>
      </c>
      <c r="F875" s="16" t="str">
        <f t="shared" si="111"/>
        <v>恰</v>
      </c>
      <c r="G875" s="16" t="str">
        <f>INDEX( {"body","discipline","volume","chapter","section"},MATCH(E875,{"教材体","教材域","教材册","教材章","教材节"},0))</f>
        <v>section</v>
      </c>
      <c r="H875" s="16" t="str">
        <f>INDEX( {"super","just","sub","infras"},MATCH(F875,{"超","恰","亚","次"},0))</f>
        <v>just</v>
      </c>
      <c r="I875" s="16">
        <f>MATCH(E875,{"教材体","教材域","教材册","教材章","教材节"},0)-1</f>
        <v>4</v>
      </c>
      <c r="J875" s="16">
        <f>MATCH(F875,{"超","恰","亚","次"},0)-1</f>
        <v>1</v>
      </c>
      <c r="K875" s="16" t="str">
        <f t="shared" si="112"/>
        <v>历史</v>
      </c>
      <c r="L875" s="1" t="s">
        <v>767</v>
      </c>
      <c r="M875" s="17"/>
      <c r="N875" s="17"/>
      <c r="O875" s="18" t="str">
        <f t="shared" si="113"/>
        <v xml:space="preserve">
  - 
    name:  16 新文化运动
    title:  16 新文化运动
    description: 
    koLyro: section
    koLyri:  just
    son: </v>
      </c>
      <c r="P875" s="20" t="str">
        <f t="shared" si="114"/>
        <v xml:space="preserve">
          - 
            name:  16 新文化运动
            title:  16 新文化运动
            description: 
            koLyro: section
            koLyri:  just
            son: </v>
      </c>
    </row>
    <row r="876" spans="1:16" s="1" customFormat="1" ht="17.25" customHeight="1">
      <c r="A876" s="15">
        <f t="shared" si="107"/>
        <v>4</v>
      </c>
      <c r="B876" s="16" t="str">
        <f t="shared" si="108"/>
        <v>教材节</v>
      </c>
      <c r="C876" s="16" t="str">
        <f t="shared" si="109"/>
        <v>17 马克思主义在中国的传播</v>
      </c>
      <c r="D876" s="16" t="str">
        <f>IF(I876=1,INDEX( {"chinese","english","math","physics","chemistry","biology","politics","history","geography"},MATCH(C876,{"语文","英语","数学","物理","化学","生物","政治","历史","地理"},0)),"")</f>
        <v/>
      </c>
      <c r="E876" s="16" t="str">
        <f t="shared" si="110"/>
        <v>教材节</v>
      </c>
      <c r="F876" s="16" t="str">
        <f t="shared" si="111"/>
        <v>恰</v>
      </c>
      <c r="G876" s="16" t="str">
        <f>INDEX( {"body","discipline","volume","chapter","section"},MATCH(E876,{"教材体","教材域","教材册","教材章","教材节"},0))</f>
        <v>section</v>
      </c>
      <c r="H876" s="16" t="str">
        <f>INDEX( {"super","just","sub","infras"},MATCH(F876,{"超","恰","亚","次"},0))</f>
        <v>just</v>
      </c>
      <c r="I876" s="16">
        <f>MATCH(E876,{"教材体","教材域","教材册","教材章","教材节"},0)-1</f>
        <v>4</v>
      </c>
      <c r="J876" s="16">
        <f>MATCH(F876,{"超","恰","亚","次"},0)-1</f>
        <v>1</v>
      </c>
      <c r="K876" s="16" t="str">
        <f t="shared" si="112"/>
        <v>历史</v>
      </c>
      <c r="L876" s="1" t="s">
        <v>768</v>
      </c>
      <c r="M876" s="17"/>
      <c r="N876" s="17"/>
      <c r="O876" s="18" t="str">
        <f t="shared" si="113"/>
        <v xml:space="preserve">
  - 
    name:  17 马克思主义在中国的传播
    title:  17 马克思主义在中国的传播
    description: 
    koLyro: section
    koLyri:  just
    son: </v>
      </c>
      <c r="P876" s="20" t="str">
        <f t="shared" si="114"/>
        <v xml:space="preserve">
          - 
            name:  17 马克思主义在中国的传播
            title:  17 马克思主义在中国的传播
            description: 
            koLyro: section
            koLyri:  just
            son: </v>
      </c>
    </row>
    <row r="877" spans="1:16" s="1" customFormat="1" ht="17.25" customHeight="1">
      <c r="A877" s="15">
        <f t="shared" si="107"/>
        <v>3</v>
      </c>
      <c r="B877" s="16" t="str">
        <f t="shared" si="108"/>
        <v>教材章</v>
      </c>
      <c r="C877" s="16" t="str">
        <f t="shared" si="109"/>
        <v>六 20世纪以来中国重大思想理论成果</v>
      </c>
      <c r="D877" s="16" t="str">
        <f>IF(I877=1,INDEX( {"chinese","english","math","physics","chemistry","biology","politics","history","geography"},MATCH(C877,{"语文","英语","数学","物理","化学","生物","政治","历史","地理"},0)),"")</f>
        <v/>
      </c>
      <c r="E877" s="16" t="str">
        <f t="shared" si="110"/>
        <v>教材章</v>
      </c>
      <c r="F877" s="16" t="str">
        <f t="shared" si="111"/>
        <v>恰</v>
      </c>
      <c r="G877" s="16" t="str">
        <f>INDEX( {"body","discipline","volume","chapter","section"},MATCH(E877,{"教材体","教材域","教材册","教材章","教材节"},0))</f>
        <v>chapter</v>
      </c>
      <c r="H877" s="16" t="str">
        <f>INDEX( {"super","just","sub","infras"},MATCH(F877,{"超","恰","亚","次"},0))</f>
        <v>just</v>
      </c>
      <c r="I877" s="16">
        <f>MATCH(E877,{"教材体","教材域","教材册","教材章","教材节"},0)-1</f>
        <v>3</v>
      </c>
      <c r="J877" s="16">
        <f>MATCH(F877,{"超","恰","亚","次"},0)-1</f>
        <v>1</v>
      </c>
      <c r="K877" s="16" t="str">
        <f t="shared" si="112"/>
        <v>历史</v>
      </c>
      <c r="L877" s="1" t="s">
        <v>769</v>
      </c>
      <c r="M877" s="17" t="s">
        <v>56</v>
      </c>
      <c r="N877" s="17"/>
      <c r="O877" s="18" t="str">
        <f t="shared" si="113"/>
        <v xml:space="preserve">
  - 
    name:  六 20世纪以来中国重大思想理论成果
    title:  六 20世纪以来中国重大思想理论成果
    description: 
    koLyro: chapter
    koLyri:  just
    son: </v>
      </c>
      <c r="P877" s="20" t="str">
        <f t="shared" si="114"/>
        <v xml:space="preserve">
        - 
          name:  六 20世纪以来中国重大思想理论成果
          title:  六 20世纪以来中国重大思想理论成果
          description: 
          koLyro: chapter
          koLyri:  just
          son: </v>
      </c>
    </row>
    <row r="878" spans="1:16" s="1" customFormat="1" ht="17.25" customHeight="1">
      <c r="A878" s="15">
        <f t="shared" si="107"/>
        <v>4</v>
      </c>
      <c r="B878" s="16" t="str">
        <f t="shared" si="108"/>
        <v>教材节</v>
      </c>
      <c r="C878" s="16" t="str">
        <f t="shared" si="109"/>
        <v>18 三民主义的形成和发展</v>
      </c>
      <c r="D878" s="16" t="str">
        <f>IF(I878=1,INDEX( {"chinese","english","math","physics","chemistry","biology","politics","history","geography"},MATCH(C878,{"语文","英语","数学","物理","化学","生物","政治","历史","地理"},0)),"")</f>
        <v/>
      </c>
      <c r="E878" s="16" t="str">
        <f t="shared" si="110"/>
        <v>教材节</v>
      </c>
      <c r="F878" s="16" t="str">
        <f t="shared" si="111"/>
        <v>恰</v>
      </c>
      <c r="G878" s="16" t="str">
        <f>INDEX( {"body","discipline","volume","chapter","section"},MATCH(E878,{"教材体","教材域","教材册","教材章","教材节"},0))</f>
        <v>section</v>
      </c>
      <c r="H878" s="16" t="str">
        <f>INDEX( {"super","just","sub","infras"},MATCH(F878,{"超","恰","亚","次"},0))</f>
        <v>just</v>
      </c>
      <c r="I878" s="16">
        <f>MATCH(E878,{"教材体","教材域","教材册","教材章","教材节"},0)-1</f>
        <v>4</v>
      </c>
      <c r="J878" s="16">
        <f>MATCH(F878,{"超","恰","亚","次"},0)-1</f>
        <v>1</v>
      </c>
      <c r="K878" s="16" t="str">
        <f t="shared" si="112"/>
        <v>历史</v>
      </c>
      <c r="L878" s="1" t="s">
        <v>770</v>
      </c>
      <c r="M878" s="17"/>
      <c r="N878" s="17"/>
      <c r="O878" s="18" t="str">
        <f t="shared" si="113"/>
        <v xml:space="preserve">
  - 
    name:  18 三民主义的形成和发展
    title:  18 三民主义的形成和发展
    description: 
    koLyro: section
    koLyri:  just
    son: </v>
      </c>
      <c r="P878" s="20" t="str">
        <f t="shared" si="114"/>
        <v xml:space="preserve">
          - 
            name:  18 三民主义的形成和发展
            title:  18 三民主义的形成和发展
            description: 
            koLyro: section
            koLyri:  just
            son: </v>
      </c>
    </row>
    <row r="879" spans="1:16" s="1" customFormat="1" ht="17.25" customHeight="1">
      <c r="A879" s="15">
        <f t="shared" si="107"/>
        <v>4</v>
      </c>
      <c r="B879" s="16" t="str">
        <f t="shared" si="108"/>
        <v>教材节</v>
      </c>
      <c r="C879" s="16" t="str">
        <f t="shared" si="109"/>
        <v>19 毛泽东思想</v>
      </c>
      <c r="D879" s="16" t="str">
        <f>IF(I879=1,INDEX( {"chinese","english","math","physics","chemistry","biology","politics","history","geography"},MATCH(C879,{"语文","英语","数学","物理","化学","生物","政治","历史","地理"},0)),"")</f>
        <v/>
      </c>
      <c r="E879" s="16" t="str">
        <f t="shared" si="110"/>
        <v>教材节</v>
      </c>
      <c r="F879" s="16" t="str">
        <f t="shared" si="111"/>
        <v>恰</v>
      </c>
      <c r="G879" s="16" t="str">
        <f>INDEX( {"body","discipline","volume","chapter","section"},MATCH(E879,{"教材体","教材域","教材册","教材章","教材节"},0))</f>
        <v>section</v>
      </c>
      <c r="H879" s="16" t="str">
        <f>INDEX( {"super","just","sub","infras"},MATCH(F879,{"超","恰","亚","次"},0))</f>
        <v>just</v>
      </c>
      <c r="I879" s="16">
        <f>MATCH(E879,{"教材体","教材域","教材册","教材章","教材节"},0)-1</f>
        <v>4</v>
      </c>
      <c r="J879" s="16">
        <f>MATCH(F879,{"超","恰","亚","次"},0)-1</f>
        <v>1</v>
      </c>
      <c r="K879" s="16" t="str">
        <f t="shared" si="112"/>
        <v>历史</v>
      </c>
      <c r="L879" s="1" t="s">
        <v>771</v>
      </c>
      <c r="M879" s="17"/>
      <c r="N879" s="17"/>
      <c r="O879" s="18" t="str">
        <f t="shared" si="113"/>
        <v xml:space="preserve">
  - 
    name:  19 毛泽东思想
    title:  19 毛泽东思想
    description: 
    koLyro: section
    koLyri:  just
    son: </v>
      </c>
      <c r="P879" s="20" t="str">
        <f t="shared" si="114"/>
        <v xml:space="preserve">
          - 
            name:  19 毛泽东思想
            title:  19 毛泽东思想
            description: 
            koLyro: section
            koLyri:  just
            son: </v>
      </c>
    </row>
    <row r="880" spans="1:16" s="1" customFormat="1" ht="17.25" customHeight="1">
      <c r="A880" s="15">
        <f t="shared" si="107"/>
        <v>4</v>
      </c>
      <c r="B880" s="16" t="str">
        <f t="shared" si="108"/>
        <v>教材节</v>
      </c>
      <c r="C880" s="16" t="str">
        <f t="shared" si="109"/>
        <v>20 新时期的理论探索</v>
      </c>
      <c r="D880" s="16" t="str">
        <f>IF(I880=1,INDEX( {"chinese","english","math","physics","chemistry","biology","politics","history","geography"},MATCH(C880,{"语文","英语","数学","物理","化学","生物","政治","历史","地理"},0)),"")</f>
        <v/>
      </c>
      <c r="E880" s="16" t="str">
        <f t="shared" si="110"/>
        <v>教材节</v>
      </c>
      <c r="F880" s="16" t="str">
        <f t="shared" si="111"/>
        <v>恰</v>
      </c>
      <c r="G880" s="16" t="str">
        <f>INDEX( {"body","discipline","volume","chapter","section"},MATCH(E880,{"教材体","教材域","教材册","教材章","教材节"},0))</f>
        <v>section</v>
      </c>
      <c r="H880" s="16" t="str">
        <f>INDEX( {"super","just","sub","infras"},MATCH(F880,{"超","恰","亚","次"},0))</f>
        <v>just</v>
      </c>
      <c r="I880" s="16">
        <f>MATCH(E880,{"教材体","教材域","教材册","教材章","教材节"},0)-1</f>
        <v>4</v>
      </c>
      <c r="J880" s="16">
        <f>MATCH(F880,{"超","恰","亚","次"},0)-1</f>
        <v>1</v>
      </c>
      <c r="K880" s="16" t="str">
        <f t="shared" si="112"/>
        <v>历史</v>
      </c>
      <c r="L880" s="1" t="s">
        <v>772</v>
      </c>
      <c r="M880" s="17"/>
      <c r="N880" s="17"/>
      <c r="O880" s="18" t="str">
        <f t="shared" si="113"/>
        <v xml:space="preserve">
  - 
    name:  20 新时期的理论探索
    title:  20 新时期的理论探索
    description: 
    koLyro: section
    koLyri:  just
    son: </v>
      </c>
      <c r="P880" s="20" t="str">
        <f t="shared" si="114"/>
        <v xml:space="preserve">
          - 
            name:  20 新时期的理论探索
            title:  20 新时期的理论探索
            description: 
            koLyro: section
            koLyri:  just
            son: </v>
      </c>
    </row>
    <row r="881" spans="1:16" s="1" customFormat="1" ht="17.25" customHeight="1">
      <c r="A881" s="15">
        <f t="shared" si="107"/>
        <v>3</v>
      </c>
      <c r="B881" s="16" t="str">
        <f t="shared" si="108"/>
        <v>教材章</v>
      </c>
      <c r="C881" s="16" t="str">
        <f t="shared" si="109"/>
        <v>七 现代中国的科技、教育与文学艺术</v>
      </c>
      <c r="D881" s="16" t="str">
        <f>IF(I881=1,INDEX( {"chinese","english","math","physics","chemistry","biology","politics","history","geography"},MATCH(C881,{"语文","英语","数学","物理","化学","生物","政治","历史","地理"},0)),"")</f>
        <v/>
      </c>
      <c r="E881" s="16" t="str">
        <f t="shared" si="110"/>
        <v>教材章</v>
      </c>
      <c r="F881" s="16" t="str">
        <f t="shared" si="111"/>
        <v>恰</v>
      </c>
      <c r="G881" s="16" t="str">
        <f>INDEX( {"body","discipline","volume","chapter","section"},MATCH(E881,{"教材体","教材域","教材册","教材章","教材节"},0))</f>
        <v>chapter</v>
      </c>
      <c r="H881" s="16" t="str">
        <f>INDEX( {"super","just","sub","infras"},MATCH(F881,{"超","恰","亚","次"},0))</f>
        <v>just</v>
      </c>
      <c r="I881" s="16">
        <f>MATCH(E881,{"教材体","教材域","教材册","教材章","教材节"},0)-1</f>
        <v>3</v>
      </c>
      <c r="J881" s="16">
        <f>MATCH(F881,{"超","恰","亚","次"},0)-1</f>
        <v>1</v>
      </c>
      <c r="K881" s="16" t="str">
        <f t="shared" si="112"/>
        <v>历史</v>
      </c>
      <c r="L881" s="1" t="s">
        <v>773</v>
      </c>
      <c r="M881" s="17"/>
      <c r="N881" s="17"/>
      <c r="O881" s="18" t="str">
        <f t="shared" si="113"/>
        <v xml:space="preserve">
  - 
    name:  七 现代中国的科技、教育与文学艺术
    title:  七 现代中国的科技、教育与文学艺术
    description: 
    koLyro: chapter
    koLyri:  just
    son: </v>
      </c>
      <c r="P881" s="20" t="str">
        <f t="shared" si="114"/>
        <v xml:space="preserve">
        - 
          name:  七 现代中国的科技、教育与文学艺术
          title:  七 现代中国的科技、教育与文学艺术
          description: 
          koLyro: chapter
          koLyri:  just
          son: </v>
      </c>
    </row>
    <row r="882" spans="1:16" s="1" customFormat="1" ht="17.25" customHeight="1">
      <c r="A882" s="15">
        <f t="shared" si="107"/>
        <v>4</v>
      </c>
      <c r="B882" s="16" t="str">
        <f t="shared" si="108"/>
        <v>教材节</v>
      </c>
      <c r="C882" s="16" t="str">
        <f t="shared" si="109"/>
        <v>21 建国以来的重大科技成就</v>
      </c>
      <c r="D882" s="16" t="str">
        <f>IF(I882=1,INDEX( {"chinese","english","math","physics","chemistry","biology","politics","history","geography"},MATCH(C882,{"语文","英语","数学","物理","化学","生物","政治","历史","地理"},0)),"")</f>
        <v/>
      </c>
      <c r="E882" s="16" t="str">
        <f t="shared" si="110"/>
        <v>教材节</v>
      </c>
      <c r="F882" s="16" t="str">
        <f t="shared" si="111"/>
        <v>恰</v>
      </c>
      <c r="G882" s="16" t="str">
        <f>INDEX( {"body","discipline","volume","chapter","section"},MATCH(E882,{"教材体","教材域","教材册","教材章","教材节"},0))</f>
        <v>section</v>
      </c>
      <c r="H882" s="16" t="str">
        <f>INDEX( {"super","just","sub","infras"},MATCH(F882,{"超","恰","亚","次"},0))</f>
        <v>just</v>
      </c>
      <c r="I882" s="16">
        <f>MATCH(E882,{"教材体","教材域","教材册","教材章","教材节"},0)-1</f>
        <v>4</v>
      </c>
      <c r="J882" s="16">
        <f>MATCH(F882,{"超","恰","亚","次"},0)-1</f>
        <v>1</v>
      </c>
      <c r="K882" s="16" t="str">
        <f t="shared" si="112"/>
        <v>历史</v>
      </c>
      <c r="L882" s="1" t="s">
        <v>774</v>
      </c>
      <c r="M882" s="17"/>
      <c r="N882" s="17"/>
      <c r="O882" s="18" t="str">
        <f t="shared" si="113"/>
        <v xml:space="preserve">
  - 
    name:  21 建国以来的重大科技成就
    title:  21 建国以来的重大科技成就
    description: 
    koLyro: section
    koLyri:  just
    son: </v>
      </c>
      <c r="P882" s="20" t="str">
        <f t="shared" si="114"/>
        <v xml:space="preserve">
          - 
            name:  21 建国以来的重大科技成就
            title:  21 建国以来的重大科技成就
            description: 
            koLyro: section
            koLyri:  just
            son: </v>
      </c>
    </row>
    <row r="883" spans="1:16" s="1" customFormat="1" ht="17.25" customHeight="1">
      <c r="A883" s="15">
        <f t="shared" si="107"/>
        <v>4</v>
      </c>
      <c r="B883" s="16" t="str">
        <f t="shared" si="108"/>
        <v>教材节</v>
      </c>
      <c r="C883" s="16" t="str">
        <f t="shared" si="109"/>
        <v>22 “百花齐放”“百家争鸣”</v>
      </c>
      <c r="D883" s="16" t="str">
        <f>IF(I883=1,INDEX( {"chinese","english","math","physics","chemistry","biology","politics","history","geography"},MATCH(C883,{"语文","英语","数学","物理","化学","生物","政治","历史","地理"},0)),"")</f>
        <v/>
      </c>
      <c r="E883" s="16" t="str">
        <f t="shared" si="110"/>
        <v>教材节</v>
      </c>
      <c r="F883" s="16" t="str">
        <f t="shared" si="111"/>
        <v>恰</v>
      </c>
      <c r="G883" s="16" t="str">
        <f>INDEX( {"body","discipline","volume","chapter","section"},MATCH(E883,{"教材体","教材域","教材册","教材章","教材节"},0))</f>
        <v>section</v>
      </c>
      <c r="H883" s="16" t="str">
        <f>INDEX( {"super","just","sub","infras"},MATCH(F883,{"超","恰","亚","次"},0))</f>
        <v>just</v>
      </c>
      <c r="I883" s="16">
        <f>MATCH(E883,{"教材体","教材域","教材册","教材章","教材节"},0)-1</f>
        <v>4</v>
      </c>
      <c r="J883" s="16">
        <f>MATCH(F883,{"超","恰","亚","次"},0)-1</f>
        <v>1</v>
      </c>
      <c r="K883" s="16" t="str">
        <f t="shared" si="112"/>
        <v>历史</v>
      </c>
      <c r="L883" s="1" t="s">
        <v>775</v>
      </c>
      <c r="M883" s="17"/>
      <c r="N883" s="17"/>
      <c r="O883" s="18" t="str">
        <f t="shared" si="113"/>
        <v xml:space="preserve">
  - 
    name:  22 “百花齐放”“百家争鸣”
    title:  22 “百花齐放”“百家争鸣”
    description: 
    koLyro: section
    koLyri:  just
    son: </v>
      </c>
      <c r="P883" s="20" t="str">
        <f t="shared" si="114"/>
        <v xml:space="preserve">
          - 
            name:  22 “百花齐放”“百家争鸣”
            title:  22 “百花齐放”“百家争鸣”
            description: 
            koLyro: section
            koLyri:  just
            son: </v>
      </c>
    </row>
    <row r="884" spans="1:16" s="1" customFormat="1" ht="17.25" customHeight="1">
      <c r="A884" s="15">
        <f t="shared" si="107"/>
        <v>4</v>
      </c>
      <c r="B884" s="16" t="str">
        <f t="shared" si="108"/>
        <v>教材节</v>
      </c>
      <c r="C884" s="16" t="str">
        <f t="shared" si="109"/>
        <v>23 现代中国教育的发展</v>
      </c>
      <c r="D884" s="16" t="str">
        <f>IF(I884=1,INDEX( {"chinese","english","math","physics","chemistry","biology","politics","history","geography"},MATCH(C884,{"语文","英语","数学","物理","化学","生物","政治","历史","地理"},0)),"")</f>
        <v/>
      </c>
      <c r="E884" s="16" t="str">
        <f t="shared" si="110"/>
        <v>教材节</v>
      </c>
      <c r="F884" s="16" t="str">
        <f t="shared" si="111"/>
        <v>恰</v>
      </c>
      <c r="G884" s="16" t="str">
        <f>INDEX( {"body","discipline","volume","chapter","section"},MATCH(E884,{"教材体","教材域","教材册","教材章","教材节"},0))</f>
        <v>section</v>
      </c>
      <c r="H884" s="16" t="str">
        <f>INDEX( {"super","just","sub","infras"},MATCH(F884,{"超","恰","亚","次"},0))</f>
        <v>just</v>
      </c>
      <c r="I884" s="16">
        <f>MATCH(E884,{"教材体","教材域","教材册","教材章","教材节"},0)-1</f>
        <v>4</v>
      </c>
      <c r="J884" s="16">
        <f>MATCH(F884,{"超","恰","亚","次"},0)-1</f>
        <v>1</v>
      </c>
      <c r="K884" s="16" t="str">
        <f t="shared" si="112"/>
        <v>历史</v>
      </c>
      <c r="L884" s="1" t="s">
        <v>776</v>
      </c>
      <c r="M884" s="17"/>
      <c r="N884" s="17"/>
      <c r="O884" s="18" t="str">
        <f t="shared" si="113"/>
        <v xml:space="preserve">
  - 
    name:  23 现代中国教育的发展
    title:  23 现代中国教育的发展
    description: 
    koLyro: section
    koLyri:  just
    son: </v>
      </c>
      <c r="P884" s="20" t="str">
        <f t="shared" si="114"/>
        <v xml:space="preserve">
          - 
            name:  23 现代中国教育的发展
            title:  23 现代中国教育的发展
            description: 
            koLyro: section
            koLyri:  just
            son: </v>
      </c>
    </row>
    <row r="885" spans="1:16" s="1" customFormat="1" ht="17.25" customHeight="1">
      <c r="A885" s="15">
        <f t="shared" si="107"/>
        <v>3</v>
      </c>
      <c r="B885" s="16" t="str">
        <f t="shared" si="108"/>
        <v>教材章</v>
      </c>
      <c r="C885" s="16" t="str">
        <f t="shared" si="109"/>
        <v>八 19世纪以来的世界文学艺术</v>
      </c>
      <c r="D885" s="16" t="str">
        <f>IF(I885=1,INDEX( {"chinese","english","math","physics","chemistry","biology","politics","history","geography"},MATCH(C885,{"语文","英语","数学","物理","化学","生物","政治","历史","地理"},0)),"")</f>
        <v/>
      </c>
      <c r="E885" s="16" t="str">
        <f t="shared" si="110"/>
        <v>教材章</v>
      </c>
      <c r="F885" s="16" t="str">
        <f t="shared" si="111"/>
        <v>恰</v>
      </c>
      <c r="G885" s="16" t="str">
        <f>INDEX( {"body","discipline","volume","chapter","section"},MATCH(E885,{"教材体","教材域","教材册","教材章","教材节"},0))</f>
        <v>chapter</v>
      </c>
      <c r="H885" s="16" t="str">
        <f>INDEX( {"super","just","sub","infras"},MATCH(F885,{"超","恰","亚","次"},0))</f>
        <v>just</v>
      </c>
      <c r="I885" s="16">
        <f>MATCH(E885,{"教材体","教材域","教材册","教材章","教材节"},0)-1</f>
        <v>3</v>
      </c>
      <c r="J885" s="16">
        <f>MATCH(F885,{"超","恰","亚","次"},0)-1</f>
        <v>1</v>
      </c>
      <c r="K885" s="16" t="str">
        <f t="shared" si="112"/>
        <v>历史</v>
      </c>
      <c r="L885" s="1" t="s">
        <v>777</v>
      </c>
      <c r="M885" s="17"/>
      <c r="N885" s="17"/>
      <c r="O885" s="18" t="str">
        <f t="shared" si="113"/>
        <v xml:space="preserve">
  - 
    name:  八 19世纪以来的世界文学艺术
    title:  八 19世纪以来的世界文学艺术
    description: 
    koLyro: chapter
    koLyri:  just
    son: </v>
      </c>
      <c r="P885" s="20" t="str">
        <f t="shared" si="114"/>
        <v xml:space="preserve">
        - 
          name:  八 19世纪以来的世界文学艺术
          title:  八 19世纪以来的世界文学艺术
          description: 
          koLyro: chapter
          koLyri:  just
          son: </v>
      </c>
    </row>
    <row r="886" spans="1:16" s="1" customFormat="1" ht="17.25" customHeight="1">
      <c r="A886" s="15">
        <f t="shared" si="107"/>
        <v>4</v>
      </c>
      <c r="B886" s="16" t="str">
        <f t="shared" si="108"/>
        <v>教材节</v>
      </c>
      <c r="C886" s="16" t="str">
        <f t="shared" si="109"/>
        <v>24 文学的繁荣</v>
      </c>
      <c r="D886" s="16" t="str">
        <f>IF(I886=1,INDEX( {"chinese","english","math","physics","chemistry","biology","politics","history","geography"},MATCH(C886,{"语文","英语","数学","物理","化学","生物","政治","历史","地理"},0)),"")</f>
        <v/>
      </c>
      <c r="E886" s="16" t="str">
        <f t="shared" si="110"/>
        <v>教材节</v>
      </c>
      <c r="F886" s="16" t="str">
        <f t="shared" si="111"/>
        <v>恰</v>
      </c>
      <c r="G886" s="16" t="str">
        <f>INDEX( {"body","discipline","volume","chapter","section"},MATCH(E886,{"教材体","教材域","教材册","教材章","教材节"},0))</f>
        <v>section</v>
      </c>
      <c r="H886" s="16" t="str">
        <f>INDEX( {"super","just","sub","infras"},MATCH(F886,{"超","恰","亚","次"},0))</f>
        <v>just</v>
      </c>
      <c r="I886" s="16">
        <f>MATCH(E886,{"教材体","教材域","教材册","教材章","教材节"},0)-1</f>
        <v>4</v>
      </c>
      <c r="J886" s="16">
        <f>MATCH(F886,{"超","恰","亚","次"},0)-1</f>
        <v>1</v>
      </c>
      <c r="K886" s="16" t="str">
        <f t="shared" si="112"/>
        <v>历史</v>
      </c>
      <c r="L886" s="1" t="s">
        <v>778</v>
      </c>
      <c r="M886" s="17"/>
      <c r="N886" s="17"/>
      <c r="O886" s="18" t="str">
        <f t="shared" si="113"/>
        <v xml:space="preserve">
  - 
    name:  24 文学的繁荣
    title:  24 文学的繁荣
    description: 
    koLyro: section
    koLyri:  just
    son: </v>
      </c>
      <c r="P886" s="20" t="str">
        <f t="shared" si="114"/>
        <v xml:space="preserve">
          - 
            name:  24 文学的繁荣
            title:  24 文学的繁荣
            description: 
            koLyro: section
            koLyri:  just
            son: </v>
      </c>
    </row>
    <row r="887" spans="1:16" s="1" customFormat="1" ht="17.25" customHeight="1">
      <c r="A887" s="15">
        <f t="shared" si="107"/>
        <v>4</v>
      </c>
      <c r="B887" s="16" t="str">
        <f t="shared" si="108"/>
        <v>教材节</v>
      </c>
      <c r="C887" s="16" t="str">
        <f t="shared" si="109"/>
        <v>25 美术的辉煌</v>
      </c>
      <c r="D887" s="16" t="str">
        <f>IF(I887=1,INDEX( {"chinese","english","math","physics","chemistry","biology","politics","history","geography"},MATCH(C887,{"语文","英语","数学","物理","化学","生物","政治","历史","地理"},0)),"")</f>
        <v/>
      </c>
      <c r="E887" s="16" t="str">
        <f t="shared" si="110"/>
        <v>教材节</v>
      </c>
      <c r="F887" s="16" t="str">
        <f t="shared" si="111"/>
        <v>恰</v>
      </c>
      <c r="G887" s="16" t="str">
        <f>INDEX( {"body","discipline","volume","chapter","section"},MATCH(E887,{"教材体","教材域","教材册","教材章","教材节"},0))</f>
        <v>section</v>
      </c>
      <c r="H887" s="16" t="str">
        <f>INDEX( {"super","just","sub","infras"},MATCH(F887,{"超","恰","亚","次"},0))</f>
        <v>just</v>
      </c>
      <c r="I887" s="16">
        <f>MATCH(E887,{"教材体","教材域","教材册","教材章","教材节"},0)-1</f>
        <v>4</v>
      </c>
      <c r="J887" s="16">
        <f>MATCH(F887,{"超","恰","亚","次"},0)-1</f>
        <v>1</v>
      </c>
      <c r="K887" s="16" t="str">
        <f t="shared" si="112"/>
        <v>历史</v>
      </c>
      <c r="L887" s="1" t="s">
        <v>779</v>
      </c>
      <c r="M887" s="17"/>
      <c r="N887" s="17"/>
      <c r="O887" s="18" t="str">
        <f t="shared" si="113"/>
        <v xml:space="preserve">
  - 
    name:  25 美术的辉煌
    title:  25 美术的辉煌
    description: 
    koLyro: section
    koLyri:  just
    son: </v>
      </c>
      <c r="P887" s="20" t="str">
        <f t="shared" si="114"/>
        <v xml:space="preserve">
          - 
            name:  25 美术的辉煌
            title:  25 美术的辉煌
            description: 
            koLyro: section
            koLyri:  just
            son: </v>
      </c>
    </row>
    <row r="888" spans="1:16" s="1" customFormat="1" ht="17.25" customHeight="1">
      <c r="A888" s="15">
        <f t="shared" si="107"/>
        <v>4</v>
      </c>
      <c r="B888" s="16" t="str">
        <f t="shared" si="108"/>
        <v>教材节</v>
      </c>
      <c r="C888" s="16" t="str">
        <f t="shared" si="109"/>
        <v>26 音乐与影视艺术</v>
      </c>
      <c r="D888" s="16" t="str">
        <f>IF(I888=1,INDEX( {"chinese","english","math","physics","chemistry","biology","politics","history","geography"},MATCH(C888,{"语文","英语","数学","物理","化学","生物","政治","历史","地理"},0)),"")</f>
        <v/>
      </c>
      <c r="E888" s="16" t="str">
        <f t="shared" si="110"/>
        <v>教材节</v>
      </c>
      <c r="F888" s="16" t="str">
        <f t="shared" si="111"/>
        <v>恰</v>
      </c>
      <c r="G888" s="16" t="str">
        <f>INDEX( {"body","discipline","volume","chapter","section"},MATCH(E888,{"教材体","教材域","教材册","教材章","教材节"},0))</f>
        <v>section</v>
      </c>
      <c r="H888" s="16" t="str">
        <f>INDEX( {"super","just","sub","infras"},MATCH(F888,{"超","恰","亚","次"},0))</f>
        <v>just</v>
      </c>
      <c r="I888" s="16">
        <f>MATCH(E888,{"教材体","教材域","教材册","教材章","教材节"},0)-1</f>
        <v>4</v>
      </c>
      <c r="J888" s="16">
        <f>MATCH(F888,{"超","恰","亚","次"},0)-1</f>
        <v>1</v>
      </c>
      <c r="K888" s="16" t="str">
        <f t="shared" si="112"/>
        <v>历史</v>
      </c>
      <c r="L888" s="1" t="s">
        <v>780</v>
      </c>
      <c r="M888" s="17"/>
      <c r="N888" s="17"/>
      <c r="O888" s="18" t="str">
        <f t="shared" si="113"/>
        <v xml:space="preserve">
  - 
    name:  26 音乐与影视艺术
    title:  26 音乐与影视艺术
    description: 
    koLyro: section
    koLyri:  just
    son: </v>
      </c>
      <c r="P888" s="20" t="str">
        <f t="shared" si="114"/>
        <v xml:space="preserve">
          - 
            name:  26 音乐与影视艺术
            title:  26 音乐与影视艺术
            description: 
            koLyro: section
            koLyri:  just
            son: </v>
      </c>
    </row>
    <row r="889" spans="1:16" s="1" customFormat="1" ht="17.25" customHeight="1">
      <c r="A889" s="15">
        <f t="shared" si="107"/>
        <v>2</v>
      </c>
      <c r="B889" s="16" t="str">
        <f t="shared" si="108"/>
        <v>教材册</v>
      </c>
      <c r="C889" s="16" t="str">
        <f t="shared" si="109"/>
        <v>选修1</v>
      </c>
      <c r="D889" s="16" t="str">
        <f>IF(I889=1,INDEX( {"chinese","english","math","physics","chemistry","biology","politics","history","geography"},MATCH(C889,{"语文","英语","数学","物理","化学","生物","政治","历史","地理"},0)),"")</f>
        <v/>
      </c>
      <c r="E889" s="16" t="str">
        <f t="shared" si="110"/>
        <v>教材册</v>
      </c>
      <c r="F889" s="16" t="str">
        <f t="shared" si="111"/>
        <v>恰</v>
      </c>
      <c r="G889" s="16" t="str">
        <f>INDEX( {"body","discipline","volume","chapter","section"},MATCH(E889,{"教材体","教材域","教材册","教材章","教材节"},0))</f>
        <v>volume</v>
      </c>
      <c r="H889" s="16" t="str">
        <f>INDEX( {"super","just","sub","infras"},MATCH(F889,{"超","恰","亚","次"},0))</f>
        <v>just</v>
      </c>
      <c r="I889" s="16">
        <f>MATCH(E889,{"教材体","教材域","教材册","教材章","教材节"},0)-1</f>
        <v>2</v>
      </c>
      <c r="J889" s="16">
        <f>MATCH(F889,{"超","恰","亚","次"},0)-1</f>
        <v>1</v>
      </c>
      <c r="K889" s="16" t="str">
        <f t="shared" si="112"/>
        <v>历史</v>
      </c>
      <c r="L889" s="1" t="s">
        <v>555</v>
      </c>
      <c r="M889" s="17"/>
      <c r="N889" s="17"/>
      <c r="O889" s="18" t="str">
        <f t="shared" si="113"/>
        <v xml:space="preserve">
  - 
    name:  选修1
    title:  选修1
    description: 
    koLyro: volume
    koLyri:  just
    son: </v>
      </c>
      <c r="P889" s="20" t="str">
        <f t="shared" si="114"/>
        <v xml:space="preserve">
      - 
        name:  选修1
        title:  选修1
        description: 
        koLyro: volume
        koLyri:  just
        son: </v>
      </c>
    </row>
    <row r="890" spans="1:16" s="1" customFormat="1" ht="17.25" customHeight="1">
      <c r="A890" s="15">
        <f t="shared" si="107"/>
        <v>3</v>
      </c>
      <c r="B890" s="16" t="str">
        <f t="shared" si="108"/>
        <v>教材章</v>
      </c>
      <c r="C890" s="16" t="str">
        <f t="shared" si="109"/>
        <v>一 梭伦改革</v>
      </c>
      <c r="D890" s="16" t="str">
        <f>IF(I890=1,INDEX( {"chinese","english","math","physics","chemistry","biology","politics","history","geography"},MATCH(C890,{"语文","英语","数学","物理","化学","生物","政治","历史","地理"},0)),"")</f>
        <v/>
      </c>
      <c r="E890" s="16" t="str">
        <f t="shared" si="110"/>
        <v>教材章</v>
      </c>
      <c r="F890" s="16" t="str">
        <f t="shared" si="111"/>
        <v>恰</v>
      </c>
      <c r="G890" s="16" t="str">
        <f>INDEX( {"body","discipline","volume","chapter","section"},MATCH(E890,{"教材体","教材域","教材册","教材章","教材节"},0))</f>
        <v>chapter</v>
      </c>
      <c r="H890" s="16" t="str">
        <f>INDEX( {"super","just","sub","infras"},MATCH(F890,{"超","恰","亚","次"},0))</f>
        <v>just</v>
      </c>
      <c r="I890" s="16">
        <f>MATCH(E890,{"教材体","教材域","教材册","教材章","教材节"},0)-1</f>
        <v>3</v>
      </c>
      <c r="J890" s="16">
        <f>MATCH(F890,{"超","恰","亚","次"},0)-1</f>
        <v>1</v>
      </c>
      <c r="K890" s="16" t="str">
        <f t="shared" si="112"/>
        <v>历史</v>
      </c>
      <c r="L890" s="1" t="s">
        <v>781</v>
      </c>
      <c r="M890" s="17" t="s">
        <v>57</v>
      </c>
      <c r="N890" s="17"/>
      <c r="O890" s="18" t="str">
        <f t="shared" si="113"/>
        <v xml:space="preserve">
  - 
    name:  一 梭伦改革
    title:  一 梭伦改革
    description: 
    koLyro: chapter
    koLyri:  just
    son: </v>
      </c>
      <c r="P890" s="20" t="str">
        <f t="shared" si="114"/>
        <v xml:space="preserve">
        - 
          name:  一 梭伦改革
          title:  一 梭伦改革
          description: 
          koLyro: chapter
          koLyri:  just
          son: </v>
      </c>
    </row>
    <row r="891" spans="1:16" s="1" customFormat="1" ht="17.25" customHeight="1">
      <c r="A891" s="15">
        <f t="shared" si="107"/>
        <v>4</v>
      </c>
      <c r="B891" s="16" t="str">
        <f t="shared" si="108"/>
        <v>教材节</v>
      </c>
      <c r="C891" s="16" t="str">
        <f t="shared" si="109"/>
        <v>1  雅典城邦的兴起</v>
      </c>
      <c r="D891" s="16" t="str">
        <f>IF(I891=1,INDEX( {"chinese","english","math","physics","chemistry","biology","politics","history","geography"},MATCH(C891,{"语文","英语","数学","物理","化学","生物","政治","历史","地理"},0)),"")</f>
        <v/>
      </c>
      <c r="E891" s="16" t="str">
        <f t="shared" si="110"/>
        <v>教材节</v>
      </c>
      <c r="F891" s="16" t="str">
        <f t="shared" si="111"/>
        <v>恰</v>
      </c>
      <c r="G891" s="16" t="str">
        <f>INDEX( {"body","discipline","volume","chapter","section"},MATCH(E891,{"教材体","教材域","教材册","教材章","教材节"},0))</f>
        <v>section</v>
      </c>
      <c r="H891" s="16" t="str">
        <f>INDEX( {"super","just","sub","infras"},MATCH(F891,{"超","恰","亚","次"},0))</f>
        <v>just</v>
      </c>
      <c r="I891" s="16">
        <f>MATCH(E891,{"教材体","教材域","教材册","教材章","教材节"},0)-1</f>
        <v>4</v>
      </c>
      <c r="J891" s="16">
        <f>MATCH(F891,{"超","恰","亚","次"},0)-1</f>
        <v>1</v>
      </c>
      <c r="K891" s="16" t="str">
        <f t="shared" si="112"/>
        <v>历史</v>
      </c>
      <c r="L891" s="26" t="s">
        <v>1339</v>
      </c>
      <c r="M891" s="17"/>
      <c r="N891" s="17"/>
      <c r="O891" s="18" t="str">
        <f t="shared" si="113"/>
        <v xml:space="preserve">
  - 
    name:  1  雅典城邦的兴起
    title:  1  雅典城邦的兴起
    description: 
    koLyro: section
    koLyri:  just
    son: </v>
      </c>
      <c r="P891" s="20" t="str">
        <f t="shared" si="114"/>
        <v xml:space="preserve">
          - 
            name:  1  雅典城邦的兴起
            title:  1  雅典城邦的兴起
            description: 
            koLyro: section
            koLyri:  just
            son: </v>
      </c>
    </row>
    <row r="892" spans="1:16" s="1" customFormat="1" ht="17.25" customHeight="1">
      <c r="A892" s="15">
        <f t="shared" si="107"/>
        <v>4</v>
      </c>
      <c r="B892" s="16" t="str">
        <f t="shared" si="108"/>
        <v>教材节</v>
      </c>
      <c r="C892" s="16" t="str">
        <f t="shared" si="109"/>
        <v>2 除旧布新的梭伦改革</v>
      </c>
      <c r="D892" s="16" t="str">
        <f>IF(I892=1,INDEX( {"chinese","english","math","physics","chemistry","biology","politics","history","geography"},MATCH(C892,{"语文","英语","数学","物理","化学","生物","政治","历史","地理"},0)),"")</f>
        <v/>
      </c>
      <c r="E892" s="16" t="str">
        <f t="shared" si="110"/>
        <v>教材节</v>
      </c>
      <c r="F892" s="16" t="str">
        <f t="shared" si="111"/>
        <v>恰</v>
      </c>
      <c r="G892" s="16" t="str">
        <f>INDEX( {"body","discipline","volume","chapter","section"},MATCH(E892,{"教材体","教材域","教材册","教材章","教材节"},0))</f>
        <v>section</v>
      </c>
      <c r="H892" s="16" t="str">
        <f>INDEX( {"super","just","sub","infras"},MATCH(F892,{"超","恰","亚","次"},0))</f>
        <v>just</v>
      </c>
      <c r="I892" s="16">
        <f>MATCH(E892,{"教材体","教材域","教材册","教材章","教材节"},0)-1</f>
        <v>4</v>
      </c>
      <c r="J892" s="16">
        <f>MATCH(F892,{"超","恰","亚","次"},0)-1</f>
        <v>1</v>
      </c>
      <c r="K892" s="16" t="str">
        <f t="shared" si="112"/>
        <v>历史</v>
      </c>
      <c r="L892" s="1" t="s">
        <v>782</v>
      </c>
      <c r="M892" s="17"/>
      <c r="N892" s="17"/>
      <c r="O892" s="18" t="str">
        <f t="shared" si="113"/>
        <v xml:space="preserve">
  - 
    name:  2 除旧布新的梭伦改革
    title:  2 除旧布新的梭伦改革
    description: 
    koLyro: section
    koLyri:  just
    son: </v>
      </c>
      <c r="P892" s="20" t="str">
        <f t="shared" si="114"/>
        <v xml:space="preserve">
          - 
            name:  2 除旧布新的梭伦改革
            title:  2 除旧布新的梭伦改革
            description: 
            koLyro: section
            koLyri:  just
            son: </v>
      </c>
    </row>
    <row r="893" spans="1:16" s="1" customFormat="1" ht="17.25" customHeight="1">
      <c r="A893" s="15">
        <f t="shared" si="107"/>
        <v>4</v>
      </c>
      <c r="B893" s="16" t="str">
        <f t="shared" si="108"/>
        <v>教材节</v>
      </c>
      <c r="C893" s="16" t="str">
        <f t="shared" si="109"/>
        <v>3 雅典民主政治的奠基石</v>
      </c>
      <c r="D893" s="16" t="str">
        <f>IF(I893=1,INDEX( {"chinese","english","math","physics","chemistry","biology","politics","history","geography"},MATCH(C893,{"语文","英语","数学","物理","化学","生物","政治","历史","地理"},0)),"")</f>
        <v/>
      </c>
      <c r="E893" s="16" t="str">
        <f t="shared" si="110"/>
        <v>教材节</v>
      </c>
      <c r="F893" s="16" t="str">
        <f t="shared" si="111"/>
        <v>恰</v>
      </c>
      <c r="G893" s="16" t="str">
        <f>INDEX( {"body","discipline","volume","chapter","section"},MATCH(E893,{"教材体","教材域","教材册","教材章","教材节"},0))</f>
        <v>section</v>
      </c>
      <c r="H893" s="16" t="str">
        <f>INDEX( {"super","just","sub","infras"},MATCH(F893,{"超","恰","亚","次"},0))</f>
        <v>just</v>
      </c>
      <c r="I893" s="16">
        <f>MATCH(E893,{"教材体","教材域","教材册","教材章","教材节"},0)-1</f>
        <v>4</v>
      </c>
      <c r="J893" s="16">
        <f>MATCH(F893,{"超","恰","亚","次"},0)-1</f>
        <v>1</v>
      </c>
      <c r="K893" s="16" t="str">
        <f t="shared" si="112"/>
        <v>历史</v>
      </c>
      <c r="L893" s="1" t="s">
        <v>783</v>
      </c>
      <c r="M893" s="17"/>
      <c r="N893" s="17"/>
      <c r="O893" s="18" t="str">
        <f t="shared" si="113"/>
        <v xml:space="preserve">
  - 
    name:  3 雅典民主政治的奠基石
    title:  3 雅典民主政治的奠基石
    description: 
    koLyro: section
    koLyri:  just
    son: </v>
      </c>
      <c r="P893" s="20" t="str">
        <f t="shared" si="114"/>
        <v xml:space="preserve">
          - 
            name:  3 雅典民主政治的奠基石
            title:  3 雅典民主政治的奠基石
            description: 
            koLyro: section
            koLyri:  just
            son: </v>
      </c>
    </row>
    <row r="894" spans="1:16" s="1" customFormat="1" ht="17.25" customHeight="1">
      <c r="A894" s="15">
        <f t="shared" si="107"/>
        <v>3</v>
      </c>
      <c r="B894" s="16" t="str">
        <f t="shared" si="108"/>
        <v>教材章</v>
      </c>
      <c r="C894" s="16" t="str">
        <f t="shared" si="109"/>
        <v>二 商鞅变法</v>
      </c>
      <c r="D894" s="16" t="str">
        <f>IF(I894=1,INDEX( {"chinese","english","math","physics","chemistry","biology","politics","history","geography"},MATCH(C894,{"语文","英语","数学","物理","化学","生物","政治","历史","地理"},0)),"")</f>
        <v/>
      </c>
      <c r="E894" s="16" t="str">
        <f t="shared" si="110"/>
        <v>教材章</v>
      </c>
      <c r="F894" s="16" t="str">
        <f t="shared" si="111"/>
        <v>恰</v>
      </c>
      <c r="G894" s="16" t="str">
        <f>INDEX( {"body","discipline","volume","chapter","section"},MATCH(E894,{"教材体","教材域","教材册","教材章","教材节"},0))</f>
        <v>chapter</v>
      </c>
      <c r="H894" s="16" t="str">
        <f>INDEX( {"super","just","sub","infras"},MATCH(F894,{"超","恰","亚","次"},0))</f>
        <v>just</v>
      </c>
      <c r="I894" s="16">
        <f>MATCH(E894,{"教材体","教材域","教材册","教材章","教材节"},0)-1</f>
        <v>3</v>
      </c>
      <c r="J894" s="16">
        <f>MATCH(F894,{"超","恰","亚","次"},0)-1</f>
        <v>1</v>
      </c>
      <c r="K894" s="16" t="str">
        <f t="shared" si="112"/>
        <v>历史</v>
      </c>
      <c r="L894" s="1" t="s">
        <v>1192</v>
      </c>
      <c r="M894" s="17"/>
      <c r="N894" s="17"/>
      <c r="O894" s="18" t="str">
        <f t="shared" si="113"/>
        <v xml:space="preserve">
  - 
    name:  二 商鞅变法
    title:  二 商鞅变法
    description: 
    koLyro: chapter
    koLyri:  just
    son: </v>
      </c>
      <c r="P894" s="20" t="str">
        <f t="shared" si="114"/>
        <v xml:space="preserve">
        - 
          name:  二 商鞅变法
          title:  二 商鞅变法
          description: 
          koLyro: chapter
          koLyri:  just
          son: </v>
      </c>
    </row>
    <row r="895" spans="1:16" s="1" customFormat="1" ht="17.25" customHeight="1">
      <c r="A895" s="15">
        <f t="shared" si="107"/>
        <v>4</v>
      </c>
      <c r="B895" s="16" t="str">
        <f t="shared" si="108"/>
        <v>教材节</v>
      </c>
      <c r="C895" s="16" t="str">
        <f t="shared" si="109"/>
        <v>1 改革变法风潮与秦国历史机遇</v>
      </c>
      <c r="D895" s="16" t="str">
        <f>IF(I895=1,INDEX( {"chinese","english","math","physics","chemistry","biology","politics","history","geography"},MATCH(C895,{"语文","英语","数学","物理","化学","生物","政治","历史","地理"},0)),"")</f>
        <v/>
      </c>
      <c r="E895" s="16" t="str">
        <f t="shared" si="110"/>
        <v>教材节</v>
      </c>
      <c r="F895" s="16" t="str">
        <f t="shared" si="111"/>
        <v>恰</v>
      </c>
      <c r="G895" s="16" t="str">
        <f>INDEX( {"body","discipline","volume","chapter","section"},MATCH(E895,{"教材体","教材域","教材册","教材章","教材节"},0))</f>
        <v>section</v>
      </c>
      <c r="H895" s="16" t="str">
        <f>INDEX( {"super","just","sub","infras"},MATCH(F895,{"超","恰","亚","次"},0))</f>
        <v>just</v>
      </c>
      <c r="I895" s="16">
        <f>MATCH(E895,{"教材体","教材域","教材册","教材章","教材节"},0)-1</f>
        <v>4</v>
      </c>
      <c r="J895" s="16">
        <f>MATCH(F895,{"超","恰","亚","次"},0)-1</f>
        <v>1</v>
      </c>
      <c r="K895" s="16" t="str">
        <f t="shared" si="112"/>
        <v>历史</v>
      </c>
      <c r="L895" s="1" t="s">
        <v>784</v>
      </c>
      <c r="M895" s="17"/>
      <c r="N895" s="17"/>
      <c r="O895" s="18" t="str">
        <f t="shared" si="113"/>
        <v xml:space="preserve">
  - 
    name:  1 改革变法风潮与秦国历史机遇
    title:  1 改革变法风潮与秦国历史机遇
    description: 
    koLyro: section
    koLyri:  just
    son: </v>
      </c>
      <c r="P895" s="20" t="str">
        <f t="shared" si="114"/>
        <v xml:space="preserve">
          - 
            name:  1 改革变法风潮与秦国历史机遇
            title:  1 改革变法风潮与秦国历史机遇
            description: 
            koLyro: section
            koLyri:  just
            son: </v>
      </c>
    </row>
    <row r="896" spans="1:16" s="1" customFormat="1" ht="17.25" customHeight="1">
      <c r="A896" s="15">
        <f t="shared" si="107"/>
        <v>4</v>
      </c>
      <c r="B896" s="16" t="str">
        <f t="shared" si="108"/>
        <v>教材节</v>
      </c>
      <c r="C896" s="16" t="str">
        <f t="shared" si="109"/>
        <v>2 “为秦开帝业”──商鞅变法</v>
      </c>
      <c r="D896" s="16" t="str">
        <f>IF(I896=1,INDEX( {"chinese","english","math","physics","chemistry","biology","politics","history","geography"},MATCH(C896,{"语文","英语","数学","物理","化学","生物","政治","历史","地理"},0)),"")</f>
        <v/>
      </c>
      <c r="E896" s="16" t="str">
        <f t="shared" si="110"/>
        <v>教材节</v>
      </c>
      <c r="F896" s="16" t="str">
        <f t="shared" si="111"/>
        <v>恰</v>
      </c>
      <c r="G896" s="16" t="str">
        <f>INDEX( {"body","discipline","volume","chapter","section"},MATCH(E896,{"教材体","教材域","教材册","教材章","教材节"},0))</f>
        <v>section</v>
      </c>
      <c r="H896" s="16" t="str">
        <f>INDEX( {"super","just","sub","infras"},MATCH(F896,{"超","恰","亚","次"},0))</f>
        <v>just</v>
      </c>
      <c r="I896" s="16">
        <f>MATCH(E896,{"教材体","教材域","教材册","教材章","教材节"},0)-1</f>
        <v>4</v>
      </c>
      <c r="J896" s="16">
        <f>MATCH(F896,{"超","恰","亚","次"},0)-1</f>
        <v>1</v>
      </c>
      <c r="K896" s="16" t="str">
        <f t="shared" si="112"/>
        <v>历史</v>
      </c>
      <c r="L896" s="1" t="s">
        <v>785</v>
      </c>
      <c r="M896" s="17"/>
      <c r="N896" s="17"/>
      <c r="O896" s="18" t="str">
        <f t="shared" si="113"/>
        <v xml:space="preserve">
  - 
    name:  2 “为秦开帝业”──商鞅变法
    title:  2 “为秦开帝业”──商鞅变法
    description: 
    koLyro: section
    koLyri:  just
    son: </v>
      </c>
      <c r="P896" s="20" t="str">
        <f t="shared" si="114"/>
        <v xml:space="preserve">
          - 
            name:  2 “为秦开帝业”──商鞅变法
            title:  2 “为秦开帝业”──商鞅变法
            description: 
            koLyro: section
            koLyri:  just
            son: </v>
      </c>
    </row>
    <row r="897" spans="1:16" s="1" customFormat="1" ht="17.25" customHeight="1">
      <c r="A897" s="15">
        <f t="shared" si="107"/>
        <v>4</v>
      </c>
      <c r="B897" s="16" t="str">
        <f t="shared" si="108"/>
        <v>教材节</v>
      </c>
      <c r="C897" s="16" t="str">
        <f t="shared" si="109"/>
        <v>3 富国强兵的秦国</v>
      </c>
      <c r="D897" s="16" t="str">
        <f>IF(I897=1,INDEX( {"chinese","english","math","physics","chemistry","biology","politics","history","geography"},MATCH(C897,{"语文","英语","数学","物理","化学","生物","政治","历史","地理"},0)),"")</f>
        <v/>
      </c>
      <c r="E897" s="16" t="str">
        <f t="shared" si="110"/>
        <v>教材节</v>
      </c>
      <c r="F897" s="16" t="str">
        <f t="shared" si="111"/>
        <v>恰</v>
      </c>
      <c r="G897" s="16" t="str">
        <f>INDEX( {"body","discipline","volume","chapter","section"},MATCH(E897,{"教材体","教材域","教材册","教材章","教材节"},0))</f>
        <v>section</v>
      </c>
      <c r="H897" s="16" t="str">
        <f>INDEX( {"super","just","sub","infras"},MATCH(F897,{"超","恰","亚","次"},0))</f>
        <v>just</v>
      </c>
      <c r="I897" s="16">
        <f>MATCH(E897,{"教材体","教材域","教材册","教材章","教材节"},0)-1</f>
        <v>4</v>
      </c>
      <c r="J897" s="16">
        <f>MATCH(F897,{"超","恰","亚","次"},0)-1</f>
        <v>1</v>
      </c>
      <c r="K897" s="16" t="str">
        <f t="shared" si="112"/>
        <v>历史</v>
      </c>
      <c r="L897" s="1" t="s">
        <v>786</v>
      </c>
      <c r="M897" s="17"/>
      <c r="N897" s="17"/>
      <c r="O897" s="18" t="str">
        <f t="shared" si="113"/>
        <v xml:space="preserve">
  - 
    name:  3 富国强兵的秦国
    title:  3 富国强兵的秦国
    description: 
    koLyro: section
    koLyri:  just
    son: </v>
      </c>
      <c r="P897" s="20" t="str">
        <f t="shared" si="114"/>
        <v xml:space="preserve">
          - 
            name:  3 富国强兵的秦国
            title:  3 富国强兵的秦国
            description: 
            koLyro: section
            koLyri:  just
            son: </v>
      </c>
    </row>
    <row r="898" spans="1:16" s="1" customFormat="1" ht="17.25" customHeight="1">
      <c r="A898" s="15">
        <f t="shared" si="107"/>
        <v>3</v>
      </c>
      <c r="B898" s="16" t="str">
        <f t="shared" si="108"/>
        <v>教材章</v>
      </c>
      <c r="C898" s="16" t="str">
        <f t="shared" si="109"/>
        <v>三 北魏孝文帝改革</v>
      </c>
      <c r="D898" s="16" t="str">
        <f>IF(I898=1,INDEX( {"chinese","english","math","physics","chemistry","biology","politics","history","geography"},MATCH(C898,{"语文","英语","数学","物理","化学","生物","政治","历史","地理"},0)),"")</f>
        <v/>
      </c>
      <c r="E898" s="16" t="str">
        <f t="shared" si="110"/>
        <v>教材章</v>
      </c>
      <c r="F898" s="16" t="str">
        <f t="shared" si="111"/>
        <v>恰</v>
      </c>
      <c r="G898" s="16" t="str">
        <f>INDEX( {"body","discipline","volume","chapter","section"},MATCH(E898,{"教材体","教材域","教材册","教材章","教材节"},0))</f>
        <v>chapter</v>
      </c>
      <c r="H898" s="16" t="str">
        <f>INDEX( {"super","just","sub","infras"},MATCH(F898,{"超","恰","亚","次"},0))</f>
        <v>just</v>
      </c>
      <c r="I898" s="16">
        <f>MATCH(E898,{"教材体","教材域","教材册","教材章","教材节"},0)-1</f>
        <v>3</v>
      </c>
      <c r="J898" s="16">
        <f>MATCH(F898,{"超","恰","亚","次"},0)-1</f>
        <v>1</v>
      </c>
      <c r="K898" s="16" t="str">
        <f t="shared" si="112"/>
        <v>历史</v>
      </c>
      <c r="L898" s="1" t="s">
        <v>787</v>
      </c>
      <c r="M898" s="17"/>
      <c r="N898" s="17"/>
      <c r="O898" s="18" t="str">
        <f t="shared" si="113"/>
        <v xml:space="preserve">
  - 
    name:  三 北魏孝文帝改革
    title:  三 北魏孝文帝改革
    description: 
    koLyro: chapter
    koLyri:  just
    son: </v>
      </c>
      <c r="P898" s="20" t="str">
        <f t="shared" si="114"/>
        <v xml:space="preserve">
        - 
          name:  三 北魏孝文帝改革
          title:  三 北魏孝文帝改革
          description: 
          koLyro: chapter
          koLyri:  just
          son: </v>
      </c>
    </row>
    <row r="899" spans="1:16" s="1" customFormat="1" ht="17.25" customHeight="1">
      <c r="A899" s="15">
        <f t="shared" si="107"/>
        <v>4</v>
      </c>
      <c r="B899" s="16" t="str">
        <f t="shared" si="108"/>
        <v>教材节</v>
      </c>
      <c r="C899" s="16" t="str">
        <f t="shared" si="109"/>
        <v>1 改革迫在眉睫</v>
      </c>
      <c r="D899" s="16" t="str">
        <f>IF(I899=1,INDEX( {"chinese","english","math","physics","chemistry","biology","politics","history","geography"},MATCH(C899,{"语文","英语","数学","物理","化学","生物","政治","历史","地理"},0)),"")</f>
        <v/>
      </c>
      <c r="E899" s="16" t="str">
        <f t="shared" si="110"/>
        <v>教材节</v>
      </c>
      <c r="F899" s="16" t="str">
        <f t="shared" si="111"/>
        <v>恰</v>
      </c>
      <c r="G899" s="16" t="str">
        <f>INDEX( {"body","discipline","volume","chapter","section"},MATCH(E899,{"教材体","教材域","教材册","教材章","教材节"},0))</f>
        <v>section</v>
      </c>
      <c r="H899" s="16" t="str">
        <f>INDEX( {"super","just","sub","infras"},MATCH(F899,{"超","恰","亚","次"},0))</f>
        <v>just</v>
      </c>
      <c r="I899" s="16">
        <f>MATCH(E899,{"教材体","教材域","教材册","教材章","教材节"},0)-1</f>
        <v>4</v>
      </c>
      <c r="J899" s="16">
        <f>MATCH(F899,{"超","恰","亚","次"},0)-1</f>
        <v>1</v>
      </c>
      <c r="K899" s="16" t="str">
        <f t="shared" si="112"/>
        <v>历史</v>
      </c>
      <c r="L899" s="1" t="s">
        <v>788</v>
      </c>
      <c r="M899" s="17"/>
      <c r="N899" s="17"/>
      <c r="O899" s="18" t="str">
        <f t="shared" si="113"/>
        <v xml:space="preserve">
  - 
    name:  1 改革迫在眉睫
    title:  1 改革迫在眉睫
    description: 
    koLyro: section
    koLyri:  just
    son: </v>
      </c>
      <c r="P899" s="20" t="str">
        <f t="shared" si="114"/>
        <v xml:space="preserve">
          - 
            name:  1 改革迫在眉睫
            title:  1 改革迫在眉睫
            description: 
            koLyro: section
            koLyri:  just
            son: </v>
      </c>
    </row>
    <row r="900" spans="1:16" s="1" customFormat="1" ht="17.25" customHeight="1">
      <c r="A900" s="15">
        <f t="shared" ref="A900:A963" si="115">IFERROR(FIND("├",L900),0)</f>
        <v>4</v>
      </c>
      <c r="B900" s="16" t="str">
        <f t="shared" ref="B900:B963" si="116">MID(L900,FIND("«",L900)+1,FIND("»",L900)-FIND("«",L900)-1)</f>
        <v>教材节</v>
      </c>
      <c r="C900" s="16" t="str">
        <f t="shared" ref="C900:C963" si="117">RIGHT(L900,LEN(L900)-FIND("»",L900))</f>
        <v>2 北魏孝文帝的改革措施</v>
      </c>
      <c r="D900" s="16" t="str">
        <f>IF(I900=1,INDEX( {"chinese","english","math","physics","chemistry","biology","politics","history","geography"},MATCH(C900,{"语文","英语","数学","物理","化学","生物","政治","历史","地理"},0)),"")</f>
        <v/>
      </c>
      <c r="E900" s="16" t="str">
        <f t="shared" ref="E900:E963" si="118">SUBSTITUTE(SUBSTITUTE(SUBSTITUTE(SUBSTITUTE(B900,"超",""),"恰",""),"亚",""),"次","")</f>
        <v>教材节</v>
      </c>
      <c r="F900" s="16" t="str">
        <f t="shared" ref="F900:F963" si="119">IF(IFERROR(FIND("超",B900),-1)&gt;0,"超",  IF(IFERROR(FIND("亚",B900),-1)&gt;0,"亚",   IF(IFERROR(FIND("次",B900),-1)&gt;0,"次",    "恰"  )))</f>
        <v>恰</v>
      </c>
      <c r="G900" s="16" t="str">
        <f>INDEX( {"body","discipline","volume","chapter","section"},MATCH(E900,{"教材体","教材域","教材册","教材章","教材节"},0))</f>
        <v>section</v>
      </c>
      <c r="H900" s="16" t="str">
        <f>INDEX( {"super","just","sub","infras"},MATCH(F900,{"超","恰","亚","次"},0))</f>
        <v>just</v>
      </c>
      <c r="I900" s="16">
        <f>MATCH(E900,{"教材体","教材域","教材册","教材章","教材节"},0)-1</f>
        <v>4</v>
      </c>
      <c r="J900" s="16">
        <f>MATCH(F900,{"超","恰","亚","次"},0)-1</f>
        <v>1</v>
      </c>
      <c r="K900" s="16" t="str">
        <f t="shared" ref="K900:K963" si="120">IF(I900=0,"",IF(I900=1,C900,K899))</f>
        <v>历史</v>
      </c>
      <c r="L900" s="1" t="s">
        <v>789</v>
      </c>
      <c r="M900" s="17"/>
      <c r="N900" s="17"/>
      <c r="O900" s="18" t="str">
        <f t="shared" si="113"/>
        <v xml:space="preserve">
  - 
    name:  2 北魏孝文帝的改革措施
    title:  2 北魏孝文帝的改革措施
    description: 
    koLyro: section
    koLyri:  just
    son: </v>
      </c>
      <c r="P900" s="20" t="str">
        <f t="shared" si="114"/>
        <v xml:space="preserve">
          - 
            name:  2 北魏孝文帝的改革措施
            title:  2 北魏孝文帝的改革措施
            description: 
            koLyro: section
            koLyri:  just
            son: </v>
      </c>
    </row>
    <row r="901" spans="1:16" s="1" customFormat="1" ht="17.25" customHeight="1">
      <c r="A901" s="15">
        <f t="shared" si="115"/>
        <v>4</v>
      </c>
      <c r="B901" s="16" t="str">
        <f t="shared" si="116"/>
        <v>教材节</v>
      </c>
      <c r="C901" s="16" t="str">
        <f t="shared" si="117"/>
        <v>3 促进民族大融合</v>
      </c>
      <c r="D901" s="16" t="str">
        <f>IF(I901=1,INDEX( {"chinese","english","math","physics","chemistry","biology","politics","history","geography"},MATCH(C901,{"语文","英语","数学","物理","化学","生物","政治","历史","地理"},0)),"")</f>
        <v/>
      </c>
      <c r="E901" s="16" t="str">
        <f t="shared" si="118"/>
        <v>教材节</v>
      </c>
      <c r="F901" s="16" t="str">
        <f t="shared" si="119"/>
        <v>恰</v>
      </c>
      <c r="G901" s="16" t="str">
        <f>INDEX( {"body","discipline","volume","chapter","section"},MATCH(E901,{"教材体","教材域","教材册","教材章","教材节"},0))</f>
        <v>section</v>
      </c>
      <c r="H901" s="16" t="str">
        <f>INDEX( {"super","just","sub","infras"},MATCH(F901,{"超","恰","亚","次"},0))</f>
        <v>just</v>
      </c>
      <c r="I901" s="16">
        <f>MATCH(E901,{"教材体","教材域","教材册","教材章","教材节"},0)-1</f>
        <v>4</v>
      </c>
      <c r="J901" s="16">
        <f>MATCH(F901,{"超","恰","亚","次"},0)-1</f>
        <v>1</v>
      </c>
      <c r="K901" s="16" t="str">
        <f t="shared" si="120"/>
        <v>历史</v>
      </c>
      <c r="L901" s="1" t="s">
        <v>790</v>
      </c>
      <c r="M901" s="17"/>
      <c r="N901" s="17"/>
      <c r="O901" s="18" t="str">
        <f t="shared" ref="O901:O964" si="121">SUBSTITUTE(SUBSTITUTE(SUBSTITUTE(SUBSTITUTE($O$1,"NAME",IF(D901="",C901,D901)),"TITLE",C901),"KO_LYRO",G901),"KO_LYRI",H901)</f>
        <v xml:space="preserve">
  - 
    name:  3 促进民族大融合
    title:  3 促进民族大融合
    description: 
    koLyro: section
    koLyri:  just
    son: </v>
      </c>
      <c r="P901" s="20" t="str">
        <f t="shared" ref="P901:P964" si="122">SUBSTITUTE(O901,CHAR(10),CHAR(10)&amp;REPT("  ",A901))</f>
        <v xml:space="preserve">
          - 
            name:  3 促进民族大融合
            title:  3 促进民族大融合
            description: 
            koLyro: section
            koLyri:  just
            son: </v>
      </c>
    </row>
    <row r="902" spans="1:16" s="1" customFormat="1" ht="17.25" customHeight="1">
      <c r="A902" s="15">
        <f t="shared" si="115"/>
        <v>3</v>
      </c>
      <c r="B902" s="16" t="str">
        <f t="shared" si="116"/>
        <v>教材章</v>
      </c>
      <c r="C902" s="16" t="str">
        <f t="shared" si="117"/>
        <v>四 王安石变法</v>
      </c>
      <c r="D902" s="16" t="str">
        <f>IF(I902=1,INDEX( {"chinese","english","math","physics","chemistry","biology","politics","history","geography"},MATCH(C902,{"语文","英语","数学","物理","化学","生物","政治","历史","地理"},0)),"")</f>
        <v/>
      </c>
      <c r="E902" s="16" t="str">
        <f t="shared" si="118"/>
        <v>教材章</v>
      </c>
      <c r="F902" s="16" t="str">
        <f t="shared" si="119"/>
        <v>恰</v>
      </c>
      <c r="G902" s="16" t="str">
        <f>INDEX( {"body","discipline","volume","chapter","section"},MATCH(E902,{"教材体","教材域","教材册","教材章","教材节"},0))</f>
        <v>chapter</v>
      </c>
      <c r="H902" s="16" t="str">
        <f>INDEX( {"super","just","sub","infras"},MATCH(F902,{"超","恰","亚","次"},0))</f>
        <v>just</v>
      </c>
      <c r="I902" s="16">
        <f>MATCH(E902,{"教材体","教材域","教材册","教材章","教材节"},0)-1</f>
        <v>3</v>
      </c>
      <c r="J902" s="16">
        <f>MATCH(F902,{"超","恰","亚","次"},0)-1</f>
        <v>1</v>
      </c>
      <c r="K902" s="16" t="str">
        <f t="shared" si="120"/>
        <v>历史</v>
      </c>
      <c r="L902" s="1" t="s">
        <v>791</v>
      </c>
      <c r="M902" s="17"/>
      <c r="N902" s="17"/>
      <c r="O902" s="18" t="str">
        <f t="shared" si="121"/>
        <v xml:space="preserve">
  - 
    name:  四 王安石变法
    title:  四 王安石变法
    description: 
    koLyro: chapter
    koLyri:  just
    son: </v>
      </c>
      <c r="P902" s="20" t="str">
        <f t="shared" si="122"/>
        <v xml:space="preserve">
        - 
          name:  四 王安石变法
          title:  四 王安石变法
          description: 
          koLyro: chapter
          koLyri:  just
          son: </v>
      </c>
    </row>
    <row r="903" spans="1:16" s="1" customFormat="1" ht="17.25" customHeight="1">
      <c r="A903" s="15">
        <f t="shared" si="115"/>
        <v>4</v>
      </c>
      <c r="B903" s="16" t="str">
        <f t="shared" si="116"/>
        <v>教材节</v>
      </c>
      <c r="C903" s="16" t="str">
        <f t="shared" si="117"/>
        <v>1 社会危机四伏和庆历新政</v>
      </c>
      <c r="D903" s="16" t="str">
        <f>IF(I903=1,INDEX( {"chinese","english","math","physics","chemistry","biology","politics","history","geography"},MATCH(C903,{"语文","英语","数学","物理","化学","生物","政治","历史","地理"},0)),"")</f>
        <v/>
      </c>
      <c r="E903" s="16" t="str">
        <f t="shared" si="118"/>
        <v>教材节</v>
      </c>
      <c r="F903" s="16" t="str">
        <f t="shared" si="119"/>
        <v>恰</v>
      </c>
      <c r="G903" s="16" t="str">
        <f>INDEX( {"body","discipline","volume","chapter","section"},MATCH(E903,{"教材体","教材域","教材册","教材章","教材节"},0))</f>
        <v>section</v>
      </c>
      <c r="H903" s="16" t="str">
        <f>INDEX( {"super","just","sub","infras"},MATCH(F903,{"超","恰","亚","次"},0))</f>
        <v>just</v>
      </c>
      <c r="I903" s="16">
        <f>MATCH(E903,{"教材体","教材域","教材册","教材章","教材节"},0)-1</f>
        <v>4</v>
      </c>
      <c r="J903" s="16">
        <f>MATCH(F903,{"超","恰","亚","次"},0)-1</f>
        <v>1</v>
      </c>
      <c r="K903" s="16" t="str">
        <f t="shared" si="120"/>
        <v>历史</v>
      </c>
      <c r="L903" s="1" t="s">
        <v>792</v>
      </c>
      <c r="M903" s="17"/>
      <c r="N903" s="17"/>
      <c r="O903" s="18" t="str">
        <f t="shared" si="121"/>
        <v xml:space="preserve">
  - 
    name:  1 社会危机四伏和庆历新政
    title:  1 社会危机四伏和庆历新政
    description: 
    koLyro: section
    koLyri:  just
    son: </v>
      </c>
      <c r="P903" s="20" t="str">
        <f t="shared" si="122"/>
        <v xml:space="preserve">
          - 
            name:  1 社会危机四伏和庆历新政
            title:  1 社会危机四伏和庆历新政
            description: 
            koLyro: section
            koLyri:  just
            son: </v>
      </c>
    </row>
    <row r="904" spans="1:16" s="1" customFormat="1" ht="17.25" customHeight="1">
      <c r="A904" s="15">
        <f t="shared" si="115"/>
        <v>4</v>
      </c>
      <c r="B904" s="16" t="str">
        <f t="shared" si="116"/>
        <v>教材节</v>
      </c>
      <c r="C904" s="16" t="str">
        <f t="shared" si="117"/>
        <v>2 王安石变法的主要内容</v>
      </c>
      <c r="D904" s="16" t="str">
        <f>IF(I904=1,INDEX( {"chinese","english","math","physics","chemistry","biology","politics","history","geography"},MATCH(C904,{"语文","英语","数学","物理","化学","生物","政治","历史","地理"},0)),"")</f>
        <v/>
      </c>
      <c r="E904" s="16" t="str">
        <f t="shared" si="118"/>
        <v>教材节</v>
      </c>
      <c r="F904" s="16" t="str">
        <f t="shared" si="119"/>
        <v>恰</v>
      </c>
      <c r="G904" s="16" t="str">
        <f>INDEX( {"body","discipline","volume","chapter","section"},MATCH(E904,{"教材体","教材域","教材册","教材章","教材节"},0))</f>
        <v>section</v>
      </c>
      <c r="H904" s="16" t="str">
        <f>INDEX( {"super","just","sub","infras"},MATCH(F904,{"超","恰","亚","次"},0))</f>
        <v>just</v>
      </c>
      <c r="I904" s="16">
        <f>MATCH(E904,{"教材体","教材域","教材册","教材章","教材节"},0)-1</f>
        <v>4</v>
      </c>
      <c r="J904" s="16">
        <f>MATCH(F904,{"超","恰","亚","次"},0)-1</f>
        <v>1</v>
      </c>
      <c r="K904" s="16" t="str">
        <f t="shared" si="120"/>
        <v>历史</v>
      </c>
      <c r="L904" s="1" t="s">
        <v>793</v>
      </c>
      <c r="M904" s="17"/>
      <c r="N904" s="17"/>
      <c r="O904" s="18" t="str">
        <f t="shared" si="121"/>
        <v xml:space="preserve">
  - 
    name:  2 王安石变法的主要内容
    title:  2 王安石变法的主要内容
    description: 
    koLyro: section
    koLyri:  just
    son: </v>
      </c>
      <c r="P904" s="20" t="str">
        <f t="shared" si="122"/>
        <v xml:space="preserve">
          - 
            name:  2 王安石变法的主要内容
            title:  2 王安石变法的主要内容
            description: 
            koLyro: section
            koLyri:  just
            son: </v>
      </c>
    </row>
    <row r="905" spans="1:16" s="1" customFormat="1" ht="17.25" customHeight="1">
      <c r="A905" s="15">
        <f t="shared" si="115"/>
        <v>4</v>
      </c>
      <c r="B905" s="16" t="str">
        <f t="shared" si="116"/>
        <v>教材节</v>
      </c>
      <c r="C905" s="16" t="str">
        <f t="shared" si="117"/>
        <v>3 王安石变法的历史作用</v>
      </c>
      <c r="D905" s="16" t="str">
        <f>IF(I905=1,INDEX( {"chinese","english","math","physics","chemistry","biology","politics","history","geography"},MATCH(C905,{"语文","英语","数学","物理","化学","生物","政治","历史","地理"},0)),"")</f>
        <v/>
      </c>
      <c r="E905" s="16" t="str">
        <f t="shared" si="118"/>
        <v>教材节</v>
      </c>
      <c r="F905" s="16" t="str">
        <f t="shared" si="119"/>
        <v>恰</v>
      </c>
      <c r="G905" s="16" t="str">
        <f>INDEX( {"body","discipline","volume","chapter","section"},MATCH(E905,{"教材体","教材域","教材册","教材章","教材节"},0))</f>
        <v>section</v>
      </c>
      <c r="H905" s="16" t="str">
        <f>INDEX( {"super","just","sub","infras"},MATCH(F905,{"超","恰","亚","次"},0))</f>
        <v>just</v>
      </c>
      <c r="I905" s="16">
        <f>MATCH(E905,{"教材体","教材域","教材册","教材章","教材节"},0)-1</f>
        <v>4</v>
      </c>
      <c r="J905" s="16">
        <f>MATCH(F905,{"超","恰","亚","次"},0)-1</f>
        <v>1</v>
      </c>
      <c r="K905" s="16" t="str">
        <f t="shared" si="120"/>
        <v>历史</v>
      </c>
      <c r="L905" s="1" t="s">
        <v>794</v>
      </c>
      <c r="M905" s="17"/>
      <c r="N905" s="17"/>
      <c r="O905" s="18" t="str">
        <f t="shared" si="121"/>
        <v xml:space="preserve">
  - 
    name:  3 王安石变法的历史作用
    title:  3 王安石变法的历史作用
    description: 
    koLyro: section
    koLyri:  just
    son: </v>
      </c>
      <c r="P905" s="20" t="str">
        <f t="shared" si="122"/>
        <v xml:space="preserve">
          - 
            name:  3 王安石变法的历史作用
            title:  3 王安石变法的历史作用
            description: 
            koLyro: section
            koLyri:  just
            son: </v>
      </c>
    </row>
    <row r="906" spans="1:16" s="1" customFormat="1" ht="17.25" customHeight="1">
      <c r="A906" s="15">
        <f t="shared" si="115"/>
        <v>3</v>
      </c>
      <c r="B906" s="16" t="str">
        <f t="shared" si="116"/>
        <v>教材章</v>
      </c>
      <c r="C906" s="16" t="str">
        <f t="shared" si="117"/>
        <v>五 欧洲的宗教改革</v>
      </c>
      <c r="D906" s="16" t="str">
        <f>IF(I906=1,INDEX( {"chinese","english","math","physics","chemistry","biology","politics","history","geography"},MATCH(C906,{"语文","英语","数学","物理","化学","生物","政治","历史","地理"},0)),"")</f>
        <v/>
      </c>
      <c r="E906" s="16" t="str">
        <f t="shared" si="118"/>
        <v>教材章</v>
      </c>
      <c r="F906" s="16" t="str">
        <f t="shared" si="119"/>
        <v>恰</v>
      </c>
      <c r="G906" s="16" t="str">
        <f>INDEX( {"body","discipline","volume","chapter","section"},MATCH(E906,{"教材体","教材域","教材册","教材章","教材节"},0))</f>
        <v>chapter</v>
      </c>
      <c r="H906" s="16" t="str">
        <f>INDEX( {"super","just","sub","infras"},MATCH(F906,{"超","恰","亚","次"},0))</f>
        <v>just</v>
      </c>
      <c r="I906" s="16">
        <f>MATCH(E906,{"教材体","教材域","教材册","教材章","教材节"},0)-1</f>
        <v>3</v>
      </c>
      <c r="J906" s="16">
        <f>MATCH(F906,{"超","恰","亚","次"},0)-1</f>
        <v>1</v>
      </c>
      <c r="K906" s="16" t="str">
        <f t="shared" si="120"/>
        <v>历史</v>
      </c>
      <c r="L906" s="1" t="s">
        <v>795</v>
      </c>
      <c r="M906" s="17"/>
      <c r="N906" s="17"/>
      <c r="O906" s="18" t="str">
        <f t="shared" si="121"/>
        <v xml:space="preserve">
  - 
    name:  五 欧洲的宗教改革
    title:  五 欧洲的宗教改革
    description: 
    koLyro: chapter
    koLyri:  just
    son: </v>
      </c>
      <c r="P906" s="20" t="str">
        <f t="shared" si="122"/>
        <v xml:space="preserve">
        - 
          name:  五 欧洲的宗教改革
          title:  五 欧洲的宗教改革
          description: 
          koLyro: chapter
          koLyri:  just
          son: </v>
      </c>
    </row>
    <row r="907" spans="1:16" s="1" customFormat="1" ht="17.25" customHeight="1">
      <c r="A907" s="15">
        <f t="shared" si="115"/>
        <v>4</v>
      </c>
      <c r="B907" s="16" t="str">
        <f t="shared" si="116"/>
        <v>教材节</v>
      </c>
      <c r="C907" s="16" t="str">
        <f t="shared" si="117"/>
        <v>1 宗教改革的历史背景</v>
      </c>
      <c r="D907" s="16" t="str">
        <f>IF(I907=1,INDEX( {"chinese","english","math","physics","chemistry","biology","politics","history","geography"},MATCH(C907,{"语文","英语","数学","物理","化学","生物","政治","历史","地理"},0)),"")</f>
        <v/>
      </c>
      <c r="E907" s="16" t="str">
        <f t="shared" si="118"/>
        <v>教材节</v>
      </c>
      <c r="F907" s="16" t="str">
        <f t="shared" si="119"/>
        <v>恰</v>
      </c>
      <c r="G907" s="16" t="str">
        <f>INDEX( {"body","discipline","volume","chapter","section"},MATCH(E907,{"教材体","教材域","教材册","教材章","教材节"},0))</f>
        <v>section</v>
      </c>
      <c r="H907" s="16" t="str">
        <f>INDEX( {"super","just","sub","infras"},MATCH(F907,{"超","恰","亚","次"},0))</f>
        <v>just</v>
      </c>
      <c r="I907" s="16">
        <f>MATCH(E907,{"教材体","教材域","教材册","教材章","教材节"},0)-1</f>
        <v>4</v>
      </c>
      <c r="J907" s="16">
        <f>MATCH(F907,{"超","恰","亚","次"},0)-1</f>
        <v>1</v>
      </c>
      <c r="K907" s="16" t="str">
        <f t="shared" si="120"/>
        <v>历史</v>
      </c>
      <c r="L907" s="1" t="s">
        <v>796</v>
      </c>
      <c r="M907" s="17"/>
      <c r="N907" s="17"/>
      <c r="O907" s="18" t="str">
        <f t="shared" si="121"/>
        <v xml:space="preserve">
  - 
    name:  1 宗教改革的历史背景
    title:  1 宗教改革的历史背景
    description: 
    koLyro: section
    koLyri:  just
    son: </v>
      </c>
      <c r="P907" s="20" t="str">
        <f t="shared" si="122"/>
        <v xml:space="preserve">
          - 
            name:  1 宗教改革的历史背景
            title:  1 宗教改革的历史背景
            description: 
            koLyro: section
            koLyri:  just
            son: </v>
      </c>
    </row>
    <row r="908" spans="1:16" s="1" customFormat="1" ht="17.25" customHeight="1">
      <c r="A908" s="15">
        <f t="shared" si="115"/>
        <v>4</v>
      </c>
      <c r="B908" s="16" t="str">
        <f t="shared" si="116"/>
        <v>教材节</v>
      </c>
      <c r="C908" s="16" t="str">
        <f t="shared" si="117"/>
        <v>2 马丁·路德的宗教改革</v>
      </c>
      <c r="D908" s="16" t="str">
        <f>IF(I908=1,INDEX( {"chinese","english","math","physics","chemistry","biology","politics","history","geography"},MATCH(C908,{"语文","英语","数学","物理","化学","生物","政治","历史","地理"},0)),"")</f>
        <v/>
      </c>
      <c r="E908" s="16" t="str">
        <f t="shared" si="118"/>
        <v>教材节</v>
      </c>
      <c r="F908" s="16" t="str">
        <f t="shared" si="119"/>
        <v>恰</v>
      </c>
      <c r="G908" s="16" t="str">
        <f>INDEX( {"body","discipline","volume","chapter","section"},MATCH(E908,{"教材体","教材域","教材册","教材章","教材节"},0))</f>
        <v>section</v>
      </c>
      <c r="H908" s="16" t="str">
        <f>INDEX( {"super","just","sub","infras"},MATCH(F908,{"超","恰","亚","次"},0))</f>
        <v>just</v>
      </c>
      <c r="I908" s="16">
        <f>MATCH(E908,{"教材体","教材域","教材册","教材章","教材节"},0)-1</f>
        <v>4</v>
      </c>
      <c r="J908" s="16">
        <f>MATCH(F908,{"超","恰","亚","次"},0)-1</f>
        <v>1</v>
      </c>
      <c r="K908" s="16" t="str">
        <f t="shared" si="120"/>
        <v>历史</v>
      </c>
      <c r="L908" s="26" t="s">
        <v>1340</v>
      </c>
      <c r="M908" s="17"/>
      <c r="N908" s="17"/>
      <c r="O908" s="18" t="str">
        <f t="shared" si="121"/>
        <v xml:space="preserve">
  - 
    name:  2 马丁·路德的宗教改革
    title:  2 马丁·路德的宗教改革
    description: 
    koLyro: section
    koLyri:  just
    son: </v>
      </c>
      <c r="P908" s="20" t="str">
        <f t="shared" si="122"/>
        <v xml:space="preserve">
          - 
            name:  2 马丁·路德的宗教改革
            title:  2 马丁·路德的宗教改革
            description: 
            koLyro: section
            koLyri:  just
            son: </v>
      </c>
    </row>
    <row r="909" spans="1:16" s="1" customFormat="1" ht="17.25" customHeight="1">
      <c r="A909" s="15">
        <f t="shared" si="115"/>
        <v>4</v>
      </c>
      <c r="B909" s="16" t="str">
        <f t="shared" si="116"/>
        <v>教材节</v>
      </c>
      <c r="C909" s="16" t="str">
        <f t="shared" si="117"/>
        <v>3 宗教改革运动的扩展</v>
      </c>
      <c r="D909" s="16" t="str">
        <f>IF(I909=1,INDEX( {"chinese","english","math","physics","chemistry","biology","politics","history","geography"},MATCH(C909,{"语文","英语","数学","物理","化学","生物","政治","历史","地理"},0)),"")</f>
        <v/>
      </c>
      <c r="E909" s="16" t="str">
        <f t="shared" si="118"/>
        <v>教材节</v>
      </c>
      <c r="F909" s="16" t="str">
        <f t="shared" si="119"/>
        <v>恰</v>
      </c>
      <c r="G909" s="16" t="str">
        <f>INDEX( {"body","discipline","volume","chapter","section"},MATCH(E909,{"教材体","教材域","教材册","教材章","教材节"},0))</f>
        <v>section</v>
      </c>
      <c r="H909" s="16" t="str">
        <f>INDEX( {"super","just","sub","infras"},MATCH(F909,{"超","恰","亚","次"},0))</f>
        <v>just</v>
      </c>
      <c r="I909" s="16">
        <f>MATCH(E909,{"教材体","教材域","教材册","教材章","教材节"},0)-1</f>
        <v>4</v>
      </c>
      <c r="J909" s="16">
        <f>MATCH(F909,{"超","恰","亚","次"},0)-1</f>
        <v>1</v>
      </c>
      <c r="K909" s="16" t="str">
        <f t="shared" si="120"/>
        <v>历史</v>
      </c>
      <c r="L909" s="1" t="s">
        <v>797</v>
      </c>
      <c r="M909" s="17"/>
      <c r="N909" s="17"/>
      <c r="O909" s="18" t="str">
        <f t="shared" si="121"/>
        <v xml:space="preserve">
  - 
    name:  3 宗教改革运动的扩展
    title:  3 宗教改革运动的扩展
    description: 
    koLyro: section
    koLyri:  just
    son: </v>
      </c>
      <c r="P909" s="20" t="str">
        <f t="shared" si="122"/>
        <v xml:space="preserve">
          - 
            name:  3 宗教改革运动的扩展
            title:  3 宗教改革运动的扩展
            description: 
            koLyro: section
            koLyri:  just
            son: </v>
      </c>
    </row>
    <row r="910" spans="1:16" s="1" customFormat="1" ht="17.25" customHeight="1">
      <c r="A910" s="15">
        <f t="shared" si="115"/>
        <v>3</v>
      </c>
      <c r="B910" s="16" t="str">
        <f t="shared" si="116"/>
        <v>教材章</v>
      </c>
      <c r="C910" s="16" t="str">
        <f t="shared" si="117"/>
        <v>六 默罕默德·阿里改革</v>
      </c>
      <c r="D910" s="16" t="str">
        <f>IF(I910=1,INDEX( {"chinese","english","math","physics","chemistry","biology","politics","history","geography"},MATCH(C910,{"语文","英语","数学","物理","化学","生物","政治","历史","地理"},0)),"")</f>
        <v/>
      </c>
      <c r="E910" s="16" t="str">
        <f t="shared" si="118"/>
        <v>教材章</v>
      </c>
      <c r="F910" s="16" t="str">
        <f t="shared" si="119"/>
        <v>恰</v>
      </c>
      <c r="G910" s="16" t="str">
        <f>INDEX( {"body","discipline","volume","chapter","section"},MATCH(E910,{"教材体","教材域","教材册","教材章","教材节"},0))</f>
        <v>chapter</v>
      </c>
      <c r="H910" s="16" t="str">
        <f>INDEX( {"super","just","sub","infras"},MATCH(F910,{"超","恰","亚","次"},0))</f>
        <v>just</v>
      </c>
      <c r="I910" s="16">
        <f>MATCH(E910,{"教材体","教材域","教材册","教材章","教材节"},0)-1</f>
        <v>3</v>
      </c>
      <c r="J910" s="16">
        <f>MATCH(F910,{"超","恰","亚","次"},0)-1</f>
        <v>1</v>
      </c>
      <c r="K910" s="16" t="str">
        <f t="shared" si="120"/>
        <v>历史</v>
      </c>
      <c r="L910" s="26" t="s">
        <v>798</v>
      </c>
      <c r="M910" s="17"/>
      <c r="N910" s="17"/>
      <c r="O910" s="18" t="str">
        <f t="shared" si="121"/>
        <v xml:space="preserve">
  - 
    name:  六 默罕默德·阿里改革
    title:  六 默罕默德·阿里改革
    description: 
    koLyro: chapter
    koLyri:  just
    son: </v>
      </c>
      <c r="P910" s="20" t="str">
        <f t="shared" si="122"/>
        <v xml:space="preserve">
        - 
          name:  六 默罕默德·阿里改革
          title:  六 默罕默德·阿里改革
          description: 
          koLyro: chapter
          koLyri:  just
          son: </v>
      </c>
    </row>
    <row r="911" spans="1:16" s="1" customFormat="1" ht="17.25" customHeight="1">
      <c r="A911" s="15">
        <f t="shared" si="115"/>
        <v>4</v>
      </c>
      <c r="B911" s="16" t="str">
        <f t="shared" si="116"/>
        <v>教材节</v>
      </c>
      <c r="C911" s="16" t="str">
        <f t="shared" si="117"/>
        <v>1 18世纪末19世纪初的埃及</v>
      </c>
      <c r="D911" s="16" t="str">
        <f>IF(I911=1,INDEX( {"chinese","english","math","physics","chemistry","biology","politics","history","geography"},MATCH(C911,{"语文","英语","数学","物理","化学","生物","政治","历史","地理"},0)),"")</f>
        <v/>
      </c>
      <c r="E911" s="16" t="str">
        <f t="shared" si="118"/>
        <v>教材节</v>
      </c>
      <c r="F911" s="16" t="str">
        <f t="shared" si="119"/>
        <v>恰</v>
      </c>
      <c r="G911" s="16" t="str">
        <f>INDEX( {"body","discipline","volume","chapter","section"},MATCH(E911,{"教材体","教材域","教材册","教材章","教材节"},0))</f>
        <v>section</v>
      </c>
      <c r="H911" s="16" t="str">
        <f>INDEX( {"super","just","sub","infras"},MATCH(F911,{"超","恰","亚","次"},0))</f>
        <v>just</v>
      </c>
      <c r="I911" s="16">
        <f>MATCH(E911,{"教材体","教材域","教材册","教材章","教材节"},0)-1</f>
        <v>4</v>
      </c>
      <c r="J911" s="16">
        <f>MATCH(F911,{"超","恰","亚","次"},0)-1</f>
        <v>1</v>
      </c>
      <c r="K911" s="16" t="str">
        <f t="shared" si="120"/>
        <v>历史</v>
      </c>
      <c r="L911" s="1" t="s">
        <v>799</v>
      </c>
      <c r="M911" s="17"/>
      <c r="N911" s="17"/>
      <c r="O911" s="18" t="str">
        <f t="shared" si="121"/>
        <v xml:space="preserve">
  - 
    name:  1 18世纪末19世纪初的埃及
    title:  1 18世纪末19世纪初的埃及
    description: 
    koLyro: section
    koLyri:  just
    son: </v>
      </c>
      <c r="P911" s="20" t="str">
        <f t="shared" si="122"/>
        <v xml:space="preserve">
          - 
            name:  1 18世纪末19世纪初的埃及
            title:  1 18世纪末19世纪初的埃及
            description: 
            koLyro: section
            koLyri:  just
            son: </v>
      </c>
    </row>
    <row r="912" spans="1:16" s="1" customFormat="1" ht="17.25" customHeight="1">
      <c r="A912" s="15">
        <f t="shared" si="115"/>
        <v>4</v>
      </c>
      <c r="B912" s="16" t="str">
        <f t="shared" si="116"/>
        <v>教材节</v>
      </c>
      <c r="C912" s="16" t="str">
        <f t="shared" si="117"/>
        <v>2 默罕默德·阿里改革的主要内容</v>
      </c>
      <c r="D912" s="16" t="str">
        <f>IF(I912=1,INDEX( {"chinese","english","math","physics","chemistry","biology","politics","history","geography"},MATCH(C912,{"语文","英语","数学","物理","化学","生物","政治","历史","地理"},0)),"")</f>
        <v/>
      </c>
      <c r="E912" s="16" t="str">
        <f t="shared" si="118"/>
        <v>教材节</v>
      </c>
      <c r="F912" s="16" t="str">
        <f t="shared" si="119"/>
        <v>恰</v>
      </c>
      <c r="G912" s="16" t="str">
        <f>INDEX( {"body","discipline","volume","chapter","section"},MATCH(E912,{"教材体","教材域","教材册","教材章","教材节"},0))</f>
        <v>section</v>
      </c>
      <c r="H912" s="16" t="str">
        <f>INDEX( {"super","just","sub","infras"},MATCH(F912,{"超","恰","亚","次"},0))</f>
        <v>just</v>
      </c>
      <c r="I912" s="16">
        <f>MATCH(E912,{"教材体","教材域","教材册","教材章","教材节"},0)-1</f>
        <v>4</v>
      </c>
      <c r="J912" s="16">
        <f>MATCH(F912,{"超","恰","亚","次"},0)-1</f>
        <v>1</v>
      </c>
      <c r="K912" s="16" t="str">
        <f t="shared" si="120"/>
        <v>历史</v>
      </c>
      <c r="L912" s="26" t="s">
        <v>1341</v>
      </c>
      <c r="M912" s="17"/>
      <c r="N912" s="17"/>
      <c r="O912" s="18" t="str">
        <f t="shared" si="121"/>
        <v xml:space="preserve">
  - 
    name:  2 默罕默德·阿里改革的主要内容
    title:  2 默罕默德·阿里改革的主要内容
    description: 
    koLyro: section
    koLyri:  just
    son: </v>
      </c>
      <c r="P912" s="20" t="str">
        <f t="shared" si="122"/>
        <v xml:space="preserve">
          - 
            name:  2 默罕默德·阿里改革的主要内容
            title:  2 默罕默德·阿里改革的主要内容
            description: 
            koLyro: section
            koLyri:  just
            son: </v>
      </c>
    </row>
    <row r="913" spans="1:16" s="1" customFormat="1" ht="17.25" customHeight="1">
      <c r="A913" s="15">
        <f t="shared" si="115"/>
        <v>4</v>
      </c>
      <c r="B913" s="16" t="str">
        <f t="shared" si="116"/>
        <v>教材节</v>
      </c>
      <c r="C913" s="16" t="str">
        <f t="shared" si="117"/>
        <v>3 改革的后果</v>
      </c>
      <c r="D913" s="16" t="str">
        <f>IF(I913=1,INDEX( {"chinese","english","math","physics","chemistry","biology","politics","history","geography"},MATCH(C913,{"语文","英语","数学","物理","化学","生物","政治","历史","地理"},0)),"")</f>
        <v/>
      </c>
      <c r="E913" s="16" t="str">
        <f t="shared" si="118"/>
        <v>教材节</v>
      </c>
      <c r="F913" s="16" t="str">
        <f t="shared" si="119"/>
        <v>恰</v>
      </c>
      <c r="G913" s="16" t="str">
        <f>INDEX( {"body","discipline","volume","chapter","section"},MATCH(E913,{"教材体","教材域","教材册","教材章","教材节"},0))</f>
        <v>section</v>
      </c>
      <c r="H913" s="16" t="str">
        <f>INDEX( {"super","just","sub","infras"},MATCH(F913,{"超","恰","亚","次"},0))</f>
        <v>just</v>
      </c>
      <c r="I913" s="16">
        <f>MATCH(E913,{"教材体","教材域","教材册","教材章","教材节"},0)-1</f>
        <v>4</v>
      </c>
      <c r="J913" s="16">
        <f>MATCH(F913,{"超","恰","亚","次"},0)-1</f>
        <v>1</v>
      </c>
      <c r="K913" s="16" t="str">
        <f t="shared" si="120"/>
        <v>历史</v>
      </c>
      <c r="L913" s="1" t="s">
        <v>800</v>
      </c>
      <c r="M913" s="17"/>
      <c r="N913" s="17"/>
      <c r="O913" s="18" t="str">
        <f t="shared" si="121"/>
        <v xml:space="preserve">
  - 
    name:  3 改革的后果
    title:  3 改革的后果
    description: 
    koLyro: section
    koLyri:  just
    son: </v>
      </c>
      <c r="P913" s="20" t="str">
        <f t="shared" si="122"/>
        <v xml:space="preserve">
          - 
            name:  3 改革的后果
            title:  3 改革的后果
            description: 
            koLyro: section
            koLyri:  just
            son: </v>
      </c>
    </row>
    <row r="914" spans="1:16" s="1" customFormat="1" ht="17.25" customHeight="1">
      <c r="A914" s="15">
        <f t="shared" si="115"/>
        <v>3</v>
      </c>
      <c r="B914" s="16" t="str">
        <f t="shared" si="116"/>
        <v>教材章</v>
      </c>
      <c r="C914" s="16" t="str">
        <f t="shared" si="117"/>
        <v>七 1861年俄国农奴制改革</v>
      </c>
      <c r="D914" s="16" t="str">
        <f>IF(I914=1,INDEX( {"chinese","english","math","physics","chemistry","biology","politics","history","geography"},MATCH(C914,{"语文","英语","数学","物理","化学","生物","政治","历史","地理"},0)),"")</f>
        <v/>
      </c>
      <c r="E914" s="16" t="str">
        <f t="shared" si="118"/>
        <v>教材章</v>
      </c>
      <c r="F914" s="16" t="str">
        <f t="shared" si="119"/>
        <v>恰</v>
      </c>
      <c r="G914" s="16" t="str">
        <f>INDEX( {"body","discipline","volume","chapter","section"},MATCH(E914,{"教材体","教材域","教材册","教材章","教材节"},0))</f>
        <v>chapter</v>
      </c>
      <c r="H914" s="16" t="str">
        <f>INDEX( {"super","just","sub","infras"},MATCH(F914,{"超","恰","亚","次"},0))</f>
        <v>just</v>
      </c>
      <c r="I914" s="16">
        <f>MATCH(E914,{"教材体","教材域","教材册","教材章","教材节"},0)-1</f>
        <v>3</v>
      </c>
      <c r="J914" s="16">
        <f>MATCH(F914,{"超","恰","亚","次"},0)-1</f>
        <v>1</v>
      </c>
      <c r="K914" s="16" t="str">
        <f t="shared" si="120"/>
        <v>历史</v>
      </c>
      <c r="L914" s="1" t="s">
        <v>801</v>
      </c>
      <c r="M914" s="17" t="s">
        <v>58</v>
      </c>
      <c r="N914" s="17"/>
      <c r="O914" s="18" t="str">
        <f t="shared" si="121"/>
        <v xml:space="preserve">
  - 
    name:  七 1861年俄国农奴制改革
    title:  七 1861年俄国农奴制改革
    description: 
    koLyro: chapter
    koLyri:  just
    son: </v>
      </c>
      <c r="P914" s="20" t="str">
        <f t="shared" si="122"/>
        <v xml:space="preserve">
        - 
          name:  七 1861年俄国农奴制改革
          title:  七 1861年俄国农奴制改革
          description: 
          koLyro: chapter
          koLyri:  just
          son: </v>
      </c>
    </row>
    <row r="915" spans="1:16" s="1" customFormat="1" ht="17.25" customHeight="1">
      <c r="A915" s="15">
        <f t="shared" si="115"/>
        <v>4</v>
      </c>
      <c r="B915" s="16" t="str">
        <f t="shared" si="116"/>
        <v>教材节</v>
      </c>
      <c r="C915" s="16" t="str">
        <f t="shared" si="117"/>
        <v>1 19世纪中叶的俄国</v>
      </c>
      <c r="D915" s="16" t="str">
        <f>IF(I915=1,INDEX( {"chinese","english","math","physics","chemistry","biology","politics","history","geography"},MATCH(C915,{"语文","英语","数学","物理","化学","生物","政治","历史","地理"},0)),"")</f>
        <v/>
      </c>
      <c r="E915" s="16" t="str">
        <f t="shared" si="118"/>
        <v>教材节</v>
      </c>
      <c r="F915" s="16" t="str">
        <f t="shared" si="119"/>
        <v>恰</v>
      </c>
      <c r="G915" s="16" t="str">
        <f>INDEX( {"body","discipline","volume","chapter","section"},MATCH(E915,{"教材体","教材域","教材册","教材章","教材节"},0))</f>
        <v>section</v>
      </c>
      <c r="H915" s="16" t="str">
        <f>INDEX( {"super","just","sub","infras"},MATCH(F915,{"超","恰","亚","次"},0))</f>
        <v>just</v>
      </c>
      <c r="I915" s="16">
        <f>MATCH(E915,{"教材体","教材域","教材册","教材章","教材节"},0)-1</f>
        <v>4</v>
      </c>
      <c r="J915" s="16">
        <f>MATCH(F915,{"超","恰","亚","次"},0)-1</f>
        <v>1</v>
      </c>
      <c r="K915" s="16" t="str">
        <f t="shared" si="120"/>
        <v>历史</v>
      </c>
      <c r="L915" s="1" t="s">
        <v>802</v>
      </c>
      <c r="M915" s="17"/>
      <c r="N915" s="17"/>
      <c r="O915" s="18" t="str">
        <f t="shared" si="121"/>
        <v xml:space="preserve">
  - 
    name:  1 19世纪中叶的俄国
    title:  1 19世纪中叶的俄国
    description: 
    koLyro: section
    koLyri:  just
    son: </v>
      </c>
      <c r="P915" s="20" t="str">
        <f t="shared" si="122"/>
        <v xml:space="preserve">
          - 
            name:  1 19世纪中叶的俄国
            title:  1 19世纪中叶的俄国
            description: 
            koLyro: section
            koLyri:  just
            son: </v>
      </c>
    </row>
    <row r="916" spans="1:16" s="1" customFormat="1" ht="17.25" customHeight="1">
      <c r="A916" s="15">
        <f t="shared" si="115"/>
        <v>4</v>
      </c>
      <c r="B916" s="16" t="str">
        <f t="shared" si="116"/>
        <v>教材节</v>
      </c>
      <c r="C916" s="16" t="str">
        <f t="shared" si="117"/>
        <v>2 农奴制改革的主要内容</v>
      </c>
      <c r="D916" s="16" t="str">
        <f>IF(I916=1,INDEX( {"chinese","english","math","physics","chemistry","biology","politics","history","geography"},MATCH(C916,{"语文","英语","数学","物理","化学","生物","政治","历史","地理"},0)),"")</f>
        <v/>
      </c>
      <c r="E916" s="16" t="str">
        <f t="shared" si="118"/>
        <v>教材节</v>
      </c>
      <c r="F916" s="16" t="str">
        <f t="shared" si="119"/>
        <v>恰</v>
      </c>
      <c r="G916" s="16" t="str">
        <f>INDEX( {"body","discipline","volume","chapter","section"},MATCH(E916,{"教材体","教材域","教材册","教材章","教材节"},0))</f>
        <v>section</v>
      </c>
      <c r="H916" s="16" t="str">
        <f>INDEX( {"super","just","sub","infras"},MATCH(F916,{"超","恰","亚","次"},0))</f>
        <v>just</v>
      </c>
      <c r="I916" s="16">
        <f>MATCH(E916,{"教材体","教材域","教材册","教材章","教材节"},0)-1</f>
        <v>4</v>
      </c>
      <c r="J916" s="16">
        <f>MATCH(F916,{"超","恰","亚","次"},0)-1</f>
        <v>1</v>
      </c>
      <c r="K916" s="16" t="str">
        <f t="shared" si="120"/>
        <v>历史</v>
      </c>
      <c r="L916" s="1" t="s">
        <v>803</v>
      </c>
      <c r="M916" s="17"/>
      <c r="N916" s="17"/>
      <c r="O916" s="18" t="str">
        <f t="shared" si="121"/>
        <v xml:space="preserve">
  - 
    name:  2 农奴制改革的主要内容
    title:  2 农奴制改革的主要内容
    description: 
    koLyro: section
    koLyri:  just
    son: </v>
      </c>
      <c r="P916" s="20" t="str">
        <f t="shared" si="122"/>
        <v xml:space="preserve">
          - 
            name:  2 农奴制改革的主要内容
            title:  2 农奴制改革的主要内容
            description: 
            koLyro: section
            koLyri:  just
            son: </v>
      </c>
    </row>
    <row r="917" spans="1:16" s="1" customFormat="1" ht="17.25" customHeight="1">
      <c r="A917" s="15">
        <f t="shared" si="115"/>
        <v>4</v>
      </c>
      <c r="B917" s="16" t="str">
        <f t="shared" si="116"/>
        <v>教材节</v>
      </c>
      <c r="C917" s="16" t="str">
        <f t="shared" si="117"/>
        <v>3 农奴制改革与俄国的近代化</v>
      </c>
      <c r="D917" s="16" t="str">
        <f>IF(I917=1,INDEX( {"chinese","english","math","physics","chemistry","biology","politics","history","geography"},MATCH(C917,{"语文","英语","数学","物理","化学","生物","政治","历史","地理"},0)),"")</f>
        <v/>
      </c>
      <c r="E917" s="16" t="str">
        <f t="shared" si="118"/>
        <v>教材节</v>
      </c>
      <c r="F917" s="16" t="str">
        <f t="shared" si="119"/>
        <v>恰</v>
      </c>
      <c r="G917" s="16" t="str">
        <f>INDEX( {"body","discipline","volume","chapter","section"},MATCH(E917,{"教材体","教材域","教材册","教材章","教材节"},0))</f>
        <v>section</v>
      </c>
      <c r="H917" s="16" t="str">
        <f>INDEX( {"super","just","sub","infras"},MATCH(F917,{"超","恰","亚","次"},0))</f>
        <v>just</v>
      </c>
      <c r="I917" s="16">
        <f>MATCH(E917,{"教材体","教材域","教材册","教材章","教材节"},0)-1</f>
        <v>4</v>
      </c>
      <c r="J917" s="16">
        <f>MATCH(F917,{"超","恰","亚","次"},0)-1</f>
        <v>1</v>
      </c>
      <c r="K917" s="16" t="str">
        <f t="shared" si="120"/>
        <v>历史</v>
      </c>
      <c r="L917" s="1" t="s">
        <v>804</v>
      </c>
      <c r="M917" s="17"/>
      <c r="N917" s="17"/>
      <c r="O917" s="18" t="str">
        <f t="shared" si="121"/>
        <v xml:space="preserve">
  - 
    name:  3 农奴制改革与俄国的近代化
    title:  3 农奴制改革与俄国的近代化
    description: 
    koLyro: section
    koLyri:  just
    son: </v>
      </c>
      <c r="P917" s="20" t="str">
        <f t="shared" si="122"/>
        <v xml:space="preserve">
          - 
            name:  3 农奴制改革与俄国的近代化
            title:  3 农奴制改革与俄国的近代化
            description: 
            koLyro: section
            koLyri:  just
            son: </v>
      </c>
    </row>
    <row r="918" spans="1:16" s="1" customFormat="1" ht="17.25" customHeight="1">
      <c r="A918" s="15">
        <f t="shared" si="115"/>
        <v>3</v>
      </c>
      <c r="B918" s="16" t="str">
        <f t="shared" si="116"/>
        <v>教材章</v>
      </c>
      <c r="C918" s="16" t="str">
        <f t="shared" si="117"/>
        <v>八 日本明治维新</v>
      </c>
      <c r="D918" s="16" t="str">
        <f>IF(I918=1,INDEX( {"chinese","english","math","physics","chemistry","biology","politics","history","geography"},MATCH(C918,{"语文","英语","数学","物理","化学","生物","政治","历史","地理"},0)),"")</f>
        <v/>
      </c>
      <c r="E918" s="16" t="str">
        <f t="shared" si="118"/>
        <v>教材章</v>
      </c>
      <c r="F918" s="16" t="str">
        <f t="shared" si="119"/>
        <v>恰</v>
      </c>
      <c r="G918" s="16" t="str">
        <f>INDEX( {"body","discipline","volume","chapter","section"},MATCH(E918,{"教材体","教材域","教材册","教材章","教材节"},0))</f>
        <v>chapter</v>
      </c>
      <c r="H918" s="16" t="str">
        <f>INDEX( {"super","just","sub","infras"},MATCH(F918,{"超","恰","亚","次"},0))</f>
        <v>just</v>
      </c>
      <c r="I918" s="16">
        <f>MATCH(E918,{"教材体","教材域","教材册","教材章","教材节"},0)-1</f>
        <v>3</v>
      </c>
      <c r="J918" s="16">
        <f>MATCH(F918,{"超","恰","亚","次"},0)-1</f>
        <v>1</v>
      </c>
      <c r="K918" s="16" t="str">
        <f t="shared" si="120"/>
        <v>历史</v>
      </c>
      <c r="L918" s="1" t="s">
        <v>805</v>
      </c>
      <c r="M918" s="17"/>
      <c r="N918" s="17"/>
      <c r="O918" s="18" t="str">
        <f t="shared" si="121"/>
        <v xml:space="preserve">
  - 
    name:  八 日本明治维新
    title:  八 日本明治维新
    description: 
    koLyro: chapter
    koLyri:  just
    son: </v>
      </c>
      <c r="P918" s="20" t="str">
        <f t="shared" si="122"/>
        <v xml:space="preserve">
        - 
          name:  八 日本明治维新
          title:  八 日本明治维新
          description: 
          koLyro: chapter
          koLyri:  just
          son: </v>
      </c>
    </row>
    <row r="919" spans="1:16" s="1" customFormat="1" ht="17.25" customHeight="1">
      <c r="A919" s="15">
        <f t="shared" si="115"/>
        <v>4</v>
      </c>
      <c r="B919" s="16" t="str">
        <f t="shared" si="116"/>
        <v>教材节</v>
      </c>
      <c r="C919" s="16" t="str">
        <f t="shared" si="117"/>
        <v>1 从锁国走向开国的日本</v>
      </c>
      <c r="D919" s="16" t="str">
        <f>IF(I919=1,INDEX( {"chinese","english","math","physics","chemistry","biology","politics","history","geography"},MATCH(C919,{"语文","英语","数学","物理","化学","生物","政治","历史","地理"},0)),"")</f>
        <v/>
      </c>
      <c r="E919" s="16" t="str">
        <f t="shared" si="118"/>
        <v>教材节</v>
      </c>
      <c r="F919" s="16" t="str">
        <f t="shared" si="119"/>
        <v>恰</v>
      </c>
      <c r="G919" s="16" t="str">
        <f>INDEX( {"body","discipline","volume","chapter","section"},MATCH(E919,{"教材体","教材域","教材册","教材章","教材节"},0))</f>
        <v>section</v>
      </c>
      <c r="H919" s="16" t="str">
        <f>INDEX( {"super","just","sub","infras"},MATCH(F919,{"超","恰","亚","次"},0))</f>
        <v>just</v>
      </c>
      <c r="I919" s="16">
        <f>MATCH(E919,{"教材体","教材域","教材册","教材章","教材节"},0)-1</f>
        <v>4</v>
      </c>
      <c r="J919" s="16">
        <f>MATCH(F919,{"超","恰","亚","次"},0)-1</f>
        <v>1</v>
      </c>
      <c r="K919" s="16" t="str">
        <f t="shared" si="120"/>
        <v>历史</v>
      </c>
      <c r="L919" s="1" t="s">
        <v>806</v>
      </c>
      <c r="M919" s="17"/>
      <c r="N919" s="17"/>
      <c r="O919" s="18" t="str">
        <f t="shared" si="121"/>
        <v xml:space="preserve">
  - 
    name:  1 从锁国走向开国的日本
    title:  1 从锁国走向开国的日本
    description: 
    koLyro: section
    koLyri:  just
    son: </v>
      </c>
      <c r="P919" s="20" t="str">
        <f t="shared" si="122"/>
        <v xml:space="preserve">
          - 
            name:  1 从锁国走向开国的日本
            title:  1 从锁国走向开国的日本
            description: 
            koLyro: section
            koLyri:  just
            son: </v>
      </c>
    </row>
    <row r="920" spans="1:16" s="1" customFormat="1" ht="17.25" customHeight="1">
      <c r="A920" s="15">
        <f t="shared" si="115"/>
        <v>4</v>
      </c>
      <c r="B920" s="16" t="str">
        <f t="shared" si="116"/>
        <v>教材节</v>
      </c>
      <c r="C920" s="16" t="str">
        <f t="shared" si="117"/>
        <v>2 倒幕运动和明治政府的成立</v>
      </c>
      <c r="D920" s="16" t="str">
        <f>IF(I920=1,INDEX( {"chinese","english","math","physics","chemistry","biology","politics","history","geography"},MATCH(C920,{"语文","英语","数学","物理","化学","生物","政治","历史","地理"},0)),"")</f>
        <v/>
      </c>
      <c r="E920" s="16" t="str">
        <f t="shared" si="118"/>
        <v>教材节</v>
      </c>
      <c r="F920" s="16" t="str">
        <f t="shared" si="119"/>
        <v>恰</v>
      </c>
      <c r="G920" s="16" t="str">
        <f>INDEX( {"body","discipline","volume","chapter","section"},MATCH(E920,{"教材体","教材域","教材册","教材章","教材节"},0))</f>
        <v>section</v>
      </c>
      <c r="H920" s="16" t="str">
        <f>INDEX( {"super","just","sub","infras"},MATCH(F920,{"超","恰","亚","次"},0))</f>
        <v>just</v>
      </c>
      <c r="I920" s="16">
        <f>MATCH(E920,{"教材体","教材域","教材册","教材章","教材节"},0)-1</f>
        <v>4</v>
      </c>
      <c r="J920" s="16">
        <f>MATCH(F920,{"超","恰","亚","次"},0)-1</f>
        <v>1</v>
      </c>
      <c r="K920" s="16" t="str">
        <f t="shared" si="120"/>
        <v>历史</v>
      </c>
      <c r="L920" s="1" t="s">
        <v>807</v>
      </c>
      <c r="M920" s="17"/>
      <c r="N920" s="17"/>
      <c r="O920" s="18" t="str">
        <f t="shared" si="121"/>
        <v xml:space="preserve">
  - 
    name:  2 倒幕运动和明治政府的成立
    title:  2 倒幕运动和明治政府的成立
    description: 
    koLyro: section
    koLyri:  just
    son: </v>
      </c>
      <c r="P920" s="20" t="str">
        <f t="shared" si="122"/>
        <v xml:space="preserve">
          - 
            name:  2 倒幕运动和明治政府的成立
            title:  2 倒幕运动和明治政府的成立
            description: 
            koLyro: section
            koLyri:  just
            son: </v>
      </c>
    </row>
    <row r="921" spans="1:16" s="1" customFormat="1" ht="17.25" customHeight="1">
      <c r="A921" s="15">
        <f t="shared" si="115"/>
        <v>4</v>
      </c>
      <c r="B921" s="16" t="str">
        <f t="shared" si="116"/>
        <v>教材节</v>
      </c>
      <c r="C921" s="16" t="str">
        <f t="shared" si="117"/>
        <v>3 明治维新</v>
      </c>
      <c r="D921" s="16" t="str">
        <f>IF(I921=1,INDEX( {"chinese","english","math","physics","chemistry","biology","politics","history","geography"},MATCH(C921,{"语文","英语","数学","物理","化学","生物","政治","历史","地理"},0)),"")</f>
        <v/>
      </c>
      <c r="E921" s="16" t="str">
        <f t="shared" si="118"/>
        <v>教材节</v>
      </c>
      <c r="F921" s="16" t="str">
        <f t="shared" si="119"/>
        <v>恰</v>
      </c>
      <c r="G921" s="16" t="str">
        <f>INDEX( {"body","discipline","volume","chapter","section"},MATCH(E921,{"教材体","教材域","教材册","教材章","教材节"},0))</f>
        <v>section</v>
      </c>
      <c r="H921" s="16" t="str">
        <f>INDEX( {"super","just","sub","infras"},MATCH(F921,{"超","恰","亚","次"},0))</f>
        <v>just</v>
      </c>
      <c r="I921" s="16">
        <f>MATCH(E921,{"教材体","教材域","教材册","教材章","教材节"},0)-1</f>
        <v>4</v>
      </c>
      <c r="J921" s="16">
        <f>MATCH(F921,{"超","恰","亚","次"},0)-1</f>
        <v>1</v>
      </c>
      <c r="K921" s="16" t="str">
        <f t="shared" si="120"/>
        <v>历史</v>
      </c>
      <c r="L921" s="1" t="s">
        <v>808</v>
      </c>
      <c r="M921" s="17"/>
      <c r="N921" s="17"/>
      <c r="O921" s="18" t="str">
        <f t="shared" si="121"/>
        <v xml:space="preserve">
  - 
    name:  3 明治维新
    title:  3 明治维新
    description: 
    koLyro: section
    koLyri:  just
    son: </v>
      </c>
      <c r="P921" s="20" t="str">
        <f t="shared" si="122"/>
        <v xml:space="preserve">
          - 
            name:  3 明治维新
            title:  3 明治维新
            description: 
            koLyro: section
            koLyri:  just
            son: </v>
      </c>
    </row>
    <row r="922" spans="1:16" s="1" customFormat="1" ht="17.25" customHeight="1">
      <c r="A922" s="15">
        <f t="shared" si="115"/>
        <v>4</v>
      </c>
      <c r="B922" s="16" t="str">
        <f t="shared" si="116"/>
        <v>教材节</v>
      </c>
      <c r="C922" s="16" t="str">
        <f t="shared" si="117"/>
        <v>4 走向世界的日本</v>
      </c>
      <c r="D922" s="16" t="str">
        <f>IF(I922=1,INDEX( {"chinese","english","math","physics","chemistry","biology","politics","history","geography"},MATCH(C922,{"语文","英语","数学","物理","化学","生物","政治","历史","地理"},0)),"")</f>
        <v/>
      </c>
      <c r="E922" s="16" t="str">
        <f t="shared" si="118"/>
        <v>教材节</v>
      </c>
      <c r="F922" s="16" t="str">
        <f t="shared" si="119"/>
        <v>恰</v>
      </c>
      <c r="G922" s="16" t="str">
        <f>INDEX( {"body","discipline","volume","chapter","section"},MATCH(E922,{"教材体","教材域","教材册","教材章","教材节"},0))</f>
        <v>section</v>
      </c>
      <c r="H922" s="16" t="str">
        <f>INDEX( {"super","just","sub","infras"},MATCH(F922,{"超","恰","亚","次"},0))</f>
        <v>just</v>
      </c>
      <c r="I922" s="16">
        <f>MATCH(E922,{"教材体","教材域","教材册","教材章","教材节"},0)-1</f>
        <v>4</v>
      </c>
      <c r="J922" s="16">
        <f>MATCH(F922,{"超","恰","亚","次"},0)-1</f>
        <v>1</v>
      </c>
      <c r="K922" s="16" t="str">
        <f t="shared" si="120"/>
        <v>历史</v>
      </c>
      <c r="L922" s="1" t="s">
        <v>809</v>
      </c>
      <c r="M922" s="17"/>
      <c r="N922" s="17"/>
      <c r="O922" s="18" t="str">
        <f t="shared" si="121"/>
        <v xml:space="preserve">
  - 
    name:  4 走向世界的日本
    title:  4 走向世界的日本
    description: 
    koLyro: section
    koLyri:  just
    son: </v>
      </c>
      <c r="P922" s="20" t="str">
        <f t="shared" si="122"/>
        <v xml:space="preserve">
          - 
            name:  4 走向世界的日本
            title:  4 走向世界的日本
            description: 
            koLyro: section
            koLyri:  just
            son: </v>
      </c>
    </row>
    <row r="923" spans="1:16" s="1" customFormat="1" ht="17.25" customHeight="1">
      <c r="A923" s="15">
        <f t="shared" si="115"/>
        <v>3</v>
      </c>
      <c r="B923" s="16" t="str">
        <f t="shared" si="116"/>
        <v>教材章</v>
      </c>
      <c r="C923" s="16" t="str">
        <f t="shared" si="117"/>
        <v>九 戊戌变法</v>
      </c>
      <c r="D923" s="16" t="str">
        <f>IF(I923=1,INDEX( {"chinese","english","math","physics","chemistry","biology","politics","history","geography"},MATCH(C923,{"语文","英语","数学","物理","化学","生物","政治","历史","地理"},0)),"")</f>
        <v/>
      </c>
      <c r="E923" s="16" t="str">
        <f t="shared" si="118"/>
        <v>教材章</v>
      </c>
      <c r="F923" s="16" t="str">
        <f t="shared" si="119"/>
        <v>恰</v>
      </c>
      <c r="G923" s="16" t="str">
        <f>INDEX( {"body","discipline","volume","chapter","section"},MATCH(E923,{"教材体","教材域","教材册","教材章","教材节"},0))</f>
        <v>chapter</v>
      </c>
      <c r="H923" s="16" t="str">
        <f>INDEX( {"super","just","sub","infras"},MATCH(F923,{"超","恰","亚","次"},0))</f>
        <v>just</v>
      </c>
      <c r="I923" s="16">
        <f>MATCH(E923,{"教材体","教材域","教材册","教材章","教材节"},0)-1</f>
        <v>3</v>
      </c>
      <c r="J923" s="16">
        <f>MATCH(F923,{"超","恰","亚","次"},0)-1</f>
        <v>1</v>
      </c>
      <c r="K923" s="16" t="str">
        <f t="shared" si="120"/>
        <v>历史</v>
      </c>
      <c r="L923" s="1" t="s">
        <v>810</v>
      </c>
      <c r="M923" s="17"/>
      <c r="N923" s="17"/>
      <c r="O923" s="18" t="str">
        <f t="shared" si="121"/>
        <v xml:space="preserve">
  - 
    name:  九 戊戌变法
    title:  九 戊戌变法
    description: 
    koLyro: chapter
    koLyri:  just
    son: </v>
      </c>
      <c r="P923" s="20" t="str">
        <f t="shared" si="122"/>
        <v xml:space="preserve">
        - 
          name:  九 戊戌变法
          title:  九 戊戌变法
          description: 
          koLyro: chapter
          koLyri:  just
          son: </v>
      </c>
    </row>
    <row r="924" spans="1:16" s="1" customFormat="1" ht="17.25" customHeight="1">
      <c r="A924" s="15">
        <f t="shared" si="115"/>
        <v>4</v>
      </c>
      <c r="B924" s="16" t="str">
        <f t="shared" si="116"/>
        <v>教材节</v>
      </c>
      <c r="C924" s="16" t="str">
        <f t="shared" si="117"/>
        <v>1 甲午战争后民族危机的加深</v>
      </c>
      <c r="D924" s="16" t="str">
        <f>IF(I924=1,INDEX( {"chinese","english","math","physics","chemistry","biology","politics","history","geography"},MATCH(C924,{"语文","英语","数学","物理","化学","生物","政治","历史","地理"},0)),"")</f>
        <v/>
      </c>
      <c r="E924" s="16" t="str">
        <f t="shared" si="118"/>
        <v>教材节</v>
      </c>
      <c r="F924" s="16" t="str">
        <f t="shared" si="119"/>
        <v>恰</v>
      </c>
      <c r="G924" s="16" t="str">
        <f>INDEX( {"body","discipline","volume","chapter","section"},MATCH(E924,{"教材体","教材域","教材册","教材章","教材节"},0))</f>
        <v>section</v>
      </c>
      <c r="H924" s="16" t="str">
        <f>INDEX( {"super","just","sub","infras"},MATCH(F924,{"超","恰","亚","次"},0))</f>
        <v>just</v>
      </c>
      <c r="I924" s="16">
        <f>MATCH(E924,{"教材体","教材域","教材册","教材章","教材节"},0)-1</f>
        <v>4</v>
      </c>
      <c r="J924" s="16">
        <f>MATCH(F924,{"超","恰","亚","次"},0)-1</f>
        <v>1</v>
      </c>
      <c r="K924" s="16" t="str">
        <f t="shared" si="120"/>
        <v>历史</v>
      </c>
      <c r="L924" s="1" t="s">
        <v>811</v>
      </c>
      <c r="M924" s="17"/>
      <c r="N924" s="17"/>
      <c r="O924" s="18" t="str">
        <f t="shared" si="121"/>
        <v xml:space="preserve">
  - 
    name:  1 甲午战争后民族危机的加深
    title:  1 甲午战争后民族危机的加深
    description: 
    koLyro: section
    koLyri:  just
    son: </v>
      </c>
      <c r="P924" s="20" t="str">
        <f t="shared" si="122"/>
        <v xml:space="preserve">
          - 
            name:  1 甲午战争后民族危机的加深
            title:  1 甲午战争后民族危机的加深
            description: 
            koLyro: section
            koLyri:  just
            son: </v>
      </c>
    </row>
    <row r="925" spans="1:16" s="1" customFormat="1" ht="17.25" customHeight="1">
      <c r="A925" s="15">
        <f t="shared" si="115"/>
        <v>4</v>
      </c>
      <c r="B925" s="16" t="str">
        <f t="shared" si="116"/>
        <v>教材节</v>
      </c>
      <c r="C925" s="16" t="str">
        <f t="shared" si="117"/>
        <v>2 维新运动的兴起</v>
      </c>
      <c r="D925" s="16" t="str">
        <f>IF(I925=1,INDEX( {"chinese","english","math","physics","chemistry","biology","politics","history","geography"},MATCH(C925,{"语文","英语","数学","物理","化学","生物","政治","历史","地理"},0)),"")</f>
        <v/>
      </c>
      <c r="E925" s="16" t="str">
        <f t="shared" si="118"/>
        <v>教材节</v>
      </c>
      <c r="F925" s="16" t="str">
        <f t="shared" si="119"/>
        <v>恰</v>
      </c>
      <c r="G925" s="16" t="str">
        <f>INDEX( {"body","discipline","volume","chapter","section"},MATCH(E925,{"教材体","教材域","教材册","教材章","教材节"},0))</f>
        <v>section</v>
      </c>
      <c r="H925" s="16" t="str">
        <f>INDEX( {"super","just","sub","infras"},MATCH(F925,{"超","恰","亚","次"},0))</f>
        <v>just</v>
      </c>
      <c r="I925" s="16">
        <f>MATCH(E925,{"教材体","教材域","教材册","教材章","教材节"},0)-1</f>
        <v>4</v>
      </c>
      <c r="J925" s="16">
        <f>MATCH(F925,{"超","恰","亚","次"},0)-1</f>
        <v>1</v>
      </c>
      <c r="K925" s="16" t="str">
        <f t="shared" si="120"/>
        <v>历史</v>
      </c>
      <c r="L925" s="1" t="s">
        <v>812</v>
      </c>
      <c r="M925" s="17"/>
      <c r="N925" s="17"/>
      <c r="O925" s="18" t="str">
        <f t="shared" si="121"/>
        <v xml:space="preserve">
  - 
    name:  2 维新运动的兴起
    title:  2 维新运动的兴起
    description: 
    koLyro: section
    koLyri:  just
    son: </v>
      </c>
      <c r="P925" s="20" t="str">
        <f t="shared" si="122"/>
        <v xml:space="preserve">
          - 
            name:  2 维新运动的兴起
            title:  2 维新运动的兴起
            description: 
            koLyro: section
            koLyri:  just
            son: </v>
      </c>
    </row>
    <row r="926" spans="1:16" s="1" customFormat="1" ht="17.25" customHeight="1">
      <c r="A926" s="15">
        <f t="shared" si="115"/>
        <v>4</v>
      </c>
      <c r="B926" s="16" t="str">
        <f t="shared" si="116"/>
        <v>教材节</v>
      </c>
      <c r="C926" s="16" t="str">
        <f t="shared" si="117"/>
        <v>3 百日维新</v>
      </c>
      <c r="D926" s="16" t="str">
        <f>IF(I926=1,INDEX( {"chinese","english","math","physics","chemistry","biology","politics","history","geography"},MATCH(C926,{"语文","英语","数学","物理","化学","生物","政治","历史","地理"},0)),"")</f>
        <v/>
      </c>
      <c r="E926" s="16" t="str">
        <f t="shared" si="118"/>
        <v>教材节</v>
      </c>
      <c r="F926" s="16" t="str">
        <f t="shared" si="119"/>
        <v>恰</v>
      </c>
      <c r="G926" s="16" t="str">
        <f>INDEX( {"body","discipline","volume","chapter","section"},MATCH(E926,{"教材体","教材域","教材册","教材章","教材节"},0))</f>
        <v>section</v>
      </c>
      <c r="H926" s="16" t="str">
        <f>INDEX( {"super","just","sub","infras"},MATCH(F926,{"超","恰","亚","次"},0))</f>
        <v>just</v>
      </c>
      <c r="I926" s="16">
        <f>MATCH(E926,{"教材体","教材域","教材册","教材章","教材节"},0)-1</f>
        <v>4</v>
      </c>
      <c r="J926" s="16">
        <f>MATCH(F926,{"超","恰","亚","次"},0)-1</f>
        <v>1</v>
      </c>
      <c r="K926" s="16" t="str">
        <f t="shared" si="120"/>
        <v>历史</v>
      </c>
      <c r="L926" s="1" t="s">
        <v>813</v>
      </c>
      <c r="M926" s="17"/>
      <c r="N926" s="17"/>
      <c r="O926" s="18" t="str">
        <f t="shared" si="121"/>
        <v xml:space="preserve">
  - 
    name:  3 百日维新
    title:  3 百日维新
    description: 
    koLyro: section
    koLyri:  just
    son: </v>
      </c>
      <c r="P926" s="20" t="str">
        <f t="shared" si="122"/>
        <v xml:space="preserve">
          - 
            name:  3 百日维新
            title:  3 百日维新
            description: 
            koLyro: section
            koLyri:  just
            son: </v>
      </c>
    </row>
    <row r="927" spans="1:16" s="1" customFormat="1" ht="17.25" customHeight="1">
      <c r="A927" s="15">
        <f t="shared" si="115"/>
        <v>4</v>
      </c>
      <c r="B927" s="16" t="str">
        <f t="shared" si="116"/>
        <v>教材节</v>
      </c>
      <c r="C927" s="16" t="str">
        <f t="shared" si="117"/>
        <v>4 戊戌政变</v>
      </c>
      <c r="D927" s="16" t="str">
        <f>IF(I927=1,INDEX( {"chinese","english","math","physics","chemistry","biology","politics","history","geography"},MATCH(C927,{"语文","英语","数学","物理","化学","生物","政治","历史","地理"},0)),"")</f>
        <v/>
      </c>
      <c r="E927" s="16" t="str">
        <f t="shared" si="118"/>
        <v>教材节</v>
      </c>
      <c r="F927" s="16" t="str">
        <f t="shared" si="119"/>
        <v>恰</v>
      </c>
      <c r="G927" s="16" t="str">
        <f>INDEX( {"body","discipline","volume","chapter","section"},MATCH(E927,{"教材体","教材域","教材册","教材章","教材节"},0))</f>
        <v>section</v>
      </c>
      <c r="H927" s="16" t="str">
        <f>INDEX( {"super","just","sub","infras"},MATCH(F927,{"超","恰","亚","次"},0))</f>
        <v>just</v>
      </c>
      <c r="I927" s="16">
        <f>MATCH(E927,{"教材体","教材域","教材册","教材章","教材节"},0)-1</f>
        <v>4</v>
      </c>
      <c r="J927" s="16">
        <f>MATCH(F927,{"超","恰","亚","次"},0)-1</f>
        <v>1</v>
      </c>
      <c r="K927" s="16" t="str">
        <f t="shared" si="120"/>
        <v>历史</v>
      </c>
      <c r="L927" s="1" t="s">
        <v>814</v>
      </c>
      <c r="M927" s="17"/>
      <c r="N927" s="17"/>
      <c r="O927" s="18" t="str">
        <f t="shared" si="121"/>
        <v xml:space="preserve">
  - 
    name:  4 戊戌政变
    title:  4 戊戌政变
    description: 
    koLyro: section
    koLyri:  just
    son: </v>
      </c>
      <c r="P927" s="20" t="str">
        <f t="shared" si="122"/>
        <v xml:space="preserve">
          - 
            name:  4 戊戌政变
            title:  4 戊戌政变
            description: 
            koLyro: section
            koLyri:  just
            son: </v>
      </c>
    </row>
    <row r="928" spans="1:16" s="1" customFormat="1" ht="17.25" customHeight="1">
      <c r="A928" s="15">
        <f t="shared" si="115"/>
        <v>3</v>
      </c>
      <c r="B928" s="16" t="str">
        <f t="shared" si="116"/>
        <v>教材章</v>
      </c>
      <c r="C928" s="16" t="str">
        <f t="shared" si="117"/>
        <v>历史学科素养</v>
      </c>
      <c r="D928" s="16" t="str">
        <f>IF(I928=1,INDEX( {"chinese","english","math","physics","chemistry","biology","politics","history","geography"},MATCH(C928,{"语文","英语","数学","物理","化学","生物","政治","历史","地理"},0)),"")</f>
        <v/>
      </c>
      <c r="E928" s="16" t="str">
        <f t="shared" si="118"/>
        <v>教材章</v>
      </c>
      <c r="F928" s="16" t="str">
        <f t="shared" si="119"/>
        <v>恰</v>
      </c>
      <c r="G928" s="16" t="str">
        <f>INDEX( {"body","discipline","volume","chapter","section"},MATCH(E928,{"教材体","教材域","教材册","教材章","教材节"},0))</f>
        <v>chapter</v>
      </c>
      <c r="H928" s="16" t="str">
        <f>INDEX( {"super","just","sub","infras"},MATCH(F928,{"超","恰","亚","次"},0))</f>
        <v>just</v>
      </c>
      <c r="I928" s="16">
        <f>MATCH(E928,{"教材体","教材域","教材册","教材章","教材节"},0)-1</f>
        <v>3</v>
      </c>
      <c r="J928" s="16">
        <f>MATCH(F928,{"超","恰","亚","次"},0)-1</f>
        <v>1</v>
      </c>
      <c r="K928" s="16" t="str">
        <f t="shared" si="120"/>
        <v>历史</v>
      </c>
      <c r="L928" s="1" t="s">
        <v>815</v>
      </c>
      <c r="M928" s="17"/>
      <c r="N928" s="17"/>
      <c r="O928" s="18" t="str">
        <f t="shared" si="121"/>
        <v xml:space="preserve">
  - 
    name:  历史学科素养
    title:  历史学科素养
    description: 
    koLyro: chapter
    koLyri:  just
    son: </v>
      </c>
      <c r="P928" s="20" t="str">
        <f t="shared" si="122"/>
        <v xml:space="preserve">
        - 
          name:  历史学科素养
          title:  历史学科素养
          description: 
          koLyro: chapter
          koLyri:  just
          son: </v>
      </c>
    </row>
    <row r="929" spans="1:16" s="1" customFormat="1" ht="17.25" customHeight="1">
      <c r="A929" s="15">
        <f t="shared" si="115"/>
        <v>4</v>
      </c>
      <c r="B929" s="16" t="str">
        <f t="shared" si="116"/>
        <v>教材节</v>
      </c>
      <c r="C929" s="16" t="str">
        <f t="shared" si="117"/>
        <v>历史上重大改革回眸</v>
      </c>
      <c r="D929" s="16" t="str">
        <f>IF(I929=1,INDEX( {"chinese","english","math","physics","chemistry","biology","politics","history","geography"},MATCH(C929,{"语文","英语","数学","物理","化学","生物","政治","历史","地理"},0)),"")</f>
        <v/>
      </c>
      <c r="E929" s="16" t="str">
        <f t="shared" si="118"/>
        <v>教材节</v>
      </c>
      <c r="F929" s="16" t="str">
        <f t="shared" si="119"/>
        <v>恰</v>
      </c>
      <c r="G929" s="16" t="str">
        <f>INDEX( {"body","discipline","volume","chapter","section"},MATCH(E929,{"教材体","教材域","教材册","教材章","教材节"},0))</f>
        <v>section</v>
      </c>
      <c r="H929" s="16" t="str">
        <f>INDEX( {"super","just","sub","infras"},MATCH(F929,{"超","恰","亚","次"},0))</f>
        <v>just</v>
      </c>
      <c r="I929" s="16">
        <f>MATCH(E929,{"教材体","教材域","教材册","教材章","教材节"},0)-1</f>
        <v>4</v>
      </c>
      <c r="J929" s="16">
        <f>MATCH(F929,{"超","恰","亚","次"},0)-1</f>
        <v>1</v>
      </c>
      <c r="K929" s="16" t="str">
        <f t="shared" si="120"/>
        <v>历史</v>
      </c>
      <c r="L929" s="1" t="s">
        <v>816</v>
      </c>
      <c r="M929" s="17"/>
      <c r="N929" s="17"/>
      <c r="O929" s="18" t="str">
        <f t="shared" si="121"/>
        <v xml:space="preserve">
  - 
    name:  历史上重大改革回眸
    title:  历史上重大改革回眸
    description: 
    koLyro: section
    koLyri:  just
    son: </v>
      </c>
      <c r="P929" s="20" t="str">
        <f t="shared" si="122"/>
        <v xml:space="preserve">
          - 
            name:  历史上重大改革回眸
            title:  历史上重大改革回眸
            description: 
            koLyro: section
            koLyri:  just
            son: </v>
      </c>
    </row>
    <row r="930" spans="1:16" s="1" customFormat="1" ht="17.25" customHeight="1">
      <c r="A930" s="15">
        <f t="shared" si="115"/>
        <v>2</v>
      </c>
      <c r="B930" s="16" t="str">
        <f t="shared" si="116"/>
        <v>教材册</v>
      </c>
      <c r="C930" s="16" t="str">
        <f t="shared" si="117"/>
        <v>选修2</v>
      </c>
      <c r="D930" s="16" t="str">
        <f>IF(I930=1,INDEX( {"chinese","english","math","physics","chemistry","biology","politics","history","geography"},MATCH(C930,{"语文","英语","数学","物理","化学","生物","政治","历史","地理"},0)),"")</f>
        <v/>
      </c>
      <c r="E930" s="16" t="str">
        <f t="shared" si="118"/>
        <v>教材册</v>
      </c>
      <c r="F930" s="16" t="str">
        <f t="shared" si="119"/>
        <v>恰</v>
      </c>
      <c r="G930" s="16" t="str">
        <f>INDEX( {"body","discipline","volume","chapter","section"},MATCH(E930,{"教材体","教材域","教材册","教材章","教材节"},0))</f>
        <v>volume</v>
      </c>
      <c r="H930" s="16" t="str">
        <f>INDEX( {"super","just","sub","infras"},MATCH(F930,{"超","恰","亚","次"},0))</f>
        <v>just</v>
      </c>
      <c r="I930" s="16">
        <f>MATCH(E930,{"教材体","教材域","教材册","教材章","教材节"},0)-1</f>
        <v>2</v>
      </c>
      <c r="J930" s="16">
        <f>MATCH(F930,{"超","恰","亚","次"},0)-1</f>
        <v>1</v>
      </c>
      <c r="K930" s="16" t="str">
        <f t="shared" si="120"/>
        <v>历史</v>
      </c>
      <c r="L930" s="1" t="s">
        <v>817</v>
      </c>
      <c r="M930" s="17"/>
      <c r="N930" s="17"/>
      <c r="O930" s="18" t="str">
        <f t="shared" si="121"/>
        <v xml:space="preserve">
  - 
    name:  选修2
    title:  选修2
    description: 
    koLyro: volume
    koLyri:  just
    son: </v>
      </c>
      <c r="P930" s="20" t="str">
        <f t="shared" si="122"/>
        <v xml:space="preserve">
      - 
        name:  选修2
        title:  选修2
        description: 
        koLyro: volume
        koLyri:  just
        son: </v>
      </c>
    </row>
    <row r="931" spans="1:16" s="1" customFormat="1" ht="17.25" customHeight="1">
      <c r="A931" s="15">
        <f t="shared" si="115"/>
        <v>3</v>
      </c>
      <c r="B931" s="16" t="str">
        <f t="shared" si="116"/>
        <v>教材章</v>
      </c>
      <c r="C931" s="16" t="str">
        <f t="shared" si="117"/>
        <v>一 专制理论与民主思想的冲突</v>
      </c>
      <c r="D931" s="16" t="str">
        <f>IF(I931=1,INDEX( {"chinese","english","math","physics","chemistry","biology","politics","history","geography"},MATCH(C931,{"语文","英语","数学","物理","化学","生物","政治","历史","地理"},0)),"")</f>
        <v/>
      </c>
      <c r="E931" s="16" t="str">
        <f t="shared" si="118"/>
        <v>教材章</v>
      </c>
      <c r="F931" s="16" t="str">
        <f t="shared" si="119"/>
        <v>恰</v>
      </c>
      <c r="G931" s="16" t="str">
        <f>INDEX( {"body","discipline","volume","chapter","section"},MATCH(E931,{"教材体","教材域","教材册","教材章","教材节"},0))</f>
        <v>chapter</v>
      </c>
      <c r="H931" s="16" t="str">
        <f>INDEX( {"super","just","sub","infras"},MATCH(F931,{"超","恰","亚","次"},0))</f>
        <v>just</v>
      </c>
      <c r="I931" s="16">
        <f>MATCH(E931,{"教材体","教材域","教材册","教材章","教材节"},0)-1</f>
        <v>3</v>
      </c>
      <c r="J931" s="16">
        <f>MATCH(F931,{"超","恰","亚","次"},0)-1</f>
        <v>1</v>
      </c>
      <c r="K931" s="16" t="str">
        <f t="shared" si="120"/>
        <v>历史</v>
      </c>
      <c r="L931" s="1" t="s">
        <v>818</v>
      </c>
      <c r="M931" s="17"/>
      <c r="N931" s="17"/>
      <c r="O931" s="18" t="str">
        <f t="shared" si="121"/>
        <v xml:space="preserve">
  - 
    name:  一 专制理论与民主思想的冲突
    title:  一 专制理论与民主思想的冲突
    description: 
    koLyro: chapter
    koLyri:  just
    son: </v>
      </c>
      <c r="P931" s="20" t="str">
        <f t="shared" si="122"/>
        <v xml:space="preserve">
        - 
          name:  一 专制理论与民主思想的冲突
          title:  一 专制理论与民主思想的冲突
          description: 
          koLyro: chapter
          koLyri:  just
          son: </v>
      </c>
    </row>
    <row r="932" spans="1:16" s="1" customFormat="1" ht="17.25" customHeight="1">
      <c r="A932" s="15">
        <f t="shared" si="115"/>
        <v>4</v>
      </c>
      <c r="B932" s="16" t="str">
        <f t="shared" si="116"/>
        <v>教材节</v>
      </c>
      <c r="C932" s="16" t="str">
        <f t="shared" si="117"/>
        <v>1 西方专制主义理论</v>
      </c>
      <c r="D932" s="16" t="str">
        <f>IF(I932=1,INDEX( {"chinese","english","math","physics","chemistry","biology","politics","history","geography"},MATCH(C932,{"语文","英语","数学","物理","化学","生物","政治","历史","地理"},0)),"")</f>
        <v/>
      </c>
      <c r="E932" s="16" t="str">
        <f t="shared" si="118"/>
        <v>教材节</v>
      </c>
      <c r="F932" s="16" t="str">
        <f t="shared" si="119"/>
        <v>恰</v>
      </c>
      <c r="G932" s="16" t="str">
        <f>INDEX( {"body","discipline","volume","chapter","section"},MATCH(E932,{"教材体","教材域","教材册","教材章","教材节"},0))</f>
        <v>section</v>
      </c>
      <c r="H932" s="16" t="str">
        <f>INDEX( {"super","just","sub","infras"},MATCH(F932,{"超","恰","亚","次"},0))</f>
        <v>just</v>
      </c>
      <c r="I932" s="16">
        <f>MATCH(E932,{"教材体","教材域","教材册","教材章","教材节"},0)-1</f>
        <v>4</v>
      </c>
      <c r="J932" s="16">
        <f>MATCH(F932,{"超","恰","亚","次"},0)-1</f>
        <v>1</v>
      </c>
      <c r="K932" s="16" t="str">
        <f t="shared" si="120"/>
        <v>历史</v>
      </c>
      <c r="L932" s="1" t="s">
        <v>819</v>
      </c>
      <c r="M932" s="17"/>
      <c r="N932" s="17"/>
      <c r="O932" s="18" t="str">
        <f t="shared" si="121"/>
        <v xml:space="preserve">
  - 
    name:  1 西方专制主义理论
    title:  1 西方专制主义理论
    description: 
    koLyro: section
    koLyri:  just
    son: </v>
      </c>
      <c r="P932" s="20" t="str">
        <f t="shared" si="122"/>
        <v xml:space="preserve">
          - 
            name:  1 西方专制主义理论
            title:  1 西方专制主义理论
            description: 
            koLyro: section
            koLyri:  just
            son: </v>
      </c>
    </row>
    <row r="933" spans="1:16" s="1" customFormat="1" ht="17.25" customHeight="1">
      <c r="A933" s="15">
        <f t="shared" si="115"/>
        <v>4</v>
      </c>
      <c r="B933" s="16" t="str">
        <f t="shared" si="116"/>
        <v>教材节</v>
      </c>
      <c r="C933" s="16" t="str">
        <f t="shared" si="117"/>
        <v>2 近代西方的民主思想</v>
      </c>
      <c r="D933" s="16" t="str">
        <f>IF(I933=1,INDEX( {"chinese","english","math","physics","chemistry","biology","politics","history","geography"},MATCH(C933,{"语文","英语","数学","物理","化学","生物","政治","历史","地理"},0)),"")</f>
        <v/>
      </c>
      <c r="E933" s="16" t="str">
        <f t="shared" si="118"/>
        <v>教材节</v>
      </c>
      <c r="F933" s="16" t="str">
        <f t="shared" si="119"/>
        <v>恰</v>
      </c>
      <c r="G933" s="16" t="str">
        <f>INDEX( {"body","discipline","volume","chapter","section"},MATCH(E933,{"教材体","教材域","教材册","教材章","教材节"},0))</f>
        <v>section</v>
      </c>
      <c r="H933" s="16" t="str">
        <f>INDEX( {"super","just","sub","infras"},MATCH(F933,{"超","恰","亚","次"},0))</f>
        <v>just</v>
      </c>
      <c r="I933" s="16">
        <f>MATCH(E933,{"教材体","教材域","教材册","教材章","教材节"},0)-1</f>
        <v>4</v>
      </c>
      <c r="J933" s="16">
        <f>MATCH(F933,{"超","恰","亚","次"},0)-1</f>
        <v>1</v>
      </c>
      <c r="K933" s="16" t="str">
        <f t="shared" si="120"/>
        <v>历史</v>
      </c>
      <c r="L933" s="1" t="s">
        <v>820</v>
      </c>
      <c r="M933" s="17"/>
      <c r="N933" s="17"/>
      <c r="O933" s="18" t="str">
        <f t="shared" si="121"/>
        <v xml:space="preserve">
  - 
    name:  2 近代西方的民主思想
    title:  2 近代西方的民主思想
    description: 
    koLyro: section
    koLyri:  just
    son: </v>
      </c>
      <c r="P933" s="20" t="str">
        <f t="shared" si="122"/>
        <v xml:space="preserve">
          - 
            name:  2 近代西方的民主思想
            title:  2 近代西方的民主思想
            description: 
            koLyro: section
            koLyri:  just
            son: </v>
      </c>
    </row>
    <row r="934" spans="1:16" s="1" customFormat="1" ht="17.25" customHeight="1">
      <c r="A934" s="15">
        <f t="shared" si="115"/>
        <v>3</v>
      </c>
      <c r="B934" s="16" t="str">
        <f t="shared" si="116"/>
        <v>教材章</v>
      </c>
      <c r="C934" s="16" t="str">
        <f t="shared" si="117"/>
        <v>二 英国议会与国王的斗争</v>
      </c>
      <c r="D934" s="16" t="str">
        <f>IF(I934=1,INDEX( {"chinese","english","math","physics","chemistry","biology","politics","history","geography"},MATCH(C934,{"语文","英语","数学","物理","化学","生物","政治","历史","地理"},0)),"")</f>
        <v/>
      </c>
      <c r="E934" s="16" t="str">
        <f t="shared" si="118"/>
        <v>教材章</v>
      </c>
      <c r="F934" s="16" t="str">
        <f t="shared" si="119"/>
        <v>恰</v>
      </c>
      <c r="G934" s="16" t="str">
        <f>INDEX( {"body","discipline","volume","chapter","section"},MATCH(E934,{"教材体","教材域","教材册","教材章","教材节"},0))</f>
        <v>chapter</v>
      </c>
      <c r="H934" s="16" t="str">
        <f>INDEX( {"super","just","sub","infras"},MATCH(F934,{"超","恰","亚","次"},0))</f>
        <v>just</v>
      </c>
      <c r="I934" s="16">
        <f>MATCH(E934,{"教材体","教材域","教材册","教材章","教材节"},0)-1</f>
        <v>3</v>
      </c>
      <c r="J934" s="16">
        <f>MATCH(F934,{"超","恰","亚","次"},0)-1</f>
        <v>1</v>
      </c>
      <c r="K934" s="16" t="str">
        <f t="shared" si="120"/>
        <v>历史</v>
      </c>
      <c r="L934" s="1" t="s">
        <v>821</v>
      </c>
      <c r="M934" s="17"/>
      <c r="N934" s="17"/>
      <c r="O934" s="18" t="str">
        <f t="shared" si="121"/>
        <v xml:space="preserve">
  - 
    name:  二 英国议会与国王的斗争
    title:  二 英国议会与国王的斗争
    description: 
    koLyro: chapter
    koLyri:  just
    son: </v>
      </c>
      <c r="P934" s="20" t="str">
        <f t="shared" si="122"/>
        <v xml:space="preserve">
        - 
          name:  二 英国议会与国王的斗争
          title:  二 英国议会与国王的斗争
          description: 
          koLyro: chapter
          koLyri:  just
          son: </v>
      </c>
    </row>
    <row r="935" spans="1:16" s="1" customFormat="1" ht="17.25" customHeight="1">
      <c r="A935" s="15">
        <f t="shared" si="115"/>
        <v>4</v>
      </c>
      <c r="B935" s="16" t="str">
        <f t="shared" si="116"/>
        <v>教材节</v>
      </c>
      <c r="C935" s="16" t="str">
        <f t="shared" si="117"/>
        <v>1 英国议会与王权矛盾的激化</v>
      </c>
      <c r="D935" s="16" t="str">
        <f>IF(I935=1,INDEX( {"chinese","english","math","physics","chemistry","biology","politics","history","geography"},MATCH(C935,{"语文","英语","数学","物理","化学","生物","政治","历史","地理"},0)),"")</f>
        <v/>
      </c>
      <c r="E935" s="16" t="str">
        <f t="shared" si="118"/>
        <v>教材节</v>
      </c>
      <c r="F935" s="16" t="str">
        <f t="shared" si="119"/>
        <v>恰</v>
      </c>
      <c r="G935" s="16" t="str">
        <f>INDEX( {"body","discipline","volume","chapter","section"},MATCH(E935,{"教材体","教材域","教材册","教材章","教材节"},0))</f>
        <v>section</v>
      </c>
      <c r="H935" s="16" t="str">
        <f>INDEX( {"super","just","sub","infras"},MATCH(F935,{"超","恰","亚","次"},0))</f>
        <v>just</v>
      </c>
      <c r="I935" s="16">
        <f>MATCH(E935,{"教材体","教材域","教材册","教材章","教材节"},0)-1</f>
        <v>4</v>
      </c>
      <c r="J935" s="16">
        <f>MATCH(F935,{"超","恰","亚","次"},0)-1</f>
        <v>1</v>
      </c>
      <c r="K935" s="16" t="str">
        <f t="shared" si="120"/>
        <v>历史</v>
      </c>
      <c r="L935" s="1" t="s">
        <v>822</v>
      </c>
      <c r="M935" s="17"/>
      <c r="N935" s="17"/>
      <c r="O935" s="18" t="str">
        <f t="shared" si="121"/>
        <v xml:space="preserve">
  - 
    name:  1 英国议会与王权矛盾的激化
    title:  1 英国议会与王权矛盾的激化
    description: 
    koLyro: section
    koLyri:  just
    son: </v>
      </c>
      <c r="P935" s="20" t="str">
        <f t="shared" si="122"/>
        <v xml:space="preserve">
          - 
            name:  1 英国议会与王权矛盾的激化
            title:  1 英国议会与王权矛盾的激化
            description: 
            koLyro: section
            koLyri:  just
            son: </v>
      </c>
    </row>
    <row r="936" spans="1:16" s="1" customFormat="1" ht="17.25" customHeight="1">
      <c r="A936" s="15">
        <f t="shared" si="115"/>
        <v>4</v>
      </c>
      <c r="B936" s="16" t="str">
        <f t="shared" si="116"/>
        <v>教材节</v>
      </c>
      <c r="C936" s="16" t="str">
        <f t="shared" si="117"/>
        <v>2 民主与专制的反复较量</v>
      </c>
      <c r="D936" s="16" t="str">
        <f>IF(I936=1,INDEX( {"chinese","english","math","physics","chemistry","biology","politics","history","geography"},MATCH(C936,{"语文","英语","数学","物理","化学","生物","政治","历史","地理"},0)),"")</f>
        <v/>
      </c>
      <c r="E936" s="16" t="str">
        <f t="shared" si="118"/>
        <v>教材节</v>
      </c>
      <c r="F936" s="16" t="str">
        <f t="shared" si="119"/>
        <v>恰</v>
      </c>
      <c r="G936" s="16" t="str">
        <f>INDEX( {"body","discipline","volume","chapter","section"},MATCH(E936,{"教材体","教材域","教材册","教材章","教材节"},0))</f>
        <v>section</v>
      </c>
      <c r="H936" s="16" t="str">
        <f>INDEX( {"super","just","sub","infras"},MATCH(F936,{"超","恰","亚","次"},0))</f>
        <v>just</v>
      </c>
      <c r="I936" s="16">
        <f>MATCH(E936,{"教材体","教材域","教材册","教材章","教材节"},0)-1</f>
        <v>4</v>
      </c>
      <c r="J936" s="16">
        <f>MATCH(F936,{"超","恰","亚","次"},0)-1</f>
        <v>1</v>
      </c>
      <c r="K936" s="16" t="str">
        <f t="shared" si="120"/>
        <v>历史</v>
      </c>
      <c r="L936" s="1" t="s">
        <v>1334</v>
      </c>
      <c r="M936" s="17"/>
      <c r="N936" s="17"/>
      <c r="O936" s="18" t="str">
        <f t="shared" si="121"/>
        <v xml:space="preserve">
  - 
    name:  2 民主与专制的反复较量
    title:  2 民主与专制的反复较量
    description: 
    koLyro: section
    koLyri:  just
    son: </v>
      </c>
      <c r="P936" s="20" t="str">
        <f t="shared" si="122"/>
        <v xml:space="preserve">
          - 
            name:  2 民主与专制的反复较量
            title:  2 民主与专制的反复较量
            description: 
            koLyro: section
            koLyri:  just
            son: </v>
      </c>
    </row>
    <row r="937" spans="1:16" s="1" customFormat="1" ht="17.25" customHeight="1">
      <c r="A937" s="15">
        <f t="shared" si="115"/>
        <v>3</v>
      </c>
      <c r="B937" s="16" t="str">
        <f t="shared" si="116"/>
        <v>教材章</v>
      </c>
      <c r="C937" s="16" t="str">
        <f t="shared" si="117"/>
        <v>三 向封建专制统治宣战的檄文</v>
      </c>
      <c r="D937" s="16" t="str">
        <f>IF(I937=1,INDEX( {"chinese","english","math","physics","chemistry","biology","politics","history","geography"},MATCH(C937,{"语文","英语","数学","物理","化学","生物","政治","历史","地理"},0)),"")</f>
        <v/>
      </c>
      <c r="E937" s="16" t="str">
        <f t="shared" si="118"/>
        <v>教材章</v>
      </c>
      <c r="F937" s="16" t="str">
        <f t="shared" si="119"/>
        <v>恰</v>
      </c>
      <c r="G937" s="16" t="str">
        <f>INDEX( {"body","discipline","volume","chapter","section"},MATCH(E937,{"教材体","教材域","教材册","教材章","教材节"},0))</f>
        <v>chapter</v>
      </c>
      <c r="H937" s="16" t="str">
        <f>INDEX( {"super","just","sub","infras"},MATCH(F937,{"超","恰","亚","次"},0))</f>
        <v>just</v>
      </c>
      <c r="I937" s="16">
        <f>MATCH(E937,{"教材体","教材域","教材册","教材章","教材节"},0)-1</f>
        <v>3</v>
      </c>
      <c r="J937" s="16">
        <f>MATCH(F937,{"超","恰","亚","次"},0)-1</f>
        <v>1</v>
      </c>
      <c r="K937" s="16" t="str">
        <f t="shared" si="120"/>
        <v>历史</v>
      </c>
      <c r="L937" s="1" t="s">
        <v>1193</v>
      </c>
      <c r="M937" s="17"/>
      <c r="N937" s="17" t="s">
        <v>1194</v>
      </c>
      <c r="O937" s="18" t="str">
        <f t="shared" si="121"/>
        <v xml:space="preserve">
  - 
    name:  三 向封建专制统治宣战的檄文
    title:  三 向封建专制统治宣战的檄文
    description: 
    koLyro: chapter
    koLyri:  just
    son: </v>
      </c>
      <c r="P937" s="20" t="str">
        <f t="shared" si="122"/>
        <v xml:space="preserve">
        - 
          name:  三 向封建专制统治宣战的檄文
          title:  三 向封建专制统治宣战的檄文
          description: 
          koLyro: chapter
          koLyri:  just
          son: </v>
      </c>
    </row>
    <row r="938" spans="1:16" s="1" customFormat="1" ht="17.25" customHeight="1">
      <c r="A938" s="15">
        <f t="shared" si="115"/>
        <v>4</v>
      </c>
      <c r="B938" s="16" t="str">
        <f t="shared" si="116"/>
        <v>教材节</v>
      </c>
      <c r="C938" s="16" t="str">
        <f t="shared" si="117"/>
        <v>1 美国《独立宣言》</v>
      </c>
      <c r="D938" s="16" t="str">
        <f>IF(I938=1,INDEX( {"chinese","english","math","physics","chemistry","biology","politics","history","geography"},MATCH(C938,{"语文","英语","数学","物理","化学","生物","政治","历史","地理"},0)),"")</f>
        <v/>
      </c>
      <c r="E938" s="16" t="str">
        <f t="shared" si="118"/>
        <v>教材节</v>
      </c>
      <c r="F938" s="16" t="str">
        <f t="shared" si="119"/>
        <v>恰</v>
      </c>
      <c r="G938" s="16" t="str">
        <f>INDEX( {"body","discipline","volume","chapter","section"},MATCH(E938,{"教材体","教材域","教材册","教材章","教材节"},0))</f>
        <v>section</v>
      </c>
      <c r="H938" s="16" t="str">
        <f>INDEX( {"super","just","sub","infras"},MATCH(F938,{"超","恰","亚","次"},0))</f>
        <v>just</v>
      </c>
      <c r="I938" s="16">
        <f>MATCH(E938,{"教材体","教材域","教材册","教材章","教材节"},0)-1</f>
        <v>4</v>
      </c>
      <c r="J938" s="16">
        <f>MATCH(F938,{"超","恰","亚","次"},0)-1</f>
        <v>1</v>
      </c>
      <c r="K938" s="16" t="str">
        <f t="shared" si="120"/>
        <v>历史</v>
      </c>
      <c r="L938" s="1" t="s">
        <v>823</v>
      </c>
      <c r="M938" s="17"/>
      <c r="N938" s="17"/>
      <c r="O938" s="18" t="str">
        <f t="shared" si="121"/>
        <v xml:space="preserve">
  - 
    name:  1 美国《独立宣言》
    title:  1 美国《独立宣言》
    description: 
    koLyro: section
    koLyri:  just
    son: </v>
      </c>
      <c r="P938" s="20" t="str">
        <f t="shared" si="122"/>
        <v xml:space="preserve">
          - 
            name:  1 美国《独立宣言》
            title:  1 美国《独立宣言》
            description: 
            koLyro: section
            koLyri:  just
            son: </v>
      </c>
    </row>
    <row r="939" spans="1:16" s="1" customFormat="1" ht="17.25" customHeight="1">
      <c r="A939" s="15">
        <f t="shared" si="115"/>
        <v>4</v>
      </c>
      <c r="B939" s="16" t="str">
        <f t="shared" si="116"/>
        <v>教材节</v>
      </c>
      <c r="C939" s="16" t="str">
        <f t="shared" si="117"/>
        <v>2 法国《人权宣言》</v>
      </c>
      <c r="D939" s="16" t="str">
        <f>IF(I939=1,INDEX( {"chinese","english","math","physics","chemistry","biology","politics","history","geography"},MATCH(C939,{"语文","英语","数学","物理","化学","生物","政治","历史","地理"},0)),"")</f>
        <v/>
      </c>
      <c r="E939" s="16" t="str">
        <f t="shared" si="118"/>
        <v>教材节</v>
      </c>
      <c r="F939" s="16" t="str">
        <f t="shared" si="119"/>
        <v>恰</v>
      </c>
      <c r="G939" s="16" t="str">
        <f>INDEX( {"body","discipline","volume","chapter","section"},MATCH(E939,{"教材体","教材域","教材册","教材章","教材节"},0))</f>
        <v>section</v>
      </c>
      <c r="H939" s="16" t="str">
        <f>INDEX( {"super","just","sub","infras"},MATCH(F939,{"超","恰","亚","次"},0))</f>
        <v>just</v>
      </c>
      <c r="I939" s="16">
        <f>MATCH(E939,{"教材体","教材域","教材册","教材章","教材节"},0)-1</f>
        <v>4</v>
      </c>
      <c r="J939" s="16">
        <f>MATCH(F939,{"超","恰","亚","次"},0)-1</f>
        <v>1</v>
      </c>
      <c r="K939" s="16" t="str">
        <f t="shared" si="120"/>
        <v>历史</v>
      </c>
      <c r="L939" s="1" t="s">
        <v>824</v>
      </c>
      <c r="M939" s="17"/>
      <c r="N939" s="17"/>
      <c r="O939" s="18" t="str">
        <f t="shared" si="121"/>
        <v xml:space="preserve">
  - 
    name:  2 法国《人权宣言》
    title:  2 法国《人权宣言》
    description: 
    koLyro: section
    koLyri:  just
    son: </v>
      </c>
      <c r="P939" s="20" t="str">
        <f t="shared" si="122"/>
        <v xml:space="preserve">
          - 
            name:  2 法国《人权宣言》
            title:  2 法国《人权宣言》
            description: 
            koLyro: section
            koLyri:  just
            son: </v>
      </c>
    </row>
    <row r="940" spans="1:16" s="1" customFormat="1" ht="17.25" customHeight="1">
      <c r="A940" s="15">
        <f t="shared" si="115"/>
        <v>4</v>
      </c>
      <c r="B940" s="16" t="str">
        <f t="shared" si="116"/>
        <v>教材节</v>
      </c>
      <c r="C940" s="16" t="str">
        <f t="shared" si="117"/>
        <v>3 《中华民国临时约法》</v>
      </c>
      <c r="D940" s="16" t="str">
        <f>IF(I940=1,INDEX( {"chinese","english","math","physics","chemistry","biology","politics","history","geography"},MATCH(C940,{"语文","英语","数学","物理","化学","生物","政治","历史","地理"},0)),"")</f>
        <v/>
      </c>
      <c r="E940" s="16" t="str">
        <f t="shared" si="118"/>
        <v>教材节</v>
      </c>
      <c r="F940" s="16" t="str">
        <f t="shared" si="119"/>
        <v>恰</v>
      </c>
      <c r="G940" s="16" t="str">
        <f>INDEX( {"body","discipline","volume","chapter","section"},MATCH(E940,{"教材体","教材域","教材册","教材章","教材节"},0))</f>
        <v>section</v>
      </c>
      <c r="H940" s="16" t="str">
        <f>INDEX( {"super","just","sub","infras"},MATCH(F940,{"超","恰","亚","次"},0))</f>
        <v>just</v>
      </c>
      <c r="I940" s="16">
        <f>MATCH(E940,{"教材体","教材域","教材册","教材章","教材节"},0)-1</f>
        <v>4</v>
      </c>
      <c r="J940" s="16">
        <f>MATCH(F940,{"超","恰","亚","次"},0)-1</f>
        <v>1</v>
      </c>
      <c r="K940" s="16" t="str">
        <f t="shared" si="120"/>
        <v>历史</v>
      </c>
      <c r="L940" s="1" t="s">
        <v>825</v>
      </c>
      <c r="M940" s="17"/>
      <c r="N940" s="17"/>
      <c r="O940" s="18" t="str">
        <f t="shared" si="121"/>
        <v xml:space="preserve">
  - 
    name:  3 《中华民国临时约法》
    title:  3 《中华民国临时约法》
    description: 
    koLyro: section
    koLyri:  just
    son: </v>
      </c>
      <c r="P940" s="20" t="str">
        <f t="shared" si="122"/>
        <v xml:space="preserve">
          - 
            name:  3 《中华民国临时约法》
            title:  3 《中华民国临时约法》
            description: 
            koLyro: section
            koLyri:  just
            son: </v>
      </c>
    </row>
    <row r="941" spans="1:16" s="1" customFormat="1" ht="17.25" customHeight="1">
      <c r="A941" s="15">
        <f t="shared" si="115"/>
        <v>3</v>
      </c>
      <c r="B941" s="16" t="str">
        <f t="shared" si="116"/>
        <v>教材章</v>
      </c>
      <c r="C941" s="16" t="str">
        <f t="shared" si="117"/>
        <v>四 构建资产阶级代议制的政治框架</v>
      </c>
      <c r="D941" s="16" t="str">
        <f>IF(I941=1,INDEX( {"chinese","english","math","physics","chemistry","biology","politics","history","geography"},MATCH(C941,{"语文","英语","数学","物理","化学","生物","政治","历史","地理"},0)),"")</f>
        <v/>
      </c>
      <c r="E941" s="16" t="str">
        <f t="shared" si="118"/>
        <v>教材章</v>
      </c>
      <c r="F941" s="16" t="str">
        <f t="shared" si="119"/>
        <v>恰</v>
      </c>
      <c r="G941" s="16" t="str">
        <f>INDEX( {"body","discipline","volume","chapter","section"},MATCH(E941,{"教材体","教材域","教材册","教材章","教材节"},0))</f>
        <v>chapter</v>
      </c>
      <c r="H941" s="16" t="str">
        <f>INDEX( {"super","just","sub","infras"},MATCH(F941,{"超","恰","亚","次"},0))</f>
        <v>just</v>
      </c>
      <c r="I941" s="16">
        <f>MATCH(E941,{"教材体","教材域","教材册","教材章","教材节"},0)-1</f>
        <v>3</v>
      </c>
      <c r="J941" s="16">
        <f>MATCH(F941,{"超","恰","亚","次"},0)-1</f>
        <v>1</v>
      </c>
      <c r="K941" s="16" t="str">
        <f t="shared" si="120"/>
        <v>历史</v>
      </c>
      <c r="L941" s="1" t="s">
        <v>826</v>
      </c>
      <c r="M941" s="17"/>
      <c r="N941" s="17"/>
      <c r="O941" s="18" t="str">
        <f t="shared" si="121"/>
        <v xml:space="preserve">
  - 
    name:  四 构建资产阶级代议制的政治框架
    title:  四 构建资产阶级代议制的政治框架
    description: 
    koLyro: chapter
    koLyri:  just
    son: </v>
      </c>
      <c r="P941" s="20" t="str">
        <f t="shared" si="122"/>
        <v xml:space="preserve">
        - 
          name:  四 构建资产阶级代议制的政治框架
          title:  四 构建资产阶级代议制的政治框架
          description: 
          koLyro: chapter
          koLyri:  just
          son: </v>
      </c>
    </row>
    <row r="942" spans="1:16" s="1" customFormat="1" ht="17.25" customHeight="1">
      <c r="A942" s="15">
        <f t="shared" si="115"/>
        <v>4</v>
      </c>
      <c r="B942" s="16" t="str">
        <f t="shared" si="116"/>
        <v>教材节</v>
      </c>
      <c r="C942" s="16" t="str">
        <f t="shared" si="117"/>
        <v>1 英国君主立宪制的建立</v>
      </c>
      <c r="D942" s="16" t="str">
        <f>IF(I942=1,INDEX( {"chinese","english","math","physics","chemistry","biology","politics","history","geography"},MATCH(C942,{"语文","英语","数学","物理","化学","生物","政治","历史","地理"},0)),"")</f>
        <v/>
      </c>
      <c r="E942" s="16" t="str">
        <f t="shared" si="118"/>
        <v>教材节</v>
      </c>
      <c r="F942" s="16" t="str">
        <f t="shared" si="119"/>
        <v>恰</v>
      </c>
      <c r="G942" s="16" t="str">
        <f>INDEX( {"body","discipline","volume","chapter","section"},MATCH(E942,{"教材体","教材域","教材册","教材章","教材节"},0))</f>
        <v>section</v>
      </c>
      <c r="H942" s="16" t="str">
        <f>INDEX( {"super","just","sub","infras"},MATCH(F942,{"超","恰","亚","次"},0))</f>
        <v>just</v>
      </c>
      <c r="I942" s="16">
        <f>MATCH(E942,{"教材体","教材域","教材册","教材章","教材节"},0)-1</f>
        <v>4</v>
      </c>
      <c r="J942" s="16">
        <f>MATCH(F942,{"超","恰","亚","次"},0)-1</f>
        <v>1</v>
      </c>
      <c r="K942" s="16" t="str">
        <f t="shared" si="120"/>
        <v>历史</v>
      </c>
      <c r="L942" s="1" t="s">
        <v>827</v>
      </c>
      <c r="M942" s="17"/>
      <c r="N942" s="17"/>
      <c r="O942" s="18" t="str">
        <f t="shared" si="121"/>
        <v xml:space="preserve">
  - 
    name:  1 英国君主立宪制的建立
    title:  1 英国君主立宪制的建立
    description: 
    koLyro: section
    koLyri:  just
    son: </v>
      </c>
      <c r="P942" s="20" t="str">
        <f t="shared" si="122"/>
        <v xml:space="preserve">
          - 
            name:  1 英国君主立宪制的建立
            title:  1 英国君主立宪制的建立
            description: 
            koLyro: section
            koLyri:  just
            son: </v>
      </c>
    </row>
    <row r="943" spans="1:16" s="1" customFormat="1" ht="17.25" customHeight="1">
      <c r="A943" s="15">
        <f t="shared" si="115"/>
        <v>4</v>
      </c>
      <c r="B943" s="16" t="str">
        <f t="shared" si="116"/>
        <v>教材节</v>
      </c>
      <c r="C943" s="16" t="str">
        <f t="shared" si="117"/>
        <v>2 英国责任制内阁的形成</v>
      </c>
      <c r="D943" s="16" t="str">
        <f>IF(I943=1,INDEX( {"chinese","english","math","physics","chemistry","biology","politics","history","geography"},MATCH(C943,{"语文","英语","数学","物理","化学","生物","政治","历史","地理"},0)),"")</f>
        <v/>
      </c>
      <c r="E943" s="16" t="str">
        <f t="shared" si="118"/>
        <v>教材节</v>
      </c>
      <c r="F943" s="16" t="str">
        <f t="shared" si="119"/>
        <v>恰</v>
      </c>
      <c r="G943" s="16" t="str">
        <f>INDEX( {"body","discipline","volume","chapter","section"},MATCH(E943,{"教材体","教材域","教材册","教材章","教材节"},0))</f>
        <v>section</v>
      </c>
      <c r="H943" s="16" t="str">
        <f>INDEX( {"super","just","sub","infras"},MATCH(F943,{"超","恰","亚","次"},0))</f>
        <v>just</v>
      </c>
      <c r="I943" s="16">
        <f>MATCH(E943,{"教材体","教材域","教材册","教材章","教材节"},0)-1</f>
        <v>4</v>
      </c>
      <c r="J943" s="16">
        <f>MATCH(F943,{"超","恰","亚","次"},0)-1</f>
        <v>1</v>
      </c>
      <c r="K943" s="16" t="str">
        <f t="shared" si="120"/>
        <v>历史</v>
      </c>
      <c r="L943" s="1" t="s">
        <v>828</v>
      </c>
      <c r="M943" s="17"/>
      <c r="N943" s="17"/>
      <c r="O943" s="18" t="str">
        <f t="shared" si="121"/>
        <v xml:space="preserve">
  - 
    name:  2 英国责任制内阁的形成
    title:  2 英国责任制内阁的形成
    description: 
    koLyro: section
    koLyri:  just
    son: </v>
      </c>
      <c r="P943" s="20" t="str">
        <f t="shared" si="122"/>
        <v xml:space="preserve">
          - 
            name:  2 英国责任制内阁的形成
            title:  2 英国责任制内阁的形成
            description: 
            koLyro: section
            koLyri:  just
            son: </v>
      </c>
    </row>
    <row r="944" spans="1:16" s="1" customFormat="1" ht="17.25" customHeight="1">
      <c r="A944" s="15">
        <f t="shared" si="115"/>
        <v>4</v>
      </c>
      <c r="B944" s="16" t="str">
        <f t="shared" si="116"/>
        <v>教材节</v>
      </c>
      <c r="C944" s="16" t="str">
        <f t="shared" si="117"/>
        <v>3 美国代议共和制度的建立</v>
      </c>
      <c r="D944" s="16" t="str">
        <f>IF(I944=1,INDEX( {"chinese","english","math","physics","chemistry","biology","politics","history","geography"},MATCH(C944,{"语文","英语","数学","物理","化学","生物","政治","历史","地理"},0)),"")</f>
        <v/>
      </c>
      <c r="E944" s="16" t="str">
        <f t="shared" si="118"/>
        <v>教材节</v>
      </c>
      <c r="F944" s="16" t="str">
        <f t="shared" si="119"/>
        <v>恰</v>
      </c>
      <c r="G944" s="16" t="str">
        <f>INDEX( {"body","discipline","volume","chapter","section"},MATCH(E944,{"教材体","教材域","教材册","教材章","教材节"},0))</f>
        <v>section</v>
      </c>
      <c r="H944" s="16" t="str">
        <f>INDEX( {"super","just","sub","infras"},MATCH(F944,{"超","恰","亚","次"},0))</f>
        <v>just</v>
      </c>
      <c r="I944" s="16">
        <f>MATCH(E944,{"教材体","教材域","教材册","教材章","教材节"},0)-1</f>
        <v>4</v>
      </c>
      <c r="J944" s="16">
        <f>MATCH(F944,{"超","恰","亚","次"},0)-1</f>
        <v>1</v>
      </c>
      <c r="K944" s="16" t="str">
        <f t="shared" si="120"/>
        <v>历史</v>
      </c>
      <c r="L944" s="1" t="s">
        <v>829</v>
      </c>
      <c r="M944" s="17"/>
      <c r="N944" s="17"/>
      <c r="O944" s="18" t="str">
        <f t="shared" si="121"/>
        <v xml:space="preserve">
  - 
    name:  3 美国代议共和制度的建立
    title:  3 美国代议共和制度的建立
    description: 
    koLyro: section
    koLyri:  just
    son: </v>
      </c>
      <c r="P944" s="20" t="str">
        <f t="shared" si="122"/>
        <v xml:space="preserve">
          - 
            name:  3 美国代议共和制度的建立
            title:  3 美国代议共和制度的建立
            description: 
            koLyro: section
            koLyri:  just
            son: </v>
      </c>
    </row>
    <row r="945" spans="1:41" s="1" customFormat="1" ht="17.25" customHeight="1">
      <c r="A945" s="15">
        <f t="shared" si="115"/>
        <v>3</v>
      </c>
      <c r="B945" s="16" t="str">
        <f t="shared" si="116"/>
        <v>教材章</v>
      </c>
      <c r="C945" s="16" t="str">
        <f t="shared" si="117"/>
        <v>五 法国民主力量与专制势力的斗争</v>
      </c>
      <c r="D945" s="16" t="str">
        <f>IF(I945=1,INDEX( {"chinese","english","math","physics","chemistry","biology","politics","history","geography"},MATCH(C945,{"语文","英语","数学","物理","化学","生物","政治","历史","地理"},0)),"")</f>
        <v/>
      </c>
      <c r="E945" s="16" t="str">
        <f t="shared" si="118"/>
        <v>教材章</v>
      </c>
      <c r="F945" s="16" t="str">
        <f t="shared" si="119"/>
        <v>恰</v>
      </c>
      <c r="G945" s="16" t="str">
        <f>INDEX( {"body","discipline","volume","chapter","section"},MATCH(E945,{"教材体","教材域","教材册","教材章","教材节"},0))</f>
        <v>chapter</v>
      </c>
      <c r="H945" s="16" t="str">
        <f>INDEX( {"super","just","sub","infras"},MATCH(F945,{"超","恰","亚","次"},0))</f>
        <v>just</v>
      </c>
      <c r="I945" s="16">
        <f>MATCH(E945,{"教材体","教材域","教材册","教材章","教材节"},0)-1</f>
        <v>3</v>
      </c>
      <c r="J945" s="16">
        <f>MATCH(F945,{"超","恰","亚","次"},0)-1</f>
        <v>1</v>
      </c>
      <c r="K945" s="16" t="str">
        <f t="shared" si="120"/>
        <v>历史</v>
      </c>
      <c r="L945" s="1" t="s">
        <v>830</v>
      </c>
      <c r="M945" s="17"/>
      <c r="N945" s="17"/>
      <c r="O945" s="18" t="str">
        <f t="shared" si="121"/>
        <v xml:space="preserve">
  - 
    name:  五 法国民主力量与专制势力的斗争
    title:  五 法国民主力量与专制势力的斗争
    description: 
    koLyro: chapter
    koLyri:  just
    son: </v>
      </c>
      <c r="P945" s="20" t="str">
        <f t="shared" si="122"/>
        <v xml:space="preserve">
        - 
          name:  五 法国民主力量与专制势力的斗争
          title:  五 法国民主力量与专制势力的斗争
          description: 
          koLyro: chapter
          koLyri:  just
          son: </v>
      </c>
    </row>
    <row r="946" spans="1:41" s="1" customFormat="1" ht="17.25" customHeight="1">
      <c r="A946" s="15">
        <f t="shared" si="115"/>
        <v>4</v>
      </c>
      <c r="B946" s="16" t="str">
        <f t="shared" si="116"/>
        <v>教材节</v>
      </c>
      <c r="C946" s="16" t="str">
        <f t="shared" si="117"/>
        <v>1 法国大革命的最初胜利</v>
      </c>
      <c r="D946" s="16" t="str">
        <f>IF(I946=1,INDEX( {"chinese","english","math","physics","chemistry","biology","politics","history","geography"},MATCH(C946,{"语文","英语","数学","物理","化学","生物","政治","历史","地理"},0)),"")</f>
        <v/>
      </c>
      <c r="E946" s="16" t="str">
        <f t="shared" si="118"/>
        <v>教材节</v>
      </c>
      <c r="F946" s="16" t="str">
        <f t="shared" si="119"/>
        <v>恰</v>
      </c>
      <c r="G946" s="16" t="str">
        <f>INDEX( {"body","discipline","volume","chapter","section"},MATCH(E946,{"教材体","教材域","教材册","教材章","教材节"},0))</f>
        <v>section</v>
      </c>
      <c r="H946" s="16" t="str">
        <f>INDEX( {"super","just","sub","infras"},MATCH(F946,{"超","恰","亚","次"},0))</f>
        <v>just</v>
      </c>
      <c r="I946" s="16">
        <f>MATCH(E946,{"教材体","教材域","教材册","教材章","教材节"},0)-1</f>
        <v>4</v>
      </c>
      <c r="J946" s="16">
        <f>MATCH(F946,{"超","恰","亚","次"},0)-1</f>
        <v>1</v>
      </c>
      <c r="K946" s="16" t="str">
        <f t="shared" si="120"/>
        <v>历史</v>
      </c>
      <c r="L946" s="1" t="s">
        <v>831</v>
      </c>
      <c r="M946" s="17"/>
      <c r="N946" s="17"/>
      <c r="O946" s="18" t="str">
        <f t="shared" si="121"/>
        <v xml:space="preserve">
  - 
    name:  1 法国大革命的最初胜利
    title:  1 法国大革命的最初胜利
    description: 
    koLyro: section
    koLyri:  just
    son: </v>
      </c>
      <c r="P946" s="20" t="str">
        <f t="shared" si="122"/>
        <v xml:space="preserve">
          - 
            name:  1 法国大革命的最初胜利
            title:  1 法国大革命的最初胜利
            description: 
            koLyro: section
            koLyri:  just
            son: </v>
      </c>
    </row>
    <row r="947" spans="1:41" s="1" customFormat="1" ht="17.25" customHeight="1">
      <c r="A947" s="15">
        <f t="shared" si="115"/>
        <v>4</v>
      </c>
      <c r="B947" s="16" t="str">
        <f t="shared" si="116"/>
        <v>教材节</v>
      </c>
      <c r="C947" s="16" t="str">
        <f t="shared" si="117"/>
        <v>2 拿破仑帝国的建立与封建制度的复辟</v>
      </c>
      <c r="D947" s="16" t="str">
        <f>IF(I947=1,INDEX( {"chinese","english","math","physics","chemistry","biology","politics","history","geography"},MATCH(C947,{"语文","英语","数学","物理","化学","生物","政治","历史","地理"},0)),"")</f>
        <v/>
      </c>
      <c r="E947" s="16" t="str">
        <f t="shared" si="118"/>
        <v>教材节</v>
      </c>
      <c r="F947" s="16" t="str">
        <f t="shared" si="119"/>
        <v>恰</v>
      </c>
      <c r="G947" s="16" t="str">
        <f>INDEX( {"body","discipline","volume","chapter","section"},MATCH(E947,{"教材体","教材域","教材册","教材章","教材节"},0))</f>
        <v>section</v>
      </c>
      <c r="H947" s="16" t="str">
        <f>INDEX( {"super","just","sub","infras"},MATCH(F947,{"超","恰","亚","次"},0))</f>
        <v>just</v>
      </c>
      <c r="I947" s="16">
        <f>MATCH(E947,{"教材体","教材域","教材册","教材章","教材节"},0)-1</f>
        <v>4</v>
      </c>
      <c r="J947" s="16">
        <f>MATCH(F947,{"超","恰","亚","次"},0)-1</f>
        <v>1</v>
      </c>
      <c r="K947" s="16" t="str">
        <f t="shared" si="120"/>
        <v>历史</v>
      </c>
      <c r="L947" s="1" t="s">
        <v>832</v>
      </c>
      <c r="M947" s="17"/>
      <c r="N947" s="17"/>
      <c r="O947" s="18" t="str">
        <f t="shared" si="121"/>
        <v xml:space="preserve">
  - 
    name:  2 拿破仑帝国的建立与封建制度的复辟
    title:  2 拿破仑帝国的建立与封建制度的复辟
    description: 
    koLyro: section
    koLyri:  just
    son: </v>
      </c>
      <c r="P947" s="20" t="str">
        <f t="shared" si="122"/>
        <v xml:space="preserve">
          - 
            name:  2 拿破仑帝国的建立与封建制度的复辟
            title:  2 拿破仑帝国的建立与封建制度的复辟
            description: 
            koLyro: section
            koLyri:  just
            son: </v>
      </c>
    </row>
    <row r="948" spans="1:41" s="1" customFormat="1" ht="17.25" customHeight="1">
      <c r="A948" s="15">
        <f t="shared" si="115"/>
        <v>4</v>
      </c>
      <c r="B948" s="16" t="str">
        <f t="shared" si="116"/>
        <v>教材节</v>
      </c>
      <c r="C948" s="16" t="str">
        <f t="shared" si="117"/>
        <v>3 法国资产阶级共和制度的最终确立</v>
      </c>
      <c r="D948" s="16" t="str">
        <f>IF(I948=1,INDEX( {"chinese","english","math","physics","chemistry","biology","politics","history","geography"},MATCH(C948,{"语文","英语","数学","物理","化学","生物","政治","历史","地理"},0)),"")</f>
        <v/>
      </c>
      <c r="E948" s="16" t="str">
        <f t="shared" si="118"/>
        <v>教材节</v>
      </c>
      <c r="F948" s="16" t="str">
        <f t="shared" si="119"/>
        <v>恰</v>
      </c>
      <c r="G948" s="16" t="str">
        <f>INDEX( {"body","discipline","volume","chapter","section"},MATCH(E948,{"教材体","教材域","教材册","教材章","教材节"},0))</f>
        <v>section</v>
      </c>
      <c r="H948" s="16" t="str">
        <f>INDEX( {"super","just","sub","infras"},MATCH(F948,{"超","恰","亚","次"},0))</f>
        <v>just</v>
      </c>
      <c r="I948" s="16">
        <f>MATCH(E948,{"教材体","教材域","教材册","教材章","教材节"},0)-1</f>
        <v>4</v>
      </c>
      <c r="J948" s="16">
        <f>MATCH(F948,{"超","恰","亚","次"},0)-1</f>
        <v>1</v>
      </c>
      <c r="K948" s="16" t="str">
        <f t="shared" si="120"/>
        <v>历史</v>
      </c>
      <c r="L948" s="1" t="s">
        <v>833</v>
      </c>
      <c r="M948" s="17"/>
      <c r="N948" s="17"/>
      <c r="O948" s="18" t="str">
        <f t="shared" si="121"/>
        <v xml:space="preserve">
  - 
    name:  3 法国资产阶级共和制度的最终确立
    title:  3 法国资产阶级共和制度的最终确立
    description: 
    koLyro: section
    koLyri:  just
    son: </v>
      </c>
      <c r="P948" s="20" t="str">
        <f t="shared" si="122"/>
        <v xml:space="preserve">
          - 
            name:  3 法国资产阶级共和制度的最终确立
            title:  3 法国资产阶级共和制度的最终确立
            description: 
            koLyro: section
            koLyri:  just
            son: </v>
      </c>
    </row>
    <row r="949" spans="1:41" s="1" customFormat="1" ht="17.25" customHeight="1">
      <c r="A949" s="15">
        <f t="shared" si="115"/>
        <v>3</v>
      </c>
      <c r="B949" s="16" t="str">
        <f t="shared" si="116"/>
        <v>教材章</v>
      </c>
      <c r="C949" s="16" t="str">
        <f t="shared" si="117"/>
        <v>六 近代中国的民主思想与反对专制的斗争</v>
      </c>
      <c r="D949" s="16" t="str">
        <f>IF(I949=1,INDEX( {"chinese","english","math","physics","chemistry","biology","politics","history","geography"},MATCH(C949,{"语文","英语","数学","物理","化学","生物","政治","历史","地理"},0)),"")</f>
        <v/>
      </c>
      <c r="E949" s="16" t="str">
        <f t="shared" si="118"/>
        <v>教材章</v>
      </c>
      <c r="F949" s="16" t="str">
        <f t="shared" si="119"/>
        <v>恰</v>
      </c>
      <c r="G949" s="16" t="str">
        <f>INDEX( {"body","discipline","volume","chapter","section"},MATCH(E949,{"教材体","教材域","教材册","教材章","教材节"},0))</f>
        <v>chapter</v>
      </c>
      <c r="H949" s="16" t="str">
        <f>INDEX( {"super","just","sub","infras"},MATCH(F949,{"超","恰","亚","次"},0))</f>
        <v>just</v>
      </c>
      <c r="I949" s="16">
        <f>MATCH(E949,{"教材体","教材域","教材册","教材章","教材节"},0)-1</f>
        <v>3</v>
      </c>
      <c r="J949" s="16">
        <f>MATCH(F949,{"超","恰","亚","次"},0)-1</f>
        <v>1</v>
      </c>
      <c r="K949" s="16" t="str">
        <f t="shared" si="120"/>
        <v>历史</v>
      </c>
      <c r="L949" s="1" t="s">
        <v>834</v>
      </c>
      <c r="M949" s="17"/>
      <c r="N949" s="17"/>
      <c r="O949" s="18" t="str">
        <f t="shared" si="121"/>
        <v xml:space="preserve">
  - 
    name:  六 近代中国的民主思想与反对专制的斗争
    title:  六 近代中国的民主思想与反对专制的斗争
    description: 
    koLyro: chapter
    koLyri:  just
    son: </v>
      </c>
      <c r="P949" s="20" t="str">
        <f t="shared" si="122"/>
        <v xml:space="preserve">
        - 
          name:  六 近代中国的民主思想与反对专制的斗争
          title:  六 近代中国的民主思想与反对专制的斗争
          description: 
          koLyro: chapter
          koLyri:  just
          son: </v>
      </c>
    </row>
    <row r="950" spans="1:41" s="1" customFormat="1" ht="17.25" customHeight="1">
      <c r="A950" s="15">
        <f t="shared" si="115"/>
        <v>4</v>
      </c>
      <c r="B950" s="16" t="str">
        <f t="shared" si="116"/>
        <v>教材节</v>
      </c>
      <c r="C950" s="16" t="str">
        <f t="shared" si="117"/>
        <v>1 西方民主思想对中国的冲击</v>
      </c>
      <c r="D950" s="16" t="str">
        <f>IF(I950=1,INDEX( {"chinese","english","math","physics","chemistry","biology","politics","history","geography"},MATCH(C950,{"语文","英语","数学","物理","化学","生物","政治","历史","地理"},0)),"")</f>
        <v/>
      </c>
      <c r="E950" s="16" t="str">
        <f t="shared" si="118"/>
        <v>教材节</v>
      </c>
      <c r="F950" s="16" t="str">
        <f t="shared" si="119"/>
        <v>恰</v>
      </c>
      <c r="G950" s="16" t="str">
        <f>INDEX( {"body","discipline","volume","chapter","section"},MATCH(E950,{"教材体","教材域","教材册","教材章","教材节"},0))</f>
        <v>section</v>
      </c>
      <c r="H950" s="16" t="str">
        <f>INDEX( {"super","just","sub","infras"},MATCH(F950,{"超","恰","亚","次"},0))</f>
        <v>just</v>
      </c>
      <c r="I950" s="16">
        <f>MATCH(E950,{"教材体","教材域","教材册","教材章","教材节"},0)-1</f>
        <v>4</v>
      </c>
      <c r="J950" s="16">
        <f>MATCH(F950,{"超","恰","亚","次"},0)-1</f>
        <v>1</v>
      </c>
      <c r="K950" s="16" t="str">
        <f t="shared" si="120"/>
        <v>历史</v>
      </c>
      <c r="L950" s="1" t="s">
        <v>835</v>
      </c>
      <c r="M950" s="17"/>
      <c r="N950" s="17"/>
      <c r="O950" s="18" t="str">
        <f t="shared" si="121"/>
        <v xml:space="preserve">
  - 
    name:  1 西方民主思想对中国的冲击
    title:  1 西方民主思想对中国的冲击
    description: 
    koLyro: section
    koLyri:  just
    son: </v>
      </c>
      <c r="P950" s="20" t="str">
        <f t="shared" si="122"/>
        <v xml:space="preserve">
          - 
            name:  1 西方民主思想对中国的冲击
            title:  1 西方民主思想对中国的冲击
            description: 
            koLyro: section
            koLyri:  just
            son: </v>
      </c>
    </row>
    <row r="951" spans="1:41" s="1" customFormat="1" ht="17.25" customHeight="1">
      <c r="A951" s="15">
        <f t="shared" si="115"/>
        <v>4</v>
      </c>
      <c r="B951" s="16" t="str">
        <f t="shared" si="116"/>
        <v>教材节</v>
      </c>
      <c r="C951" s="16" t="str">
        <f t="shared" si="117"/>
        <v>2 中国资产阶级的民主思想</v>
      </c>
      <c r="D951" s="16" t="str">
        <f>IF(I951=1,INDEX( {"chinese","english","math","physics","chemistry","biology","politics","history","geography"},MATCH(C951,{"语文","英语","数学","物理","化学","生物","政治","历史","地理"},0)),"")</f>
        <v/>
      </c>
      <c r="E951" s="16" t="str">
        <f t="shared" si="118"/>
        <v>教材节</v>
      </c>
      <c r="F951" s="16" t="str">
        <f t="shared" si="119"/>
        <v>恰</v>
      </c>
      <c r="G951" s="16" t="str">
        <f>INDEX( {"body","discipline","volume","chapter","section"},MATCH(E951,{"教材体","教材域","教材册","教材章","教材节"},0))</f>
        <v>section</v>
      </c>
      <c r="H951" s="16" t="str">
        <f>INDEX( {"super","just","sub","infras"},MATCH(F951,{"超","恰","亚","次"},0))</f>
        <v>just</v>
      </c>
      <c r="I951" s="16">
        <f>MATCH(E951,{"教材体","教材域","教材册","教材章","教材节"},0)-1</f>
        <v>4</v>
      </c>
      <c r="J951" s="16">
        <f>MATCH(F951,{"超","恰","亚","次"},0)-1</f>
        <v>1</v>
      </c>
      <c r="K951" s="16" t="str">
        <f t="shared" si="120"/>
        <v>历史</v>
      </c>
      <c r="L951" s="1" t="s">
        <v>836</v>
      </c>
      <c r="M951" s="17"/>
      <c r="N951" s="17"/>
      <c r="O951" s="18" t="str">
        <f t="shared" si="121"/>
        <v xml:space="preserve">
  - 
    name:  2 中国资产阶级的民主思想
    title:  2 中国资产阶级的民主思想
    description: 
    koLyro: section
    koLyri:  just
    son: </v>
      </c>
      <c r="P951" s="20" t="str">
        <f t="shared" si="122"/>
        <v xml:space="preserve">
          - 
            name:  2 中国资产阶级的民主思想
            title:  2 中国资产阶级的民主思想
            description: 
            koLyro: section
            koLyri:  just
            son: </v>
      </c>
    </row>
    <row r="952" spans="1:41" s="1" customFormat="1" ht="17.25" customHeight="1">
      <c r="A952" s="15">
        <f t="shared" si="115"/>
        <v>4</v>
      </c>
      <c r="B952" s="16" t="str">
        <f t="shared" si="116"/>
        <v>教材节</v>
      </c>
      <c r="C952" s="16" t="str">
        <f t="shared" si="117"/>
        <v>3 资产阶级民主革命的酝酿和爆发</v>
      </c>
      <c r="D952" s="16" t="str">
        <f>IF(I952=1,INDEX( {"chinese","english","math","physics","chemistry","biology","politics","history","geography"},MATCH(C952,{"语文","英语","数学","物理","化学","生物","政治","历史","地理"},0)),"")</f>
        <v/>
      </c>
      <c r="E952" s="16" t="str">
        <f t="shared" si="118"/>
        <v>教材节</v>
      </c>
      <c r="F952" s="16" t="str">
        <f t="shared" si="119"/>
        <v>恰</v>
      </c>
      <c r="G952" s="16" t="str">
        <f>INDEX( {"body","discipline","volume","chapter","section"},MATCH(E952,{"教材体","教材域","教材册","教材章","教材节"},0))</f>
        <v>section</v>
      </c>
      <c r="H952" s="16" t="str">
        <f>INDEX( {"super","just","sub","infras"},MATCH(F952,{"超","恰","亚","次"},0))</f>
        <v>just</v>
      </c>
      <c r="I952" s="16">
        <f>MATCH(E952,{"教材体","教材域","教材册","教材章","教材节"},0)-1</f>
        <v>4</v>
      </c>
      <c r="J952" s="16">
        <f>MATCH(F952,{"超","恰","亚","次"},0)-1</f>
        <v>1</v>
      </c>
      <c r="K952" s="16" t="str">
        <f t="shared" si="120"/>
        <v>历史</v>
      </c>
      <c r="L952" s="1" t="s">
        <v>837</v>
      </c>
      <c r="M952" s="17"/>
      <c r="N952" s="17"/>
      <c r="O952" s="18" t="str">
        <f t="shared" si="121"/>
        <v xml:space="preserve">
  - 
    name:  3 资产阶级民主革命的酝酿和爆发
    title:  3 资产阶级民主革命的酝酿和爆发
    description: 
    koLyro: section
    koLyri:  just
    son: </v>
      </c>
      <c r="P952" s="20" t="str">
        <f t="shared" si="122"/>
        <v xml:space="preserve">
          - 
            name:  3 资产阶级民主革命的酝酿和爆发
            title:  3 资产阶级民主革命的酝酿和爆发
            description: 
            koLyro: section
            koLyri:  just
            son: </v>
      </c>
    </row>
    <row r="953" spans="1:41" s="1" customFormat="1" ht="17.25" customHeight="1">
      <c r="A953" s="15">
        <f t="shared" si="115"/>
        <v>4</v>
      </c>
      <c r="B953" s="16" t="str">
        <f t="shared" si="116"/>
        <v>教材节</v>
      </c>
      <c r="C953" s="16" t="str">
        <f t="shared" si="117"/>
        <v>4 反对复辟帝制、维护共和的斗争</v>
      </c>
      <c r="D953" s="16" t="str">
        <f>IF(I953=1,INDEX( {"chinese","english","math","physics","chemistry","biology","politics","history","geography"},MATCH(C953,{"语文","英语","数学","物理","化学","生物","政治","历史","地理"},0)),"")</f>
        <v/>
      </c>
      <c r="E953" s="16" t="str">
        <f t="shared" si="118"/>
        <v>教材节</v>
      </c>
      <c r="F953" s="16" t="str">
        <f t="shared" si="119"/>
        <v>恰</v>
      </c>
      <c r="G953" s="16" t="str">
        <f>INDEX( {"body","discipline","volume","chapter","section"},MATCH(E953,{"教材体","教材域","教材册","教材章","教材节"},0))</f>
        <v>section</v>
      </c>
      <c r="H953" s="16" t="str">
        <f>INDEX( {"super","just","sub","infras"},MATCH(F953,{"超","恰","亚","次"},0))</f>
        <v>just</v>
      </c>
      <c r="I953" s="16">
        <f>MATCH(E953,{"教材体","教材域","教材册","教材章","教材节"},0)-1</f>
        <v>4</v>
      </c>
      <c r="J953" s="16">
        <f>MATCH(F953,{"超","恰","亚","次"},0)-1</f>
        <v>1</v>
      </c>
      <c r="K953" s="16" t="str">
        <f t="shared" si="120"/>
        <v>历史</v>
      </c>
      <c r="L953" s="1" t="s">
        <v>838</v>
      </c>
      <c r="M953" s="17"/>
      <c r="N953" s="17"/>
      <c r="O953" s="18" t="str">
        <f t="shared" si="121"/>
        <v xml:space="preserve">
  - 
    name:  4 反对复辟帝制、维护共和的斗争
    title:  4 反对复辟帝制、维护共和的斗争
    description: 
    koLyro: section
    koLyri:  just
    son: </v>
      </c>
      <c r="P953" s="20" t="str">
        <f t="shared" si="122"/>
        <v xml:space="preserve">
          - 
            name:  4 反对复辟帝制、维护共和的斗争
            title:  4 反对复辟帝制、维护共和的斗争
            description: 
            koLyro: section
            koLyri:  just
            son: </v>
      </c>
    </row>
    <row r="954" spans="1:41" s="23" customFormat="1" ht="17.25" customHeight="1">
      <c r="A954" s="15">
        <f t="shared" si="115"/>
        <v>3</v>
      </c>
      <c r="B954" s="16" t="str">
        <f t="shared" si="116"/>
        <v>教材章</v>
      </c>
      <c r="C954" s="16" t="str">
        <f t="shared" si="117"/>
        <v>七 无产阶级和人民群众争取民主的斗争</v>
      </c>
      <c r="D954" s="16" t="str">
        <f>IF(I954=1,INDEX( {"chinese","english","math","physics","chemistry","biology","politics","history","geography"},MATCH(C954,{"语文","英语","数学","物理","化学","生物","政治","历史","地理"},0)),"")</f>
        <v/>
      </c>
      <c r="E954" s="16" t="str">
        <f t="shared" si="118"/>
        <v>教材章</v>
      </c>
      <c r="F954" s="16" t="str">
        <f t="shared" si="119"/>
        <v>恰</v>
      </c>
      <c r="G954" s="16" t="str">
        <f>INDEX( {"body","discipline","volume","chapter","section"},MATCH(E954,{"教材体","教材域","教材册","教材章","教材节"},0))</f>
        <v>chapter</v>
      </c>
      <c r="H954" s="16" t="str">
        <f>INDEX( {"super","just","sub","infras"},MATCH(F954,{"超","恰","亚","次"},0))</f>
        <v>just</v>
      </c>
      <c r="I954" s="16">
        <f>MATCH(E954,{"教材体","教材域","教材册","教材章","教材节"},0)-1</f>
        <v>3</v>
      </c>
      <c r="J954" s="16">
        <f>MATCH(F954,{"超","恰","亚","次"},0)-1</f>
        <v>1</v>
      </c>
      <c r="K954" s="16" t="str">
        <f t="shared" si="120"/>
        <v>历史</v>
      </c>
      <c r="L954" s="1" t="s">
        <v>839</v>
      </c>
      <c r="M954" s="17"/>
      <c r="N954" s="17"/>
      <c r="O954" s="18" t="str">
        <f t="shared" si="121"/>
        <v xml:space="preserve">
  - 
    name:  七 无产阶级和人民群众争取民主的斗争
    title:  七 无产阶级和人民群众争取民主的斗争
    description: 
    koLyro: chapter
    koLyri:  just
    son: </v>
      </c>
      <c r="P954" s="20" t="str">
        <f t="shared" si="122"/>
        <v xml:space="preserve">
        - 
          name:  七 无产阶级和人民群众争取民主的斗争
          title:  七 无产阶级和人民群众争取民主的斗争
          description: 
          koLyro: chapter
          koLyri:  just
          son: </v>
      </c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s="1" customFormat="1" ht="17.25" customHeight="1">
      <c r="A955" s="15">
        <f t="shared" si="115"/>
        <v>4</v>
      </c>
      <c r="B955" s="16" t="str">
        <f t="shared" si="116"/>
        <v>教材节</v>
      </c>
      <c r="C955" s="16" t="str">
        <f t="shared" si="117"/>
        <v>1 英国宪章运动</v>
      </c>
      <c r="D955" s="16" t="str">
        <f>IF(I955=1,INDEX( {"chinese","english","math","physics","chemistry","biology","politics","history","geography"},MATCH(C955,{"语文","英语","数学","物理","化学","生物","政治","历史","地理"},0)),"")</f>
        <v/>
      </c>
      <c r="E955" s="16" t="str">
        <f t="shared" si="118"/>
        <v>教材节</v>
      </c>
      <c r="F955" s="16" t="str">
        <f t="shared" si="119"/>
        <v>恰</v>
      </c>
      <c r="G955" s="16" t="str">
        <f>INDEX( {"body","discipline","volume","chapter","section"},MATCH(E955,{"教材体","教材域","教材册","教材章","教材节"},0))</f>
        <v>section</v>
      </c>
      <c r="H955" s="16" t="str">
        <f>INDEX( {"super","just","sub","infras"},MATCH(F955,{"超","恰","亚","次"},0))</f>
        <v>just</v>
      </c>
      <c r="I955" s="16">
        <f>MATCH(E955,{"教材体","教材域","教材册","教材章","教材节"},0)-1</f>
        <v>4</v>
      </c>
      <c r="J955" s="16">
        <f>MATCH(F955,{"超","恰","亚","次"},0)-1</f>
        <v>1</v>
      </c>
      <c r="K955" s="16" t="str">
        <f t="shared" si="120"/>
        <v>历史</v>
      </c>
      <c r="L955" s="1" t="s">
        <v>840</v>
      </c>
      <c r="M955" s="17"/>
      <c r="N955" s="17"/>
      <c r="O955" s="18" t="str">
        <f t="shared" si="121"/>
        <v xml:space="preserve">
  - 
    name:  1 英国宪章运动
    title:  1 英国宪章运动
    description: 
    koLyro: section
    koLyri:  just
    son: </v>
      </c>
      <c r="P955" s="20" t="str">
        <f t="shared" si="122"/>
        <v xml:space="preserve">
          - 
            name:  1 英国宪章运动
            title:  1 英国宪章运动
            description: 
            koLyro: section
            koLyri:  just
            son: </v>
      </c>
    </row>
    <row r="956" spans="1:41" s="1" customFormat="1" ht="17.25" customHeight="1">
      <c r="A956" s="15">
        <f t="shared" si="115"/>
        <v>4</v>
      </c>
      <c r="B956" s="16" t="str">
        <f t="shared" si="116"/>
        <v>教材节</v>
      </c>
      <c r="C956" s="16" t="str">
        <f t="shared" si="117"/>
        <v>2 欧洲无产阶级争取民主的斗争</v>
      </c>
      <c r="D956" s="16" t="str">
        <f>IF(I956=1,INDEX( {"chinese","english","math","physics","chemistry","biology","politics","history","geography"},MATCH(C956,{"语文","英语","数学","物理","化学","生物","政治","历史","地理"},0)),"")</f>
        <v/>
      </c>
      <c r="E956" s="16" t="str">
        <f t="shared" si="118"/>
        <v>教材节</v>
      </c>
      <c r="F956" s="16" t="str">
        <f t="shared" si="119"/>
        <v>恰</v>
      </c>
      <c r="G956" s="16" t="str">
        <f>INDEX( {"body","discipline","volume","chapter","section"},MATCH(E956,{"教材体","教材域","教材册","教材章","教材节"},0))</f>
        <v>section</v>
      </c>
      <c r="H956" s="16" t="str">
        <f>INDEX( {"super","just","sub","infras"},MATCH(F956,{"超","恰","亚","次"},0))</f>
        <v>just</v>
      </c>
      <c r="I956" s="16">
        <f>MATCH(E956,{"教材体","教材域","教材册","教材章","教材节"},0)-1</f>
        <v>4</v>
      </c>
      <c r="J956" s="16">
        <f>MATCH(F956,{"超","恰","亚","次"},0)-1</f>
        <v>1</v>
      </c>
      <c r="K956" s="16" t="str">
        <f t="shared" si="120"/>
        <v>历史</v>
      </c>
      <c r="L956" s="1" t="s">
        <v>841</v>
      </c>
      <c r="M956" s="17"/>
      <c r="N956" s="17"/>
      <c r="O956" s="18" t="str">
        <f t="shared" si="121"/>
        <v xml:space="preserve">
  - 
    name:  2 欧洲无产阶级争取民主的斗争
    title:  2 欧洲无产阶级争取民主的斗争
    description: 
    koLyro: section
    koLyri:  just
    son: </v>
      </c>
      <c r="P956" s="20" t="str">
        <f t="shared" si="122"/>
        <v xml:space="preserve">
          - 
            name:  2 欧洲无产阶级争取民主的斗争
            title:  2 欧洲无产阶级争取民主的斗争
            description: 
            koLyro: section
            koLyri:  just
            son: </v>
      </c>
    </row>
    <row r="957" spans="1:41" s="1" customFormat="1" ht="17.25" customHeight="1">
      <c r="A957" s="15">
        <f t="shared" si="115"/>
        <v>4</v>
      </c>
      <c r="B957" s="16" t="str">
        <f t="shared" si="116"/>
        <v>教材节</v>
      </c>
      <c r="C957" s="16" t="str">
        <f t="shared" si="117"/>
        <v>3 抗战胜利前中国人民争取民主的斗争</v>
      </c>
      <c r="D957" s="16" t="str">
        <f>IF(I957=1,INDEX( {"chinese","english","math","physics","chemistry","biology","politics","history","geography"},MATCH(C957,{"语文","英语","数学","物理","化学","生物","政治","历史","地理"},0)),"")</f>
        <v/>
      </c>
      <c r="E957" s="16" t="str">
        <f t="shared" si="118"/>
        <v>教材节</v>
      </c>
      <c r="F957" s="16" t="str">
        <f t="shared" si="119"/>
        <v>恰</v>
      </c>
      <c r="G957" s="16" t="str">
        <f>INDEX( {"body","discipline","volume","chapter","section"},MATCH(E957,{"教材体","教材域","教材册","教材章","教材节"},0))</f>
        <v>section</v>
      </c>
      <c r="H957" s="16" t="str">
        <f>INDEX( {"super","just","sub","infras"},MATCH(F957,{"超","恰","亚","次"},0))</f>
        <v>just</v>
      </c>
      <c r="I957" s="16">
        <f>MATCH(E957,{"教材体","教材域","教材册","教材章","教材节"},0)-1</f>
        <v>4</v>
      </c>
      <c r="J957" s="16">
        <f>MATCH(F957,{"超","恰","亚","次"},0)-1</f>
        <v>1</v>
      </c>
      <c r="K957" s="16" t="str">
        <f t="shared" si="120"/>
        <v>历史</v>
      </c>
      <c r="L957" s="1" t="s">
        <v>842</v>
      </c>
      <c r="M957" s="17"/>
      <c r="N957" s="17"/>
      <c r="O957" s="18" t="str">
        <f t="shared" si="121"/>
        <v xml:space="preserve">
  - 
    name:  3 抗战胜利前中国人民争取民主的斗争
    title:  3 抗战胜利前中国人民争取民主的斗争
    description: 
    koLyro: section
    koLyri:  just
    son: </v>
      </c>
      <c r="P957" s="20" t="str">
        <f t="shared" si="122"/>
        <v xml:space="preserve">
          - 
            name:  3 抗战胜利前中国人民争取民主的斗争
            title:  3 抗战胜利前中国人民争取民主的斗争
            description: 
            koLyro: section
            koLyri:  just
            son: </v>
      </c>
    </row>
    <row r="958" spans="1:41" s="1" customFormat="1" ht="17.25" customHeight="1">
      <c r="A958" s="15">
        <f t="shared" si="115"/>
        <v>4</v>
      </c>
      <c r="B958" s="16" t="str">
        <f t="shared" si="116"/>
        <v>教材节</v>
      </c>
      <c r="C958" s="16" t="str">
        <f t="shared" si="117"/>
        <v>4 抗战胜利后的人民民主运动</v>
      </c>
      <c r="D958" s="16" t="str">
        <f>IF(I958=1,INDEX( {"chinese","english","math","physics","chemistry","biology","politics","history","geography"},MATCH(C958,{"语文","英语","数学","物理","化学","生物","政治","历史","地理"},0)),"")</f>
        <v/>
      </c>
      <c r="E958" s="16" t="str">
        <f t="shared" si="118"/>
        <v>教材节</v>
      </c>
      <c r="F958" s="16" t="str">
        <f t="shared" si="119"/>
        <v>恰</v>
      </c>
      <c r="G958" s="16" t="str">
        <f>INDEX( {"body","discipline","volume","chapter","section"},MATCH(E958,{"教材体","教材域","教材册","教材章","教材节"},0))</f>
        <v>section</v>
      </c>
      <c r="H958" s="16" t="str">
        <f>INDEX( {"super","just","sub","infras"},MATCH(F958,{"超","恰","亚","次"},0))</f>
        <v>just</v>
      </c>
      <c r="I958" s="16">
        <f>MATCH(E958,{"教材体","教材域","教材册","教材章","教材节"},0)-1</f>
        <v>4</v>
      </c>
      <c r="J958" s="16">
        <f>MATCH(F958,{"超","恰","亚","次"},0)-1</f>
        <v>1</v>
      </c>
      <c r="K958" s="16" t="str">
        <f t="shared" si="120"/>
        <v>历史</v>
      </c>
      <c r="L958" s="1" t="s">
        <v>843</v>
      </c>
      <c r="M958" s="17"/>
      <c r="N958" s="17"/>
      <c r="O958" s="18" t="str">
        <f t="shared" si="121"/>
        <v xml:space="preserve">
  - 
    name:  4 抗战胜利后的人民民主运动
    title:  4 抗战胜利后的人民民主运动
    description: 
    koLyro: section
    koLyri:  just
    son: </v>
      </c>
      <c r="P958" s="20" t="str">
        <f t="shared" si="122"/>
        <v xml:space="preserve">
          - 
            name:  4 抗战胜利后的人民民主运动
            title:  4 抗战胜利后的人民民主运动
            description: 
            koLyro: section
            koLyri:  just
            son: </v>
      </c>
    </row>
    <row r="959" spans="1:41" s="1" customFormat="1" ht="17.25" customHeight="1">
      <c r="A959" s="15">
        <f t="shared" si="115"/>
        <v>4</v>
      </c>
      <c r="B959" s="16" t="str">
        <f t="shared" si="116"/>
        <v>教材节</v>
      </c>
      <c r="C959" s="16" t="str">
        <f t="shared" si="117"/>
        <v>5 日本民主政治的发展</v>
      </c>
      <c r="D959" s="16" t="str">
        <f>IF(I959=1,INDEX( {"chinese","english","math","physics","chemistry","biology","politics","history","geography"},MATCH(C959,{"语文","英语","数学","物理","化学","生物","政治","历史","地理"},0)),"")</f>
        <v/>
      </c>
      <c r="E959" s="16" t="str">
        <f t="shared" si="118"/>
        <v>教材节</v>
      </c>
      <c r="F959" s="16" t="str">
        <f t="shared" si="119"/>
        <v>恰</v>
      </c>
      <c r="G959" s="16" t="str">
        <f>INDEX( {"body","discipline","volume","chapter","section"},MATCH(E959,{"教材体","教材域","教材册","教材章","教材节"},0))</f>
        <v>section</v>
      </c>
      <c r="H959" s="16" t="str">
        <f>INDEX( {"super","just","sub","infras"},MATCH(F959,{"超","恰","亚","次"},0))</f>
        <v>just</v>
      </c>
      <c r="I959" s="16">
        <f>MATCH(E959,{"教材体","教材域","教材册","教材章","教材节"},0)-1</f>
        <v>4</v>
      </c>
      <c r="J959" s="16">
        <f>MATCH(F959,{"超","恰","亚","次"},0)-1</f>
        <v>1</v>
      </c>
      <c r="K959" s="16" t="str">
        <f t="shared" si="120"/>
        <v>历史</v>
      </c>
      <c r="L959" s="1" t="s">
        <v>844</v>
      </c>
      <c r="M959" s="17"/>
      <c r="N959" s="17"/>
      <c r="O959" s="18" t="str">
        <f t="shared" si="121"/>
        <v xml:space="preserve">
  - 
    name:  5 日本民主政治的发展
    title:  5 日本民主政治的发展
    description: 
    koLyro: section
    koLyri:  just
    son: </v>
      </c>
      <c r="P959" s="20" t="str">
        <f t="shared" si="122"/>
        <v xml:space="preserve">
          - 
            name:  5 日本民主政治的发展
            title:  5 日本民主政治的发展
            description: 
            koLyro: section
            koLyri:  just
            son: </v>
      </c>
    </row>
    <row r="960" spans="1:41" s="1" customFormat="1" ht="17.25" customHeight="1">
      <c r="A960" s="15">
        <f t="shared" si="115"/>
        <v>4</v>
      </c>
      <c r="B960" s="16" t="str">
        <f t="shared" si="116"/>
        <v>教材节</v>
      </c>
      <c r="C960" s="16" t="str">
        <f t="shared" si="117"/>
        <v>6 全世界无产者联合起来</v>
      </c>
      <c r="D960" s="16" t="str">
        <f>IF(I960=1,INDEX( {"chinese","english","math","physics","chemistry","biology","politics","history","geography"},MATCH(C960,{"语文","英语","数学","物理","化学","生物","政治","历史","地理"},0)),"")</f>
        <v/>
      </c>
      <c r="E960" s="16" t="str">
        <f t="shared" si="118"/>
        <v>教材节</v>
      </c>
      <c r="F960" s="16" t="str">
        <f t="shared" si="119"/>
        <v>恰</v>
      </c>
      <c r="G960" s="16" t="str">
        <f>INDEX( {"body","discipline","volume","chapter","section"},MATCH(E960,{"教材体","教材域","教材册","教材章","教材节"},0))</f>
        <v>section</v>
      </c>
      <c r="H960" s="16" t="str">
        <f>INDEX( {"super","just","sub","infras"},MATCH(F960,{"超","恰","亚","次"},0))</f>
        <v>just</v>
      </c>
      <c r="I960" s="16">
        <f>MATCH(E960,{"教材体","教材域","教材册","教材章","教材节"},0)-1</f>
        <v>4</v>
      </c>
      <c r="J960" s="16">
        <f>MATCH(F960,{"超","恰","亚","次"},0)-1</f>
        <v>1</v>
      </c>
      <c r="K960" s="16" t="str">
        <f t="shared" si="120"/>
        <v>历史</v>
      </c>
      <c r="L960" s="1" t="s">
        <v>845</v>
      </c>
      <c r="M960" s="17"/>
      <c r="N960" s="17"/>
      <c r="O960" s="18" t="str">
        <f t="shared" si="121"/>
        <v xml:space="preserve">
  - 
    name:  6 全世界无产者联合起来
    title:  6 全世界无产者联合起来
    description: 
    koLyro: section
    koLyri:  just
    son: </v>
      </c>
      <c r="P960" s="20" t="str">
        <f t="shared" si="122"/>
        <v xml:space="preserve">
          - 
            name:  6 全世界无产者联合起来
            title:  6 全世界无产者联合起来
            description: 
            koLyro: section
            koLyri:  just
            son: </v>
      </c>
    </row>
    <row r="961" spans="1:16" s="1" customFormat="1" ht="17.25" customHeight="1">
      <c r="A961" s="15">
        <f t="shared" si="115"/>
        <v>3</v>
      </c>
      <c r="B961" s="16" t="str">
        <f t="shared" si="116"/>
        <v>教材章</v>
      </c>
      <c r="C961" s="16" t="str">
        <f t="shared" si="117"/>
        <v>历史学科素养</v>
      </c>
      <c r="D961" s="16" t="str">
        <f>IF(I961=1,INDEX( {"chinese","english","math","physics","chemistry","biology","politics","history","geography"},MATCH(C961,{"语文","英语","数学","物理","化学","生物","政治","历史","地理"},0)),"")</f>
        <v/>
      </c>
      <c r="E961" s="16" t="str">
        <f t="shared" si="118"/>
        <v>教材章</v>
      </c>
      <c r="F961" s="16" t="str">
        <f t="shared" si="119"/>
        <v>恰</v>
      </c>
      <c r="G961" s="16" t="str">
        <f>INDEX( {"body","discipline","volume","chapter","section"},MATCH(E961,{"教材体","教材域","教材册","教材章","教材节"},0))</f>
        <v>chapter</v>
      </c>
      <c r="H961" s="16" t="str">
        <f>INDEX( {"super","just","sub","infras"},MATCH(F961,{"超","恰","亚","次"},0))</f>
        <v>just</v>
      </c>
      <c r="I961" s="16">
        <f>MATCH(E961,{"教材体","教材域","教材册","教材章","教材节"},0)-1</f>
        <v>3</v>
      </c>
      <c r="J961" s="16">
        <f>MATCH(F961,{"超","恰","亚","次"},0)-1</f>
        <v>1</v>
      </c>
      <c r="K961" s="16" t="str">
        <f t="shared" si="120"/>
        <v>历史</v>
      </c>
      <c r="L961" s="1" t="s">
        <v>815</v>
      </c>
      <c r="M961" s="17"/>
      <c r="N961" s="17"/>
      <c r="O961" s="18" t="str">
        <f t="shared" si="121"/>
        <v xml:space="preserve">
  - 
    name:  历史学科素养
    title:  历史学科素养
    description: 
    koLyro: chapter
    koLyri:  just
    son: </v>
      </c>
      <c r="P961" s="20" t="str">
        <f t="shared" si="122"/>
        <v xml:space="preserve">
        - 
          name:  历史学科素养
          title:  历史学科素养
          description: 
          koLyro: chapter
          koLyri:  just
          son: </v>
      </c>
    </row>
    <row r="962" spans="1:16" s="1" customFormat="1" ht="17.25" customHeight="1">
      <c r="A962" s="15">
        <f t="shared" si="115"/>
        <v>4</v>
      </c>
      <c r="B962" s="16" t="str">
        <f t="shared" si="116"/>
        <v>教材节</v>
      </c>
      <c r="C962" s="16" t="str">
        <f t="shared" si="117"/>
        <v>近代社会的民主思想与实践</v>
      </c>
      <c r="D962" s="16" t="str">
        <f>IF(I962=1,INDEX( {"chinese","english","math","physics","chemistry","biology","politics","history","geography"},MATCH(C962,{"语文","英语","数学","物理","化学","生物","政治","历史","地理"},0)),"")</f>
        <v/>
      </c>
      <c r="E962" s="16" t="str">
        <f t="shared" si="118"/>
        <v>教材节</v>
      </c>
      <c r="F962" s="16" t="str">
        <f t="shared" si="119"/>
        <v>恰</v>
      </c>
      <c r="G962" s="16" t="str">
        <f>INDEX( {"body","discipline","volume","chapter","section"},MATCH(E962,{"教材体","教材域","教材册","教材章","教材节"},0))</f>
        <v>section</v>
      </c>
      <c r="H962" s="16" t="str">
        <f>INDEX( {"super","just","sub","infras"},MATCH(F962,{"超","恰","亚","次"},0))</f>
        <v>just</v>
      </c>
      <c r="I962" s="16">
        <f>MATCH(E962,{"教材体","教材域","教材册","教材章","教材节"},0)-1</f>
        <v>4</v>
      </c>
      <c r="J962" s="16">
        <f>MATCH(F962,{"超","恰","亚","次"},0)-1</f>
        <v>1</v>
      </c>
      <c r="K962" s="16" t="str">
        <f t="shared" si="120"/>
        <v>历史</v>
      </c>
      <c r="L962" s="1" t="s">
        <v>846</v>
      </c>
      <c r="M962" s="17"/>
      <c r="N962" s="17"/>
      <c r="O962" s="18" t="str">
        <f t="shared" si="121"/>
        <v xml:space="preserve">
  - 
    name:  近代社会的民主思想与实践
    title:  近代社会的民主思想与实践
    description: 
    koLyro: section
    koLyri:  just
    son: </v>
      </c>
      <c r="P962" s="20" t="str">
        <f t="shared" si="122"/>
        <v xml:space="preserve">
          - 
            name:  近代社会的民主思想与实践
            title:  近代社会的民主思想与实践
            description: 
            koLyro: section
            koLyri:  just
            son: </v>
      </c>
    </row>
    <row r="963" spans="1:16" s="1" customFormat="1" ht="17.25" customHeight="1">
      <c r="A963" s="15">
        <f t="shared" si="115"/>
        <v>2</v>
      </c>
      <c r="B963" s="16" t="str">
        <f t="shared" si="116"/>
        <v>教材册</v>
      </c>
      <c r="C963" s="16" t="str">
        <f t="shared" si="117"/>
        <v>选修3</v>
      </c>
      <c r="D963" s="16" t="str">
        <f>IF(I963=1,INDEX( {"chinese","english","math","physics","chemistry","biology","politics","history","geography"},MATCH(C963,{"语文","英语","数学","物理","化学","生物","政治","历史","地理"},0)),"")</f>
        <v/>
      </c>
      <c r="E963" s="16" t="str">
        <f t="shared" si="118"/>
        <v>教材册</v>
      </c>
      <c r="F963" s="16" t="str">
        <f t="shared" si="119"/>
        <v>恰</v>
      </c>
      <c r="G963" s="16" t="str">
        <f>INDEX( {"body","discipline","volume","chapter","section"},MATCH(E963,{"教材体","教材域","教材册","教材章","教材节"},0))</f>
        <v>volume</v>
      </c>
      <c r="H963" s="16" t="str">
        <f>INDEX( {"super","just","sub","infras"},MATCH(F963,{"超","恰","亚","次"},0))</f>
        <v>just</v>
      </c>
      <c r="I963" s="16">
        <f>MATCH(E963,{"教材体","教材域","教材册","教材章","教材节"},0)-1</f>
        <v>2</v>
      </c>
      <c r="J963" s="16">
        <f>MATCH(F963,{"超","恰","亚","次"},0)-1</f>
        <v>1</v>
      </c>
      <c r="K963" s="16" t="str">
        <f t="shared" si="120"/>
        <v>历史</v>
      </c>
      <c r="L963" s="1" t="s">
        <v>578</v>
      </c>
      <c r="M963" s="17"/>
      <c r="N963" s="17"/>
      <c r="O963" s="18" t="str">
        <f t="shared" si="121"/>
        <v xml:space="preserve">
  - 
    name:  选修3
    title:  选修3
    description: 
    koLyro: volume
    koLyri:  just
    son: </v>
      </c>
      <c r="P963" s="20" t="str">
        <f t="shared" si="122"/>
        <v xml:space="preserve">
      - 
        name:  选修3
        title:  选修3
        description: 
        koLyro: volume
        koLyri:  just
        son: </v>
      </c>
    </row>
    <row r="964" spans="1:16" s="1" customFormat="1" ht="17.25" customHeight="1">
      <c r="A964" s="15">
        <f t="shared" ref="A964:A1027" si="123">IFERROR(FIND("├",L964),0)</f>
        <v>3</v>
      </c>
      <c r="B964" s="16" t="str">
        <f t="shared" ref="B964:B1027" si="124">MID(L964,FIND("«",L964)+1,FIND("»",L964)-FIND("«",L964)-1)</f>
        <v>教材章</v>
      </c>
      <c r="C964" s="16" t="str">
        <f t="shared" ref="C964:C1027" si="125">RIGHT(L964,LEN(L964)-FIND("»",L964))</f>
        <v>一 第一次世界大战</v>
      </c>
      <c r="D964" s="16" t="str">
        <f>IF(I964=1,INDEX( {"chinese","english","math","physics","chemistry","biology","politics","history","geography"},MATCH(C964,{"语文","英语","数学","物理","化学","生物","政治","历史","地理"},0)),"")</f>
        <v/>
      </c>
      <c r="E964" s="16" t="str">
        <f t="shared" ref="E964:E1027" si="126">SUBSTITUTE(SUBSTITUTE(SUBSTITUTE(SUBSTITUTE(B964,"超",""),"恰",""),"亚",""),"次","")</f>
        <v>教材章</v>
      </c>
      <c r="F964" s="16" t="str">
        <f t="shared" ref="F964:F1027" si="127">IF(IFERROR(FIND("超",B964),-1)&gt;0,"超",  IF(IFERROR(FIND("亚",B964),-1)&gt;0,"亚",   IF(IFERROR(FIND("次",B964),-1)&gt;0,"次",    "恰"  )))</f>
        <v>恰</v>
      </c>
      <c r="G964" s="16" t="str">
        <f>INDEX( {"body","discipline","volume","chapter","section"},MATCH(E964,{"教材体","教材域","教材册","教材章","教材节"},0))</f>
        <v>chapter</v>
      </c>
      <c r="H964" s="16" t="str">
        <f>INDEX( {"super","just","sub","infras"},MATCH(F964,{"超","恰","亚","次"},0))</f>
        <v>just</v>
      </c>
      <c r="I964" s="16">
        <f>MATCH(E964,{"教材体","教材域","教材册","教材章","教材节"},0)-1</f>
        <v>3</v>
      </c>
      <c r="J964" s="16">
        <f>MATCH(F964,{"超","恰","亚","次"},0)-1</f>
        <v>1</v>
      </c>
      <c r="K964" s="16" t="str">
        <f t="shared" ref="K964:K1027" si="128">IF(I964=0,"",IF(I964=1,C964,K963))</f>
        <v>历史</v>
      </c>
      <c r="L964" s="26" t="s">
        <v>847</v>
      </c>
      <c r="M964" s="17"/>
      <c r="N964" s="17"/>
      <c r="O964" s="18" t="str">
        <f t="shared" si="121"/>
        <v xml:space="preserve">
  - 
    name:  一 第一次世界大战
    title:  一 第一次世界大战
    description: 
    koLyro: chapter
    koLyri:  just
    son: </v>
      </c>
      <c r="P964" s="20" t="str">
        <f t="shared" si="122"/>
        <v xml:space="preserve">
        - 
          name:  一 第一次世界大战
          title:  一 第一次世界大战
          description: 
          koLyro: chapter
          koLyri:  just
          son: </v>
      </c>
    </row>
    <row r="965" spans="1:16" s="1" customFormat="1" ht="17.25" customHeight="1">
      <c r="A965" s="15">
        <f t="shared" si="123"/>
        <v>4</v>
      </c>
      <c r="B965" s="16" t="str">
        <f t="shared" si="124"/>
        <v>教材节</v>
      </c>
      <c r="C965" s="16" t="str">
        <f t="shared" si="125"/>
        <v>1 第一次世界大战的爆发</v>
      </c>
      <c r="D965" s="16" t="str">
        <f>IF(I965=1,INDEX( {"chinese","english","math","physics","chemistry","biology","politics","history","geography"},MATCH(C965,{"语文","英语","数学","物理","化学","生物","政治","历史","地理"},0)),"")</f>
        <v/>
      </c>
      <c r="E965" s="16" t="str">
        <f t="shared" si="126"/>
        <v>教材节</v>
      </c>
      <c r="F965" s="16" t="str">
        <f t="shared" si="127"/>
        <v>恰</v>
      </c>
      <c r="G965" s="16" t="str">
        <f>INDEX( {"body","discipline","volume","chapter","section"},MATCH(E965,{"教材体","教材域","教材册","教材章","教材节"},0))</f>
        <v>section</v>
      </c>
      <c r="H965" s="16" t="str">
        <f>INDEX( {"super","just","sub","infras"},MATCH(F965,{"超","恰","亚","次"},0))</f>
        <v>just</v>
      </c>
      <c r="I965" s="16">
        <f>MATCH(E965,{"教材体","教材域","教材册","教材章","教材节"},0)-1</f>
        <v>4</v>
      </c>
      <c r="J965" s="16">
        <f>MATCH(F965,{"超","恰","亚","次"},0)-1</f>
        <v>1</v>
      </c>
      <c r="K965" s="16" t="str">
        <f t="shared" si="128"/>
        <v>历史</v>
      </c>
      <c r="L965" s="1" t="s">
        <v>848</v>
      </c>
      <c r="M965" s="17"/>
      <c r="N965" s="17"/>
      <c r="O965" s="18" t="str">
        <f t="shared" ref="O965:O1028" si="129">SUBSTITUTE(SUBSTITUTE(SUBSTITUTE(SUBSTITUTE($O$1,"NAME",IF(D965="",C965,D965)),"TITLE",C965),"KO_LYRO",G965),"KO_LYRI",H965)</f>
        <v xml:space="preserve">
  - 
    name:  1 第一次世界大战的爆发
    title:  1 第一次世界大战的爆发
    description: 
    koLyro: section
    koLyri:  just
    son: </v>
      </c>
      <c r="P965" s="20" t="str">
        <f t="shared" ref="P965:P1028" si="130">SUBSTITUTE(O965,CHAR(10),CHAR(10)&amp;REPT("  ",A965))</f>
        <v xml:space="preserve">
          - 
            name:  1 第一次世界大战的爆发
            title:  1 第一次世界大战的爆发
            description: 
            koLyro: section
            koLyri:  just
            son: </v>
      </c>
    </row>
    <row r="966" spans="1:16" s="1" customFormat="1" ht="17.25" customHeight="1">
      <c r="A966" s="15">
        <f t="shared" si="123"/>
        <v>4</v>
      </c>
      <c r="B966" s="16" t="str">
        <f t="shared" si="124"/>
        <v>教材节</v>
      </c>
      <c r="C966" s="16" t="str">
        <f t="shared" si="125"/>
        <v>2 旷日持久的战争</v>
      </c>
      <c r="D966" s="16" t="str">
        <f>IF(I966=1,INDEX( {"chinese","english","math","physics","chemistry","biology","politics","history","geography"},MATCH(C966,{"语文","英语","数学","物理","化学","生物","政治","历史","地理"},0)),"")</f>
        <v/>
      </c>
      <c r="E966" s="16" t="str">
        <f t="shared" si="126"/>
        <v>教材节</v>
      </c>
      <c r="F966" s="16" t="str">
        <f t="shared" si="127"/>
        <v>恰</v>
      </c>
      <c r="G966" s="16" t="str">
        <f>INDEX( {"body","discipline","volume","chapter","section"},MATCH(E966,{"教材体","教材域","教材册","教材章","教材节"},0))</f>
        <v>section</v>
      </c>
      <c r="H966" s="16" t="str">
        <f>INDEX( {"super","just","sub","infras"},MATCH(F966,{"超","恰","亚","次"},0))</f>
        <v>just</v>
      </c>
      <c r="I966" s="16">
        <f>MATCH(E966,{"教材体","教材域","教材册","教材章","教材节"},0)-1</f>
        <v>4</v>
      </c>
      <c r="J966" s="16">
        <f>MATCH(F966,{"超","恰","亚","次"},0)-1</f>
        <v>1</v>
      </c>
      <c r="K966" s="16" t="str">
        <f t="shared" si="128"/>
        <v>历史</v>
      </c>
      <c r="L966" s="1" t="s">
        <v>849</v>
      </c>
      <c r="M966" s="17"/>
      <c r="N966" s="17"/>
      <c r="O966" s="18" t="str">
        <f t="shared" si="129"/>
        <v xml:space="preserve">
  - 
    name:  2 旷日持久的战争
    title:  2 旷日持久的战争
    description: 
    koLyro: section
    koLyri:  just
    son: </v>
      </c>
      <c r="P966" s="20" t="str">
        <f t="shared" si="130"/>
        <v xml:space="preserve">
          - 
            name:  2 旷日持久的战争
            title:  2 旷日持久的战争
            description: 
            koLyro: section
            koLyri:  just
            son: </v>
      </c>
    </row>
    <row r="967" spans="1:16" s="1" customFormat="1" ht="17.25" customHeight="1">
      <c r="A967" s="15">
        <f t="shared" si="123"/>
        <v>4</v>
      </c>
      <c r="B967" s="16" t="str">
        <f t="shared" si="124"/>
        <v>教材节</v>
      </c>
      <c r="C967" s="16" t="str">
        <f t="shared" si="125"/>
        <v>3 同盟国集团的瓦解</v>
      </c>
      <c r="D967" s="16" t="str">
        <f>IF(I967=1,INDEX( {"chinese","english","math","physics","chemistry","biology","politics","history","geography"},MATCH(C967,{"语文","英语","数学","物理","化学","生物","政治","历史","地理"},0)),"")</f>
        <v/>
      </c>
      <c r="E967" s="16" t="str">
        <f t="shared" si="126"/>
        <v>教材节</v>
      </c>
      <c r="F967" s="16" t="str">
        <f t="shared" si="127"/>
        <v>恰</v>
      </c>
      <c r="G967" s="16" t="str">
        <f>INDEX( {"body","discipline","volume","chapter","section"},MATCH(E967,{"教材体","教材域","教材册","教材章","教材节"},0))</f>
        <v>section</v>
      </c>
      <c r="H967" s="16" t="str">
        <f>INDEX( {"super","just","sub","infras"},MATCH(F967,{"超","恰","亚","次"},0))</f>
        <v>just</v>
      </c>
      <c r="I967" s="16">
        <f>MATCH(E967,{"教材体","教材域","教材册","教材章","教材节"},0)-1</f>
        <v>4</v>
      </c>
      <c r="J967" s="16">
        <f>MATCH(F967,{"超","恰","亚","次"},0)-1</f>
        <v>1</v>
      </c>
      <c r="K967" s="16" t="str">
        <f t="shared" si="128"/>
        <v>历史</v>
      </c>
      <c r="L967" s="1" t="s">
        <v>850</v>
      </c>
      <c r="M967" s="17"/>
      <c r="N967" s="17"/>
      <c r="O967" s="18" t="str">
        <f t="shared" si="129"/>
        <v xml:space="preserve">
  - 
    name:  3 同盟国集团的瓦解
    title:  3 同盟国集团的瓦解
    description: 
    koLyro: section
    koLyri:  just
    son: </v>
      </c>
      <c r="P967" s="20" t="str">
        <f t="shared" si="130"/>
        <v xml:space="preserve">
          - 
            name:  3 同盟国集团的瓦解
            title:  3 同盟国集团的瓦解
            description: 
            koLyro: section
            koLyri:  just
            son: </v>
      </c>
    </row>
    <row r="968" spans="1:16" s="1" customFormat="1" ht="17.25" customHeight="1">
      <c r="A968" s="15">
        <f t="shared" si="123"/>
        <v>4</v>
      </c>
      <c r="B968" s="16" t="str">
        <f t="shared" si="124"/>
        <v>教材节</v>
      </c>
      <c r="C968" s="16" t="str">
        <f t="shared" si="125"/>
        <v>4 第一次世界大战的后果</v>
      </c>
      <c r="D968" s="16" t="str">
        <f>IF(I968=1,INDEX( {"chinese","english","math","physics","chemistry","biology","politics","history","geography"},MATCH(C968,{"语文","英语","数学","物理","化学","生物","政治","历史","地理"},0)),"")</f>
        <v/>
      </c>
      <c r="E968" s="16" t="str">
        <f t="shared" si="126"/>
        <v>教材节</v>
      </c>
      <c r="F968" s="16" t="str">
        <f t="shared" si="127"/>
        <v>恰</v>
      </c>
      <c r="G968" s="16" t="str">
        <f>INDEX( {"body","discipline","volume","chapter","section"},MATCH(E968,{"教材体","教材域","教材册","教材章","教材节"},0))</f>
        <v>section</v>
      </c>
      <c r="H968" s="16" t="str">
        <f>INDEX( {"super","just","sub","infras"},MATCH(F968,{"超","恰","亚","次"},0))</f>
        <v>just</v>
      </c>
      <c r="I968" s="16">
        <f>MATCH(E968,{"教材体","教材域","教材册","教材章","教材节"},0)-1</f>
        <v>4</v>
      </c>
      <c r="J968" s="16">
        <f>MATCH(F968,{"超","恰","亚","次"},0)-1</f>
        <v>1</v>
      </c>
      <c r="K968" s="16" t="str">
        <f t="shared" si="128"/>
        <v>历史</v>
      </c>
      <c r="L968" s="1" t="s">
        <v>851</v>
      </c>
      <c r="M968" s="17"/>
      <c r="N968" s="17"/>
      <c r="O968" s="18" t="str">
        <f t="shared" si="129"/>
        <v xml:space="preserve">
  - 
    name:  4 第一次世界大战的后果
    title:  4 第一次世界大战的后果
    description: 
    koLyro: section
    koLyri:  just
    son: </v>
      </c>
      <c r="P968" s="20" t="str">
        <f t="shared" si="130"/>
        <v xml:space="preserve">
          - 
            name:  4 第一次世界大战的后果
            title:  4 第一次世界大战的后果
            description: 
            koLyro: section
            koLyri:  just
            son: </v>
      </c>
    </row>
    <row r="969" spans="1:16" s="1" customFormat="1" ht="17.25" customHeight="1">
      <c r="A969" s="15">
        <f t="shared" si="123"/>
        <v>3</v>
      </c>
      <c r="B969" s="16" t="str">
        <f t="shared" si="124"/>
        <v>教材章</v>
      </c>
      <c r="C969" s="16" t="str">
        <f t="shared" si="125"/>
        <v>二 凡尔赛—华盛顿体系下的世界</v>
      </c>
      <c r="D969" s="16" t="str">
        <f>IF(I969=1,INDEX( {"chinese","english","math","physics","chemistry","biology","politics","history","geography"},MATCH(C969,{"语文","英语","数学","物理","化学","生物","政治","历史","地理"},0)),"")</f>
        <v/>
      </c>
      <c r="E969" s="16" t="str">
        <f t="shared" si="126"/>
        <v>教材章</v>
      </c>
      <c r="F969" s="16" t="str">
        <f t="shared" si="127"/>
        <v>恰</v>
      </c>
      <c r="G969" s="16" t="str">
        <f>INDEX( {"body","discipline","volume","chapter","section"},MATCH(E969,{"教材体","教材域","教材册","教材章","教材节"},0))</f>
        <v>chapter</v>
      </c>
      <c r="H969" s="16" t="str">
        <f>INDEX( {"super","just","sub","infras"},MATCH(F969,{"超","恰","亚","次"},0))</f>
        <v>just</v>
      </c>
      <c r="I969" s="16">
        <f>MATCH(E969,{"教材体","教材域","教材册","教材章","教材节"},0)-1</f>
        <v>3</v>
      </c>
      <c r="J969" s="16">
        <f>MATCH(F969,{"超","恰","亚","次"},0)-1</f>
        <v>1</v>
      </c>
      <c r="K969" s="16" t="str">
        <f t="shared" si="128"/>
        <v>历史</v>
      </c>
      <c r="L969" s="1" t="s">
        <v>852</v>
      </c>
      <c r="M969" s="17"/>
      <c r="N969" s="17"/>
      <c r="O969" s="18" t="str">
        <f t="shared" si="129"/>
        <v xml:space="preserve">
  - 
    name:  二 凡尔赛—华盛顿体系下的世界
    title:  二 凡尔赛—华盛顿体系下的世界
    description: 
    koLyro: chapter
    koLyri:  just
    son: </v>
      </c>
      <c r="P969" s="20" t="str">
        <f t="shared" si="130"/>
        <v xml:space="preserve">
        - 
          name:  二 凡尔赛—华盛顿体系下的世界
          title:  二 凡尔赛—华盛顿体系下的世界
          description: 
          koLyro: chapter
          koLyri:  just
          son: </v>
      </c>
    </row>
    <row r="970" spans="1:16" s="1" customFormat="1" ht="17.25" customHeight="1">
      <c r="A970" s="15">
        <f t="shared" si="123"/>
        <v>4</v>
      </c>
      <c r="B970" s="16" t="str">
        <f t="shared" si="124"/>
        <v>教材节</v>
      </c>
      <c r="C970" s="16" t="str">
        <f t="shared" si="125"/>
        <v>1 巴黎和会</v>
      </c>
      <c r="D970" s="16" t="str">
        <f>IF(I970=1,INDEX( {"chinese","english","math","physics","chemistry","biology","politics","history","geography"},MATCH(C970,{"语文","英语","数学","物理","化学","生物","政治","历史","地理"},0)),"")</f>
        <v/>
      </c>
      <c r="E970" s="16" t="str">
        <f t="shared" si="126"/>
        <v>教材节</v>
      </c>
      <c r="F970" s="16" t="str">
        <f t="shared" si="127"/>
        <v>恰</v>
      </c>
      <c r="G970" s="16" t="str">
        <f>INDEX( {"body","discipline","volume","chapter","section"},MATCH(E970,{"教材体","教材域","教材册","教材章","教材节"},0))</f>
        <v>section</v>
      </c>
      <c r="H970" s="16" t="str">
        <f>INDEX( {"super","just","sub","infras"},MATCH(F970,{"超","恰","亚","次"},0))</f>
        <v>just</v>
      </c>
      <c r="I970" s="16">
        <f>MATCH(E970,{"教材体","教材域","教材册","教材章","教材节"},0)-1</f>
        <v>4</v>
      </c>
      <c r="J970" s="16">
        <f>MATCH(F970,{"超","恰","亚","次"},0)-1</f>
        <v>1</v>
      </c>
      <c r="K970" s="16" t="str">
        <f t="shared" si="128"/>
        <v>历史</v>
      </c>
      <c r="L970" s="1" t="s">
        <v>853</v>
      </c>
      <c r="M970" s="17"/>
      <c r="N970" s="17"/>
      <c r="O970" s="18" t="str">
        <f t="shared" si="129"/>
        <v xml:space="preserve">
  - 
    name:  1 巴黎和会
    title:  1 巴黎和会
    description: 
    koLyro: section
    koLyri:  just
    son: </v>
      </c>
      <c r="P970" s="20" t="str">
        <f t="shared" si="130"/>
        <v xml:space="preserve">
          - 
            name:  1 巴黎和会
            title:  1 巴黎和会
            description: 
            koLyro: section
            koLyri:  just
            son: </v>
      </c>
    </row>
    <row r="971" spans="1:16" s="1" customFormat="1" ht="17.25" customHeight="1">
      <c r="A971" s="15">
        <f t="shared" si="123"/>
        <v>4</v>
      </c>
      <c r="B971" s="16" t="str">
        <f t="shared" si="124"/>
        <v>教材节</v>
      </c>
      <c r="C971" s="16" t="str">
        <f t="shared" si="125"/>
        <v>2 凡尔赛体系与国际联盟</v>
      </c>
      <c r="D971" s="16" t="str">
        <f>IF(I971=1,INDEX( {"chinese","english","math","physics","chemistry","biology","politics","history","geography"},MATCH(C971,{"语文","英语","数学","物理","化学","生物","政治","历史","地理"},0)),"")</f>
        <v/>
      </c>
      <c r="E971" s="16" t="str">
        <f t="shared" si="126"/>
        <v>教材节</v>
      </c>
      <c r="F971" s="16" t="str">
        <f t="shared" si="127"/>
        <v>恰</v>
      </c>
      <c r="G971" s="16" t="str">
        <f>INDEX( {"body","discipline","volume","chapter","section"},MATCH(E971,{"教材体","教材域","教材册","教材章","教材节"},0))</f>
        <v>section</v>
      </c>
      <c r="H971" s="16" t="str">
        <f>INDEX( {"super","just","sub","infras"},MATCH(F971,{"超","恰","亚","次"},0))</f>
        <v>just</v>
      </c>
      <c r="I971" s="16">
        <f>MATCH(E971,{"教材体","教材域","教材册","教材章","教材节"},0)-1</f>
        <v>4</v>
      </c>
      <c r="J971" s="16">
        <f>MATCH(F971,{"超","恰","亚","次"},0)-1</f>
        <v>1</v>
      </c>
      <c r="K971" s="16" t="str">
        <f t="shared" si="128"/>
        <v>历史</v>
      </c>
      <c r="L971" s="1" t="s">
        <v>854</v>
      </c>
      <c r="M971" s="17"/>
      <c r="N971" s="17"/>
      <c r="O971" s="18" t="str">
        <f t="shared" si="129"/>
        <v xml:space="preserve">
  - 
    name:  2 凡尔赛体系与国际联盟
    title:  2 凡尔赛体系与国际联盟
    description: 
    koLyro: section
    koLyri:  just
    son: </v>
      </c>
      <c r="P971" s="20" t="str">
        <f t="shared" si="130"/>
        <v xml:space="preserve">
          - 
            name:  2 凡尔赛体系与国际联盟
            title:  2 凡尔赛体系与国际联盟
            description: 
            koLyro: section
            koLyri:  just
            son: </v>
      </c>
    </row>
    <row r="972" spans="1:16" s="1" customFormat="1" ht="17.25" customHeight="1">
      <c r="A972" s="15">
        <f t="shared" si="123"/>
        <v>4</v>
      </c>
      <c r="B972" s="16" t="str">
        <f t="shared" si="124"/>
        <v>教材节</v>
      </c>
      <c r="C972" s="16" t="str">
        <f t="shared" si="125"/>
        <v>3 华盛顿会议</v>
      </c>
      <c r="D972" s="16" t="str">
        <f>IF(I972=1,INDEX( {"chinese","english","math","physics","chemistry","biology","politics","history","geography"},MATCH(C972,{"语文","英语","数学","物理","化学","生物","政治","历史","地理"},0)),"")</f>
        <v/>
      </c>
      <c r="E972" s="16" t="str">
        <f t="shared" si="126"/>
        <v>教材节</v>
      </c>
      <c r="F972" s="16" t="str">
        <f t="shared" si="127"/>
        <v>恰</v>
      </c>
      <c r="G972" s="16" t="str">
        <f>INDEX( {"body","discipline","volume","chapter","section"},MATCH(E972,{"教材体","教材域","教材册","教材章","教材节"},0))</f>
        <v>section</v>
      </c>
      <c r="H972" s="16" t="str">
        <f>INDEX( {"super","just","sub","infras"},MATCH(F972,{"超","恰","亚","次"},0))</f>
        <v>just</v>
      </c>
      <c r="I972" s="16">
        <f>MATCH(E972,{"教材体","教材域","教材册","教材章","教材节"},0)-1</f>
        <v>4</v>
      </c>
      <c r="J972" s="16">
        <f>MATCH(F972,{"超","恰","亚","次"},0)-1</f>
        <v>1</v>
      </c>
      <c r="K972" s="16" t="str">
        <f t="shared" si="128"/>
        <v>历史</v>
      </c>
      <c r="L972" s="1" t="s">
        <v>855</v>
      </c>
      <c r="M972" s="17"/>
      <c r="N972" s="17"/>
      <c r="O972" s="18" t="str">
        <f t="shared" si="129"/>
        <v xml:space="preserve">
  - 
    name:  3 华盛顿会议
    title:  3 华盛顿会议
    description: 
    koLyro: section
    koLyri:  just
    son: </v>
      </c>
      <c r="P972" s="20" t="str">
        <f t="shared" si="130"/>
        <v xml:space="preserve">
          - 
            name:  3 华盛顿会议
            title:  3 华盛顿会议
            description: 
            koLyro: section
            koLyri:  just
            son: </v>
      </c>
    </row>
    <row r="973" spans="1:16" s="1" customFormat="1" ht="17.25" customHeight="1">
      <c r="A973" s="15">
        <f t="shared" si="123"/>
        <v>4</v>
      </c>
      <c r="B973" s="16" t="str">
        <f t="shared" si="124"/>
        <v>教材节</v>
      </c>
      <c r="C973" s="16" t="str">
        <f t="shared" si="125"/>
        <v>4 维护和平的尝试</v>
      </c>
      <c r="D973" s="16" t="str">
        <f>IF(I973=1,INDEX( {"chinese","english","math","physics","chemistry","biology","politics","history","geography"},MATCH(C973,{"语文","英语","数学","物理","化学","生物","政治","历史","地理"},0)),"")</f>
        <v/>
      </c>
      <c r="E973" s="16" t="str">
        <f t="shared" si="126"/>
        <v>教材节</v>
      </c>
      <c r="F973" s="16" t="str">
        <f t="shared" si="127"/>
        <v>恰</v>
      </c>
      <c r="G973" s="16" t="str">
        <f>INDEX( {"body","discipline","volume","chapter","section"},MATCH(E973,{"教材体","教材域","教材册","教材章","教材节"},0))</f>
        <v>section</v>
      </c>
      <c r="H973" s="16" t="str">
        <f>INDEX( {"super","just","sub","infras"},MATCH(F973,{"超","恰","亚","次"},0))</f>
        <v>just</v>
      </c>
      <c r="I973" s="16">
        <f>MATCH(E973,{"教材体","教材域","教材册","教材章","教材节"},0)-1</f>
        <v>4</v>
      </c>
      <c r="J973" s="16">
        <f>MATCH(F973,{"超","恰","亚","次"},0)-1</f>
        <v>1</v>
      </c>
      <c r="K973" s="16" t="str">
        <f t="shared" si="128"/>
        <v>历史</v>
      </c>
      <c r="L973" s="1" t="s">
        <v>856</v>
      </c>
      <c r="M973" s="17"/>
      <c r="N973" s="17"/>
      <c r="O973" s="18" t="str">
        <f t="shared" si="129"/>
        <v xml:space="preserve">
  - 
    name:  4 维护和平的尝试
    title:  4 维护和平的尝试
    description: 
    koLyro: section
    koLyri:  just
    son: </v>
      </c>
      <c r="P973" s="20" t="str">
        <f t="shared" si="130"/>
        <v xml:space="preserve">
          - 
            name:  4 维护和平的尝试
            title:  4 维护和平的尝试
            description: 
            koLyro: section
            koLyri:  just
            son: </v>
      </c>
    </row>
    <row r="974" spans="1:16" s="1" customFormat="1" ht="17.25" customHeight="1">
      <c r="A974" s="15">
        <f t="shared" si="123"/>
        <v>3</v>
      </c>
      <c r="B974" s="16" t="str">
        <f t="shared" si="124"/>
        <v>教材章</v>
      </c>
      <c r="C974" s="16" t="str">
        <f t="shared" si="125"/>
        <v>三 第二次世界大战</v>
      </c>
      <c r="D974" s="16" t="str">
        <f>IF(I974=1,INDEX( {"chinese","english","math","physics","chemistry","biology","politics","history","geography"},MATCH(C974,{"语文","英语","数学","物理","化学","生物","政治","历史","地理"},0)),"")</f>
        <v/>
      </c>
      <c r="E974" s="16" t="str">
        <f t="shared" si="126"/>
        <v>教材章</v>
      </c>
      <c r="F974" s="16" t="str">
        <f t="shared" si="127"/>
        <v>恰</v>
      </c>
      <c r="G974" s="16" t="str">
        <f>INDEX( {"body","discipline","volume","chapter","section"},MATCH(E974,{"教材体","教材域","教材册","教材章","教材节"},0))</f>
        <v>chapter</v>
      </c>
      <c r="H974" s="16" t="str">
        <f>INDEX( {"super","just","sub","infras"},MATCH(F974,{"超","恰","亚","次"},0))</f>
        <v>just</v>
      </c>
      <c r="I974" s="16">
        <f>MATCH(E974,{"教材体","教材域","教材册","教材章","教材节"},0)-1</f>
        <v>3</v>
      </c>
      <c r="J974" s="16">
        <f>MATCH(F974,{"超","恰","亚","次"},0)-1</f>
        <v>1</v>
      </c>
      <c r="K974" s="16" t="str">
        <f t="shared" si="128"/>
        <v>历史</v>
      </c>
      <c r="L974" s="1" t="s">
        <v>857</v>
      </c>
      <c r="M974" s="17"/>
      <c r="N974" s="17"/>
      <c r="O974" s="18" t="str">
        <f t="shared" si="129"/>
        <v xml:space="preserve">
  - 
    name:  三 第二次世界大战
    title:  三 第二次世界大战
    description: 
    koLyro: chapter
    koLyri:  just
    son: </v>
      </c>
      <c r="P974" s="20" t="str">
        <f t="shared" si="130"/>
        <v xml:space="preserve">
        - 
          name:  三 第二次世界大战
          title:  三 第二次世界大战
          description: 
          koLyro: chapter
          koLyri:  just
          son: </v>
      </c>
    </row>
    <row r="975" spans="1:16" s="1" customFormat="1" ht="17.25" customHeight="1">
      <c r="A975" s="15">
        <f t="shared" si="123"/>
        <v>4</v>
      </c>
      <c r="B975" s="16" t="str">
        <f t="shared" si="124"/>
        <v>教材节</v>
      </c>
      <c r="C975" s="16" t="str">
        <f t="shared" si="125"/>
        <v>1 1929～1933年资本主义经济危机</v>
      </c>
      <c r="D975" s="16" t="str">
        <f>IF(I975=1,INDEX( {"chinese","english","math","physics","chemistry","biology","politics","history","geography"},MATCH(C975,{"语文","英语","数学","物理","化学","生物","政治","历史","地理"},0)),"")</f>
        <v/>
      </c>
      <c r="E975" s="16" t="str">
        <f t="shared" si="126"/>
        <v>教材节</v>
      </c>
      <c r="F975" s="16" t="str">
        <f t="shared" si="127"/>
        <v>恰</v>
      </c>
      <c r="G975" s="16" t="str">
        <f>INDEX( {"body","discipline","volume","chapter","section"},MATCH(E975,{"教材体","教材域","教材册","教材章","教材节"},0))</f>
        <v>section</v>
      </c>
      <c r="H975" s="16" t="str">
        <f>INDEX( {"super","just","sub","infras"},MATCH(F975,{"超","恰","亚","次"},0))</f>
        <v>just</v>
      </c>
      <c r="I975" s="16">
        <f>MATCH(E975,{"教材体","教材域","教材册","教材章","教材节"},0)-1</f>
        <v>4</v>
      </c>
      <c r="J975" s="16">
        <f>MATCH(F975,{"超","恰","亚","次"},0)-1</f>
        <v>1</v>
      </c>
      <c r="K975" s="16" t="str">
        <f t="shared" si="128"/>
        <v>历史</v>
      </c>
      <c r="L975" s="1" t="s">
        <v>858</v>
      </c>
      <c r="M975" s="17"/>
      <c r="N975" s="17"/>
      <c r="O975" s="18" t="str">
        <f t="shared" si="129"/>
        <v xml:space="preserve">
  - 
    name:  1 1929～1933年资本主义经济危机
    title:  1 1929～1933年资本主义经济危机
    description: 
    koLyro: section
    koLyri:  just
    son: </v>
      </c>
      <c r="P975" s="20" t="str">
        <f t="shared" si="130"/>
        <v xml:space="preserve">
          - 
            name:  1 1929～1933年资本主义经济危机
            title:  1 1929～1933年资本主义经济危机
            description: 
            koLyro: section
            koLyri:  just
            son: </v>
      </c>
    </row>
    <row r="976" spans="1:16" s="1" customFormat="1" ht="17.25" customHeight="1">
      <c r="A976" s="15">
        <f t="shared" si="123"/>
        <v>4</v>
      </c>
      <c r="B976" s="16" t="str">
        <f t="shared" si="124"/>
        <v>教材节</v>
      </c>
      <c r="C976" s="16" t="str">
        <f t="shared" si="125"/>
        <v>2 局部的反法西斯斗争</v>
      </c>
      <c r="D976" s="16" t="str">
        <f>IF(I976=1,INDEX( {"chinese","english","math","physics","chemistry","biology","politics","history","geography"},MATCH(C976,{"语文","英语","数学","物理","化学","生物","政治","历史","地理"},0)),"")</f>
        <v/>
      </c>
      <c r="E976" s="16" t="str">
        <f t="shared" si="126"/>
        <v>教材节</v>
      </c>
      <c r="F976" s="16" t="str">
        <f t="shared" si="127"/>
        <v>恰</v>
      </c>
      <c r="G976" s="16" t="str">
        <f>INDEX( {"body","discipline","volume","chapter","section"},MATCH(E976,{"教材体","教材域","教材册","教材章","教材节"},0))</f>
        <v>section</v>
      </c>
      <c r="H976" s="16" t="str">
        <f>INDEX( {"super","just","sub","infras"},MATCH(F976,{"超","恰","亚","次"},0))</f>
        <v>just</v>
      </c>
      <c r="I976" s="16">
        <f>MATCH(E976,{"教材体","教材域","教材册","教材章","教材节"},0)-1</f>
        <v>4</v>
      </c>
      <c r="J976" s="16">
        <f>MATCH(F976,{"超","恰","亚","次"},0)-1</f>
        <v>1</v>
      </c>
      <c r="K976" s="16" t="str">
        <f t="shared" si="128"/>
        <v>历史</v>
      </c>
      <c r="L976" s="1" t="s">
        <v>859</v>
      </c>
      <c r="M976" s="17"/>
      <c r="N976" s="17"/>
      <c r="O976" s="18" t="str">
        <f t="shared" si="129"/>
        <v xml:space="preserve">
  - 
    name:  2 局部的反法西斯斗争
    title:  2 局部的反法西斯斗争
    description: 
    koLyro: section
    koLyri:  just
    son: </v>
      </c>
      <c r="P976" s="20" t="str">
        <f t="shared" si="130"/>
        <v xml:space="preserve">
          - 
            name:  2 局部的反法西斯斗争
            title:  2 局部的反法西斯斗争
            description: 
            koLyro: section
            koLyri:  just
            son: </v>
      </c>
    </row>
    <row r="977" spans="1:16" s="1" customFormat="1" ht="17.25" customHeight="1">
      <c r="A977" s="15">
        <f t="shared" si="123"/>
        <v>4</v>
      </c>
      <c r="B977" s="16" t="str">
        <f t="shared" si="124"/>
        <v>教材节</v>
      </c>
      <c r="C977" s="16" t="str">
        <f t="shared" si="125"/>
        <v>3 走向世界大战</v>
      </c>
      <c r="D977" s="16" t="str">
        <f>IF(I977=1,INDEX( {"chinese","english","math","physics","chemistry","biology","politics","history","geography"},MATCH(C977,{"语文","英语","数学","物理","化学","生物","政治","历史","地理"},0)),"")</f>
        <v/>
      </c>
      <c r="E977" s="16" t="str">
        <f t="shared" si="126"/>
        <v>教材节</v>
      </c>
      <c r="F977" s="16" t="str">
        <f t="shared" si="127"/>
        <v>恰</v>
      </c>
      <c r="G977" s="16" t="str">
        <f>INDEX( {"body","discipline","volume","chapter","section"},MATCH(E977,{"教材体","教材域","教材册","教材章","教材节"},0))</f>
        <v>section</v>
      </c>
      <c r="H977" s="16" t="str">
        <f>INDEX( {"super","just","sub","infras"},MATCH(F977,{"超","恰","亚","次"},0))</f>
        <v>just</v>
      </c>
      <c r="I977" s="16">
        <f>MATCH(E977,{"教材体","教材域","教材册","教材章","教材节"},0)-1</f>
        <v>4</v>
      </c>
      <c r="J977" s="16">
        <f>MATCH(F977,{"超","恰","亚","次"},0)-1</f>
        <v>1</v>
      </c>
      <c r="K977" s="16" t="str">
        <f t="shared" si="128"/>
        <v>历史</v>
      </c>
      <c r="L977" s="1" t="s">
        <v>860</v>
      </c>
      <c r="M977" s="17"/>
      <c r="N977" s="17"/>
      <c r="O977" s="18" t="str">
        <f t="shared" si="129"/>
        <v xml:space="preserve">
  - 
    name:  3 走向世界大战
    title:  3 走向世界大战
    description: 
    koLyro: section
    koLyri:  just
    son: </v>
      </c>
      <c r="P977" s="20" t="str">
        <f t="shared" si="130"/>
        <v xml:space="preserve">
          - 
            name:  3 走向世界大战
            title:  3 走向世界大战
            description: 
            koLyro: section
            koLyri:  just
            son: </v>
      </c>
    </row>
    <row r="978" spans="1:16" s="1" customFormat="1" ht="17.25" customHeight="1">
      <c r="A978" s="15">
        <f t="shared" si="123"/>
        <v>4</v>
      </c>
      <c r="B978" s="16" t="str">
        <f t="shared" si="124"/>
        <v>教材节</v>
      </c>
      <c r="C978" s="16" t="str">
        <f t="shared" si="125"/>
        <v>4 第二次世界大战的全面爆发</v>
      </c>
      <c r="D978" s="16" t="str">
        <f>IF(I978=1,INDEX( {"chinese","english","math","physics","chemistry","biology","politics","history","geography"},MATCH(C978,{"语文","英语","数学","物理","化学","生物","政治","历史","地理"},0)),"")</f>
        <v/>
      </c>
      <c r="E978" s="16" t="str">
        <f t="shared" si="126"/>
        <v>教材节</v>
      </c>
      <c r="F978" s="16" t="str">
        <f t="shared" si="127"/>
        <v>恰</v>
      </c>
      <c r="G978" s="16" t="str">
        <f>INDEX( {"body","discipline","volume","chapter","section"},MATCH(E978,{"教材体","教材域","教材册","教材章","教材节"},0))</f>
        <v>section</v>
      </c>
      <c r="H978" s="16" t="str">
        <f>INDEX( {"super","just","sub","infras"},MATCH(F978,{"超","恰","亚","次"},0))</f>
        <v>just</v>
      </c>
      <c r="I978" s="16">
        <f>MATCH(E978,{"教材体","教材域","教材册","教材章","教材节"},0)-1</f>
        <v>4</v>
      </c>
      <c r="J978" s="16">
        <f>MATCH(F978,{"超","恰","亚","次"},0)-1</f>
        <v>1</v>
      </c>
      <c r="K978" s="16" t="str">
        <f t="shared" si="128"/>
        <v>历史</v>
      </c>
      <c r="L978" s="1" t="s">
        <v>861</v>
      </c>
      <c r="M978" s="17"/>
      <c r="N978" s="17"/>
      <c r="O978" s="18" t="str">
        <f t="shared" si="129"/>
        <v xml:space="preserve">
  - 
    name:  4 第二次世界大战的全面爆发
    title:  4 第二次世界大战的全面爆发
    description: 
    koLyro: section
    koLyri:  just
    son: </v>
      </c>
      <c r="P978" s="20" t="str">
        <f t="shared" si="130"/>
        <v xml:space="preserve">
          - 
            name:  4 第二次世界大战的全面爆发
            title:  4 第二次世界大战的全面爆发
            description: 
            koLyro: section
            koLyri:  just
            son: </v>
      </c>
    </row>
    <row r="979" spans="1:16" s="1" customFormat="1" ht="17.25" customHeight="1">
      <c r="A979" s="15">
        <f t="shared" si="123"/>
        <v>4</v>
      </c>
      <c r="B979" s="16" t="str">
        <f t="shared" si="124"/>
        <v>教材节</v>
      </c>
      <c r="C979" s="16" t="str">
        <f t="shared" si="125"/>
        <v>5 第二次世界大战的扩大</v>
      </c>
      <c r="D979" s="16" t="str">
        <f>IF(I979=1,INDEX( {"chinese","english","math","physics","chemistry","biology","politics","history","geography"},MATCH(C979,{"语文","英语","数学","物理","化学","生物","政治","历史","地理"},0)),"")</f>
        <v/>
      </c>
      <c r="E979" s="16" t="str">
        <f t="shared" si="126"/>
        <v>教材节</v>
      </c>
      <c r="F979" s="16" t="str">
        <f t="shared" si="127"/>
        <v>恰</v>
      </c>
      <c r="G979" s="16" t="str">
        <f>INDEX( {"body","discipline","volume","chapter","section"},MATCH(E979,{"教材体","教材域","教材册","教材章","教材节"},0))</f>
        <v>section</v>
      </c>
      <c r="H979" s="16" t="str">
        <f>INDEX( {"super","just","sub","infras"},MATCH(F979,{"超","恰","亚","次"},0))</f>
        <v>just</v>
      </c>
      <c r="I979" s="16">
        <f>MATCH(E979,{"教材体","教材域","教材册","教材章","教材节"},0)-1</f>
        <v>4</v>
      </c>
      <c r="J979" s="16">
        <f>MATCH(F979,{"超","恰","亚","次"},0)-1</f>
        <v>1</v>
      </c>
      <c r="K979" s="16" t="str">
        <f t="shared" si="128"/>
        <v>历史</v>
      </c>
      <c r="L979" s="1" t="s">
        <v>862</v>
      </c>
      <c r="M979" s="17"/>
      <c r="N979" s="17"/>
      <c r="O979" s="18" t="str">
        <f t="shared" si="129"/>
        <v xml:space="preserve">
  - 
    name:  5 第二次世界大战的扩大
    title:  5 第二次世界大战的扩大
    description: 
    koLyro: section
    koLyri:  just
    son: </v>
      </c>
      <c r="P979" s="20" t="str">
        <f t="shared" si="130"/>
        <v xml:space="preserve">
          - 
            name:  5 第二次世界大战的扩大
            title:  5 第二次世界大战的扩大
            description: 
            koLyro: section
            koLyri:  just
            son: </v>
      </c>
    </row>
    <row r="980" spans="1:16" s="1" customFormat="1" ht="17.25" customHeight="1">
      <c r="A980" s="15">
        <f t="shared" si="123"/>
        <v>4</v>
      </c>
      <c r="B980" s="16" t="str">
        <f t="shared" si="124"/>
        <v>教材节</v>
      </c>
      <c r="C980" s="16" t="str">
        <f t="shared" si="125"/>
        <v>6 第二次世界大战的转折</v>
      </c>
      <c r="D980" s="16" t="str">
        <f>IF(I980=1,INDEX( {"chinese","english","math","physics","chemistry","biology","politics","history","geography"},MATCH(C980,{"语文","英语","数学","物理","化学","生物","政治","历史","地理"},0)),"")</f>
        <v/>
      </c>
      <c r="E980" s="16" t="str">
        <f t="shared" si="126"/>
        <v>教材节</v>
      </c>
      <c r="F980" s="16" t="str">
        <f t="shared" si="127"/>
        <v>恰</v>
      </c>
      <c r="G980" s="16" t="str">
        <f>INDEX( {"body","discipline","volume","chapter","section"},MATCH(E980,{"教材体","教材域","教材册","教材章","教材节"},0))</f>
        <v>section</v>
      </c>
      <c r="H980" s="16" t="str">
        <f>INDEX( {"super","just","sub","infras"},MATCH(F980,{"超","恰","亚","次"},0))</f>
        <v>just</v>
      </c>
      <c r="I980" s="16">
        <f>MATCH(E980,{"教材体","教材域","教材册","教材章","教材节"},0)-1</f>
        <v>4</v>
      </c>
      <c r="J980" s="16">
        <f>MATCH(F980,{"超","恰","亚","次"},0)-1</f>
        <v>1</v>
      </c>
      <c r="K980" s="16" t="str">
        <f t="shared" si="128"/>
        <v>历史</v>
      </c>
      <c r="L980" s="1" t="s">
        <v>863</v>
      </c>
      <c r="M980" s="17"/>
      <c r="N980" s="17"/>
      <c r="O980" s="18" t="str">
        <f t="shared" si="129"/>
        <v xml:space="preserve">
  - 
    name:  6 第二次世界大战的转折
    title:  6 第二次世界大战的转折
    description: 
    koLyro: section
    koLyri:  just
    son: </v>
      </c>
      <c r="P980" s="20" t="str">
        <f t="shared" si="130"/>
        <v xml:space="preserve">
          - 
            name:  6 第二次世界大战的转折
            title:  6 第二次世界大战的转折
            description: 
            koLyro: section
            koLyri:  just
            son: </v>
      </c>
    </row>
    <row r="981" spans="1:16" s="1" customFormat="1" ht="17.25" customHeight="1">
      <c r="A981" s="15">
        <f t="shared" si="123"/>
        <v>4</v>
      </c>
      <c r="B981" s="16" t="str">
        <f t="shared" si="124"/>
        <v>教材节</v>
      </c>
      <c r="C981" s="16" t="str">
        <f t="shared" si="125"/>
        <v>7 第二次世界大战的结束</v>
      </c>
      <c r="D981" s="16" t="str">
        <f>IF(I981=1,INDEX( {"chinese","english","math","physics","chemistry","biology","politics","history","geography"},MATCH(C981,{"语文","英语","数学","物理","化学","生物","政治","历史","地理"},0)),"")</f>
        <v/>
      </c>
      <c r="E981" s="16" t="str">
        <f t="shared" si="126"/>
        <v>教材节</v>
      </c>
      <c r="F981" s="16" t="str">
        <f t="shared" si="127"/>
        <v>恰</v>
      </c>
      <c r="G981" s="16" t="str">
        <f>INDEX( {"body","discipline","volume","chapter","section"},MATCH(E981,{"教材体","教材域","教材册","教材章","教材节"},0))</f>
        <v>section</v>
      </c>
      <c r="H981" s="16" t="str">
        <f>INDEX( {"super","just","sub","infras"},MATCH(F981,{"超","恰","亚","次"},0))</f>
        <v>just</v>
      </c>
      <c r="I981" s="16">
        <f>MATCH(E981,{"教材体","教材域","教材册","教材章","教材节"},0)-1</f>
        <v>4</v>
      </c>
      <c r="J981" s="16">
        <f>MATCH(F981,{"超","恰","亚","次"},0)-1</f>
        <v>1</v>
      </c>
      <c r="K981" s="16" t="str">
        <f t="shared" si="128"/>
        <v>历史</v>
      </c>
      <c r="L981" s="1" t="s">
        <v>864</v>
      </c>
      <c r="M981" s="17"/>
      <c r="N981" s="17"/>
      <c r="O981" s="18" t="str">
        <f t="shared" si="129"/>
        <v xml:space="preserve">
  - 
    name:  7 第二次世界大战的结束
    title:  7 第二次世界大战的结束
    description: 
    koLyro: section
    koLyri:  just
    son: </v>
      </c>
      <c r="P981" s="20" t="str">
        <f t="shared" si="130"/>
        <v xml:space="preserve">
          - 
            name:  7 第二次世界大战的结束
            title:  7 第二次世界大战的结束
            description: 
            koLyro: section
            koLyri:  just
            son: </v>
      </c>
    </row>
    <row r="982" spans="1:16" s="1" customFormat="1" ht="17.25" customHeight="1">
      <c r="A982" s="15">
        <f t="shared" si="123"/>
        <v>4</v>
      </c>
      <c r="B982" s="16" t="str">
        <f t="shared" si="124"/>
        <v>教材节</v>
      </c>
      <c r="C982" s="16" t="str">
        <f t="shared" si="125"/>
        <v>8 世界反法西斯战争胜利的影响</v>
      </c>
      <c r="D982" s="16" t="str">
        <f>IF(I982=1,INDEX( {"chinese","english","math","physics","chemistry","biology","politics","history","geography"},MATCH(C982,{"语文","英语","数学","物理","化学","生物","政治","历史","地理"},0)),"")</f>
        <v/>
      </c>
      <c r="E982" s="16" t="str">
        <f t="shared" si="126"/>
        <v>教材节</v>
      </c>
      <c r="F982" s="16" t="str">
        <f t="shared" si="127"/>
        <v>恰</v>
      </c>
      <c r="G982" s="16" t="str">
        <f>INDEX( {"body","discipline","volume","chapter","section"},MATCH(E982,{"教材体","教材域","教材册","教材章","教材节"},0))</f>
        <v>section</v>
      </c>
      <c r="H982" s="16" t="str">
        <f>INDEX( {"super","just","sub","infras"},MATCH(F982,{"超","恰","亚","次"},0))</f>
        <v>just</v>
      </c>
      <c r="I982" s="16">
        <f>MATCH(E982,{"教材体","教材域","教材册","教材章","教材节"},0)-1</f>
        <v>4</v>
      </c>
      <c r="J982" s="16">
        <f>MATCH(F982,{"超","恰","亚","次"},0)-1</f>
        <v>1</v>
      </c>
      <c r="K982" s="16" t="str">
        <f t="shared" si="128"/>
        <v>历史</v>
      </c>
      <c r="L982" s="1" t="s">
        <v>865</v>
      </c>
      <c r="M982" s="17"/>
      <c r="N982" s="17"/>
      <c r="O982" s="18" t="str">
        <f t="shared" si="129"/>
        <v xml:space="preserve">
  - 
    name:  8 世界反法西斯战争胜利的影响
    title:  8 世界反法西斯战争胜利的影响
    description: 
    koLyro: section
    koLyri:  just
    son: </v>
      </c>
      <c r="P982" s="20" t="str">
        <f t="shared" si="130"/>
        <v xml:space="preserve">
          - 
            name:  8 世界反法西斯战争胜利的影响
            title:  8 世界反法西斯战争胜利的影响
            description: 
            koLyro: section
            koLyri:  just
            son: </v>
      </c>
    </row>
    <row r="983" spans="1:16" s="1" customFormat="1" ht="17.25" customHeight="1">
      <c r="A983" s="15">
        <f t="shared" si="123"/>
        <v>3</v>
      </c>
      <c r="B983" s="16" t="str">
        <f t="shared" si="124"/>
        <v>教材章</v>
      </c>
      <c r="C983" s="16" t="str">
        <f t="shared" si="125"/>
        <v>四 雅尔塔体系下的冷战与和平</v>
      </c>
      <c r="D983" s="16" t="str">
        <f>IF(I983=1,INDEX( {"chinese","english","math","physics","chemistry","biology","politics","history","geography"},MATCH(C983,{"语文","英语","数学","物理","化学","生物","政治","历史","地理"},0)),"")</f>
        <v/>
      </c>
      <c r="E983" s="16" t="str">
        <f t="shared" si="126"/>
        <v>教材章</v>
      </c>
      <c r="F983" s="16" t="str">
        <f t="shared" si="127"/>
        <v>恰</v>
      </c>
      <c r="G983" s="16" t="str">
        <f>INDEX( {"body","discipline","volume","chapter","section"},MATCH(E983,{"教材体","教材域","教材册","教材章","教材节"},0))</f>
        <v>chapter</v>
      </c>
      <c r="H983" s="16" t="str">
        <f>INDEX( {"super","just","sub","infras"},MATCH(F983,{"超","恰","亚","次"},0))</f>
        <v>just</v>
      </c>
      <c r="I983" s="16">
        <f>MATCH(E983,{"教材体","教材域","教材册","教材章","教材节"},0)-1</f>
        <v>3</v>
      </c>
      <c r="J983" s="16">
        <f>MATCH(F983,{"超","恰","亚","次"},0)-1</f>
        <v>1</v>
      </c>
      <c r="K983" s="16" t="str">
        <f t="shared" si="128"/>
        <v>历史</v>
      </c>
      <c r="L983" s="1" t="s">
        <v>866</v>
      </c>
      <c r="M983" s="17"/>
      <c r="N983" s="17"/>
      <c r="O983" s="18" t="str">
        <f t="shared" si="129"/>
        <v xml:space="preserve">
  - 
    name:  四 雅尔塔体系下的冷战与和平
    title:  四 雅尔塔体系下的冷战与和平
    description: 
    koLyro: chapter
    koLyri:  just
    son: </v>
      </c>
      <c r="P983" s="20" t="str">
        <f t="shared" si="130"/>
        <v xml:space="preserve">
        - 
          name:  四 雅尔塔体系下的冷战与和平
          title:  四 雅尔塔体系下的冷战与和平
          description: 
          koLyro: chapter
          koLyri:  just
          son: </v>
      </c>
    </row>
    <row r="984" spans="1:16" s="1" customFormat="1" ht="17.25" customHeight="1">
      <c r="A984" s="15">
        <f t="shared" si="123"/>
        <v>4</v>
      </c>
      <c r="B984" s="16" t="str">
        <f t="shared" si="124"/>
        <v>教材节</v>
      </c>
      <c r="C984" s="16" t="str">
        <f t="shared" si="125"/>
        <v>1 两极格局的形成</v>
      </c>
      <c r="D984" s="16" t="str">
        <f>IF(I984=1,INDEX( {"chinese","english","math","physics","chemistry","biology","politics","history","geography"},MATCH(C984,{"语文","英语","数学","物理","化学","生物","政治","历史","地理"},0)),"")</f>
        <v/>
      </c>
      <c r="E984" s="16" t="str">
        <f t="shared" si="126"/>
        <v>教材节</v>
      </c>
      <c r="F984" s="16" t="str">
        <f t="shared" si="127"/>
        <v>恰</v>
      </c>
      <c r="G984" s="16" t="str">
        <f>INDEX( {"body","discipline","volume","chapter","section"},MATCH(E984,{"教材体","教材域","教材册","教材章","教材节"},0))</f>
        <v>section</v>
      </c>
      <c r="H984" s="16" t="str">
        <f>INDEX( {"super","just","sub","infras"},MATCH(F984,{"超","恰","亚","次"},0))</f>
        <v>just</v>
      </c>
      <c r="I984" s="16">
        <f>MATCH(E984,{"教材体","教材域","教材册","教材章","教材节"},0)-1</f>
        <v>4</v>
      </c>
      <c r="J984" s="16">
        <f>MATCH(F984,{"超","恰","亚","次"},0)-1</f>
        <v>1</v>
      </c>
      <c r="K984" s="16" t="str">
        <f t="shared" si="128"/>
        <v>历史</v>
      </c>
      <c r="L984" s="1" t="s">
        <v>867</v>
      </c>
      <c r="M984" s="17"/>
      <c r="N984" s="17"/>
      <c r="O984" s="18" t="str">
        <f t="shared" si="129"/>
        <v xml:space="preserve">
  - 
    name:  1 两极格局的形成
    title:  1 两极格局的形成
    description: 
    koLyro: section
    koLyri:  just
    son: </v>
      </c>
      <c r="P984" s="20" t="str">
        <f t="shared" si="130"/>
        <v xml:space="preserve">
          - 
            name:  1 两极格局的形成
            title:  1 两极格局的形成
            description: 
            koLyro: section
            koLyri:  just
            son: </v>
      </c>
    </row>
    <row r="985" spans="1:16" s="1" customFormat="1" ht="17.25" customHeight="1">
      <c r="A985" s="15">
        <f t="shared" si="123"/>
        <v>4</v>
      </c>
      <c r="B985" s="16" t="str">
        <f t="shared" si="124"/>
        <v>教材节</v>
      </c>
      <c r="C985" s="16" t="str">
        <f t="shared" si="125"/>
        <v>2 冷战的开始</v>
      </c>
      <c r="D985" s="16" t="str">
        <f>IF(I985=1,INDEX( {"chinese","english","math","physics","chemistry","biology","politics","history","geography"},MATCH(C985,{"语文","英语","数学","物理","化学","生物","政治","历史","地理"},0)),"")</f>
        <v/>
      </c>
      <c r="E985" s="16" t="str">
        <f t="shared" si="126"/>
        <v>教材节</v>
      </c>
      <c r="F985" s="16" t="str">
        <f t="shared" si="127"/>
        <v>恰</v>
      </c>
      <c r="G985" s="16" t="str">
        <f>INDEX( {"body","discipline","volume","chapter","section"},MATCH(E985,{"教材体","教材域","教材册","教材章","教材节"},0))</f>
        <v>section</v>
      </c>
      <c r="H985" s="16" t="str">
        <f>INDEX( {"super","just","sub","infras"},MATCH(F985,{"超","恰","亚","次"},0))</f>
        <v>just</v>
      </c>
      <c r="I985" s="16">
        <f>MATCH(E985,{"教材体","教材域","教材册","教材章","教材节"},0)-1</f>
        <v>4</v>
      </c>
      <c r="J985" s="16">
        <f>MATCH(F985,{"超","恰","亚","次"},0)-1</f>
        <v>1</v>
      </c>
      <c r="K985" s="16" t="str">
        <f t="shared" si="128"/>
        <v>历史</v>
      </c>
      <c r="L985" s="1" t="s">
        <v>868</v>
      </c>
      <c r="M985" s="17"/>
      <c r="N985" s="17"/>
      <c r="O985" s="18" t="str">
        <f t="shared" si="129"/>
        <v xml:space="preserve">
  - 
    name:  2 冷战的开始
    title:  2 冷战的开始
    description: 
    koLyro: section
    koLyri:  just
    son: </v>
      </c>
      <c r="P985" s="20" t="str">
        <f t="shared" si="130"/>
        <v xml:space="preserve">
          - 
            name:  2 冷战的开始
            title:  2 冷战的开始
            description: 
            koLyro: section
            koLyri:  just
            son: </v>
      </c>
    </row>
    <row r="986" spans="1:16" s="1" customFormat="1" ht="17.25" customHeight="1">
      <c r="A986" s="15">
        <f t="shared" si="123"/>
        <v>4</v>
      </c>
      <c r="B986" s="16" t="str">
        <f t="shared" si="124"/>
        <v>教材节</v>
      </c>
      <c r="C986" s="16" t="str">
        <f t="shared" si="125"/>
        <v>3 美苏争霸</v>
      </c>
      <c r="D986" s="16" t="str">
        <f>IF(I986=1,INDEX( {"chinese","english","math","physics","chemistry","biology","politics","history","geography"},MATCH(C986,{"语文","英语","数学","物理","化学","生物","政治","历史","地理"},0)),"")</f>
        <v/>
      </c>
      <c r="E986" s="16" t="str">
        <f t="shared" si="126"/>
        <v>教材节</v>
      </c>
      <c r="F986" s="16" t="str">
        <f t="shared" si="127"/>
        <v>恰</v>
      </c>
      <c r="G986" s="16" t="str">
        <f>INDEX( {"body","discipline","volume","chapter","section"},MATCH(E986,{"教材体","教材域","教材册","教材章","教材节"},0))</f>
        <v>section</v>
      </c>
      <c r="H986" s="16" t="str">
        <f>INDEX( {"super","just","sub","infras"},MATCH(F986,{"超","恰","亚","次"},0))</f>
        <v>just</v>
      </c>
      <c r="I986" s="16">
        <f>MATCH(E986,{"教材体","教材域","教材册","教材章","教材节"},0)-1</f>
        <v>4</v>
      </c>
      <c r="J986" s="16">
        <f>MATCH(F986,{"超","恰","亚","次"},0)-1</f>
        <v>1</v>
      </c>
      <c r="K986" s="16" t="str">
        <f t="shared" si="128"/>
        <v>历史</v>
      </c>
      <c r="L986" s="1" t="s">
        <v>869</v>
      </c>
      <c r="M986" s="17"/>
      <c r="N986" s="17"/>
      <c r="O986" s="18" t="str">
        <f t="shared" si="129"/>
        <v xml:space="preserve">
  - 
    name:  3 美苏争霸
    title:  3 美苏争霸
    description: 
    koLyro: section
    koLyri:  just
    son: </v>
      </c>
      <c r="P986" s="20" t="str">
        <f t="shared" si="130"/>
        <v xml:space="preserve">
          - 
            name:  3 美苏争霸
            title:  3 美苏争霸
            description: 
            koLyro: section
            koLyri:  just
            son: </v>
      </c>
    </row>
    <row r="987" spans="1:16" s="1" customFormat="1" ht="17.25" customHeight="1">
      <c r="A987" s="15">
        <f t="shared" si="123"/>
        <v>4</v>
      </c>
      <c r="B987" s="16" t="str">
        <f t="shared" si="124"/>
        <v>教材节</v>
      </c>
      <c r="C987" s="16" t="str">
        <f t="shared" si="125"/>
        <v>4 两极格局的结束</v>
      </c>
      <c r="D987" s="16" t="str">
        <f>IF(I987=1,INDEX( {"chinese","english","math","physics","chemistry","biology","politics","history","geography"},MATCH(C987,{"语文","英语","数学","物理","化学","生物","政治","历史","地理"},0)),"")</f>
        <v/>
      </c>
      <c r="E987" s="16" t="str">
        <f t="shared" si="126"/>
        <v>教材节</v>
      </c>
      <c r="F987" s="16" t="str">
        <f t="shared" si="127"/>
        <v>恰</v>
      </c>
      <c r="G987" s="16" t="str">
        <f>INDEX( {"body","discipline","volume","chapter","section"},MATCH(E987,{"教材体","教材域","教材册","教材章","教材节"},0))</f>
        <v>section</v>
      </c>
      <c r="H987" s="16" t="str">
        <f>INDEX( {"super","just","sub","infras"},MATCH(F987,{"超","恰","亚","次"},0))</f>
        <v>just</v>
      </c>
      <c r="I987" s="16">
        <f>MATCH(E987,{"教材体","教材域","教材册","教材章","教材节"},0)-1</f>
        <v>4</v>
      </c>
      <c r="J987" s="16">
        <f>MATCH(F987,{"超","恰","亚","次"},0)-1</f>
        <v>1</v>
      </c>
      <c r="K987" s="16" t="str">
        <f t="shared" si="128"/>
        <v>历史</v>
      </c>
      <c r="L987" s="1" t="s">
        <v>870</v>
      </c>
      <c r="M987" s="17"/>
      <c r="N987" s="17"/>
      <c r="O987" s="18" t="str">
        <f t="shared" si="129"/>
        <v xml:space="preserve">
  - 
    name:  4 两极格局的结束
    title:  4 两极格局的结束
    description: 
    koLyro: section
    koLyri:  just
    son: </v>
      </c>
      <c r="P987" s="20" t="str">
        <f t="shared" si="130"/>
        <v xml:space="preserve">
          - 
            name:  4 两极格局的结束
            title:  4 两极格局的结束
            description: 
            koLyro: section
            koLyri:  just
            son: </v>
      </c>
    </row>
    <row r="988" spans="1:16" s="1" customFormat="1" ht="17.25" customHeight="1">
      <c r="A988" s="15">
        <f t="shared" si="123"/>
        <v>3</v>
      </c>
      <c r="B988" s="16" t="str">
        <f t="shared" si="124"/>
        <v>教材章</v>
      </c>
      <c r="C988" s="16" t="str">
        <f t="shared" si="125"/>
        <v>五 烽火连绵的局部战争</v>
      </c>
      <c r="D988" s="16" t="str">
        <f>IF(I988=1,INDEX( {"chinese","english","math","physics","chemistry","biology","politics","history","geography"},MATCH(C988,{"语文","英语","数学","物理","化学","生物","政治","历史","地理"},0)),"")</f>
        <v/>
      </c>
      <c r="E988" s="16" t="str">
        <f t="shared" si="126"/>
        <v>教材章</v>
      </c>
      <c r="F988" s="16" t="str">
        <f t="shared" si="127"/>
        <v>恰</v>
      </c>
      <c r="G988" s="16" t="str">
        <f>INDEX( {"body","discipline","volume","chapter","section"},MATCH(E988,{"教材体","教材域","教材册","教材章","教材节"},0))</f>
        <v>chapter</v>
      </c>
      <c r="H988" s="16" t="str">
        <f>INDEX( {"super","just","sub","infras"},MATCH(F988,{"超","恰","亚","次"},0))</f>
        <v>just</v>
      </c>
      <c r="I988" s="16">
        <f>MATCH(E988,{"教材体","教材域","教材册","教材章","教材节"},0)-1</f>
        <v>3</v>
      </c>
      <c r="J988" s="16">
        <f>MATCH(F988,{"超","恰","亚","次"},0)-1</f>
        <v>1</v>
      </c>
      <c r="K988" s="16" t="str">
        <f t="shared" si="128"/>
        <v>历史</v>
      </c>
      <c r="L988" s="1" t="s">
        <v>871</v>
      </c>
      <c r="M988" s="17"/>
      <c r="N988" s="17"/>
      <c r="O988" s="18" t="str">
        <f t="shared" si="129"/>
        <v xml:space="preserve">
  - 
    name:  五 烽火连绵的局部战争
    title:  五 烽火连绵的局部战争
    description: 
    koLyro: chapter
    koLyri:  just
    son: </v>
      </c>
      <c r="P988" s="20" t="str">
        <f t="shared" si="130"/>
        <v xml:space="preserve">
        - 
          name:  五 烽火连绵的局部战争
          title:  五 烽火连绵的局部战争
          description: 
          koLyro: chapter
          koLyri:  just
          son: </v>
      </c>
    </row>
    <row r="989" spans="1:16" s="1" customFormat="1" ht="17.25" customHeight="1">
      <c r="A989" s="15">
        <f t="shared" si="123"/>
        <v>4</v>
      </c>
      <c r="B989" s="16" t="str">
        <f t="shared" si="124"/>
        <v>教材节</v>
      </c>
      <c r="C989" s="16" t="str">
        <f t="shared" si="125"/>
        <v>1 朝鲜战争</v>
      </c>
      <c r="D989" s="16" t="str">
        <f>IF(I989=1,INDEX( {"chinese","english","math","physics","chemistry","biology","politics","history","geography"},MATCH(C989,{"语文","英语","数学","物理","化学","生物","政治","历史","地理"},0)),"")</f>
        <v/>
      </c>
      <c r="E989" s="16" t="str">
        <f t="shared" si="126"/>
        <v>教材节</v>
      </c>
      <c r="F989" s="16" t="str">
        <f t="shared" si="127"/>
        <v>恰</v>
      </c>
      <c r="G989" s="16" t="str">
        <f>INDEX( {"body","discipline","volume","chapter","section"},MATCH(E989,{"教材体","教材域","教材册","教材章","教材节"},0))</f>
        <v>section</v>
      </c>
      <c r="H989" s="16" t="str">
        <f>INDEX( {"super","just","sub","infras"},MATCH(F989,{"超","恰","亚","次"},0))</f>
        <v>just</v>
      </c>
      <c r="I989" s="16">
        <f>MATCH(E989,{"教材体","教材域","教材册","教材章","教材节"},0)-1</f>
        <v>4</v>
      </c>
      <c r="J989" s="16">
        <f>MATCH(F989,{"超","恰","亚","次"},0)-1</f>
        <v>1</v>
      </c>
      <c r="K989" s="16" t="str">
        <f t="shared" si="128"/>
        <v>历史</v>
      </c>
      <c r="L989" s="1" t="s">
        <v>872</v>
      </c>
      <c r="M989" s="17"/>
      <c r="N989" s="17"/>
      <c r="O989" s="18" t="str">
        <f t="shared" si="129"/>
        <v xml:space="preserve">
  - 
    name:  1 朝鲜战争
    title:  1 朝鲜战争
    description: 
    koLyro: section
    koLyri:  just
    son: </v>
      </c>
      <c r="P989" s="20" t="str">
        <f t="shared" si="130"/>
        <v xml:space="preserve">
          - 
            name:  1 朝鲜战争
            title:  1 朝鲜战争
            description: 
            koLyro: section
            koLyri:  just
            son: </v>
      </c>
    </row>
    <row r="990" spans="1:16" s="1" customFormat="1" ht="17.25" customHeight="1">
      <c r="A990" s="15">
        <f t="shared" si="123"/>
        <v>4</v>
      </c>
      <c r="B990" s="16" t="str">
        <f t="shared" si="124"/>
        <v>教材节</v>
      </c>
      <c r="C990" s="16" t="str">
        <f t="shared" si="125"/>
        <v>2 越南战争</v>
      </c>
      <c r="D990" s="16" t="str">
        <f>IF(I990=1,INDEX( {"chinese","english","math","physics","chemistry","biology","politics","history","geography"},MATCH(C990,{"语文","英语","数学","物理","化学","生物","政治","历史","地理"},0)),"")</f>
        <v/>
      </c>
      <c r="E990" s="16" t="str">
        <f t="shared" si="126"/>
        <v>教材节</v>
      </c>
      <c r="F990" s="16" t="str">
        <f t="shared" si="127"/>
        <v>恰</v>
      </c>
      <c r="G990" s="16" t="str">
        <f>INDEX( {"body","discipline","volume","chapter","section"},MATCH(E990,{"教材体","教材域","教材册","教材章","教材节"},0))</f>
        <v>section</v>
      </c>
      <c r="H990" s="16" t="str">
        <f>INDEX( {"super","just","sub","infras"},MATCH(F990,{"超","恰","亚","次"},0))</f>
        <v>just</v>
      </c>
      <c r="I990" s="16">
        <f>MATCH(E990,{"教材体","教材域","教材册","教材章","教材节"},0)-1</f>
        <v>4</v>
      </c>
      <c r="J990" s="16">
        <f>MATCH(F990,{"超","恰","亚","次"},0)-1</f>
        <v>1</v>
      </c>
      <c r="K990" s="16" t="str">
        <f t="shared" si="128"/>
        <v>历史</v>
      </c>
      <c r="L990" s="1" t="s">
        <v>873</v>
      </c>
      <c r="M990" s="17"/>
      <c r="N990" s="17"/>
      <c r="O990" s="18" t="str">
        <f t="shared" si="129"/>
        <v xml:space="preserve">
  - 
    name:  2 越南战争
    title:  2 越南战争
    description: 
    koLyro: section
    koLyri:  just
    son: </v>
      </c>
      <c r="P990" s="20" t="str">
        <f t="shared" si="130"/>
        <v xml:space="preserve">
          - 
            name:  2 越南战争
            title:  2 越南战争
            description: 
            koLyro: section
            koLyri:  just
            son: </v>
      </c>
    </row>
    <row r="991" spans="1:16" s="1" customFormat="1" ht="17.25" customHeight="1">
      <c r="A991" s="15">
        <f t="shared" si="123"/>
        <v>4</v>
      </c>
      <c r="B991" s="16" t="str">
        <f t="shared" si="124"/>
        <v>教材节</v>
      </c>
      <c r="C991" s="16" t="str">
        <f t="shared" si="125"/>
        <v>3 中东问题的由来与发展</v>
      </c>
      <c r="D991" s="16" t="str">
        <f>IF(I991=1,INDEX( {"chinese","english","math","physics","chemistry","biology","politics","history","geography"},MATCH(C991,{"语文","英语","数学","物理","化学","生物","政治","历史","地理"},0)),"")</f>
        <v/>
      </c>
      <c r="E991" s="16" t="str">
        <f t="shared" si="126"/>
        <v>教材节</v>
      </c>
      <c r="F991" s="16" t="str">
        <f t="shared" si="127"/>
        <v>恰</v>
      </c>
      <c r="G991" s="16" t="str">
        <f>INDEX( {"body","discipline","volume","chapter","section"},MATCH(E991,{"教材体","教材域","教材册","教材章","教材节"},0))</f>
        <v>section</v>
      </c>
      <c r="H991" s="16" t="str">
        <f>INDEX( {"super","just","sub","infras"},MATCH(F991,{"超","恰","亚","次"},0))</f>
        <v>just</v>
      </c>
      <c r="I991" s="16">
        <f>MATCH(E991,{"教材体","教材域","教材册","教材章","教材节"},0)-1</f>
        <v>4</v>
      </c>
      <c r="J991" s="16">
        <f>MATCH(F991,{"超","恰","亚","次"},0)-1</f>
        <v>1</v>
      </c>
      <c r="K991" s="16" t="str">
        <f t="shared" si="128"/>
        <v>历史</v>
      </c>
      <c r="L991" s="1" t="s">
        <v>874</v>
      </c>
      <c r="M991" s="17"/>
      <c r="N991" s="17"/>
      <c r="O991" s="18" t="str">
        <f t="shared" si="129"/>
        <v xml:space="preserve">
  - 
    name:  3 中东问题的由来与发展
    title:  3 中东问题的由来与发展
    description: 
    koLyro: section
    koLyri:  just
    son: </v>
      </c>
      <c r="P991" s="20" t="str">
        <f t="shared" si="130"/>
        <v xml:space="preserve">
          - 
            name:  3 中东问题的由来与发展
            title:  3 中东问题的由来与发展
            description: 
            koLyro: section
            koLyri:  just
            son: </v>
      </c>
    </row>
    <row r="992" spans="1:16" s="1" customFormat="1" ht="17.25" customHeight="1">
      <c r="A992" s="15">
        <f t="shared" si="123"/>
        <v>4</v>
      </c>
      <c r="B992" s="16" t="str">
        <f t="shared" si="124"/>
        <v>教材节</v>
      </c>
      <c r="C992" s="16" t="str">
        <f t="shared" si="125"/>
        <v>4 曲折的中东和平进程</v>
      </c>
      <c r="D992" s="16" t="str">
        <f>IF(I992=1,INDEX( {"chinese","english","math","physics","chemistry","biology","politics","history","geography"},MATCH(C992,{"语文","英语","数学","物理","化学","生物","政治","历史","地理"},0)),"")</f>
        <v/>
      </c>
      <c r="E992" s="16" t="str">
        <f t="shared" si="126"/>
        <v>教材节</v>
      </c>
      <c r="F992" s="16" t="str">
        <f t="shared" si="127"/>
        <v>恰</v>
      </c>
      <c r="G992" s="16" t="str">
        <f>INDEX( {"body","discipline","volume","chapter","section"},MATCH(E992,{"教材体","教材域","教材册","教材章","教材节"},0))</f>
        <v>section</v>
      </c>
      <c r="H992" s="16" t="str">
        <f>INDEX( {"super","just","sub","infras"},MATCH(F992,{"超","恰","亚","次"},0))</f>
        <v>just</v>
      </c>
      <c r="I992" s="16">
        <f>MATCH(E992,{"教材体","教材域","教材册","教材章","教材节"},0)-1</f>
        <v>4</v>
      </c>
      <c r="J992" s="16">
        <f>MATCH(F992,{"超","恰","亚","次"},0)-1</f>
        <v>1</v>
      </c>
      <c r="K992" s="16" t="str">
        <f t="shared" si="128"/>
        <v>历史</v>
      </c>
      <c r="L992" s="1" t="s">
        <v>875</v>
      </c>
      <c r="M992" s="17"/>
      <c r="N992" s="17"/>
      <c r="O992" s="18" t="str">
        <f t="shared" si="129"/>
        <v xml:space="preserve">
  - 
    name:  4 曲折的中东和平进程
    title:  4 曲折的中东和平进程
    description: 
    koLyro: section
    koLyri:  just
    son: </v>
      </c>
      <c r="P992" s="20" t="str">
        <f t="shared" si="130"/>
        <v xml:space="preserve">
          - 
            name:  4 曲折的中东和平进程
            title:  4 曲折的中东和平进程
            description: 
            koLyro: section
            koLyri:  just
            son: </v>
      </c>
    </row>
    <row r="993" spans="1:16" s="1" customFormat="1" ht="17.25" customHeight="1">
      <c r="A993" s="15">
        <f t="shared" si="123"/>
        <v>4</v>
      </c>
      <c r="B993" s="16" t="str">
        <f t="shared" si="124"/>
        <v>教材节</v>
      </c>
      <c r="C993" s="16" t="str">
        <f t="shared" si="125"/>
        <v>5 南亚次大陆的冲突</v>
      </c>
      <c r="D993" s="16" t="str">
        <f>IF(I993=1,INDEX( {"chinese","english","math","physics","chemistry","biology","politics","history","geography"},MATCH(C993,{"语文","英语","数学","物理","化学","生物","政治","历史","地理"},0)),"")</f>
        <v/>
      </c>
      <c r="E993" s="16" t="str">
        <f t="shared" si="126"/>
        <v>教材节</v>
      </c>
      <c r="F993" s="16" t="str">
        <f t="shared" si="127"/>
        <v>恰</v>
      </c>
      <c r="G993" s="16" t="str">
        <f>INDEX( {"body","discipline","volume","chapter","section"},MATCH(E993,{"教材体","教材域","教材册","教材章","教材节"},0))</f>
        <v>section</v>
      </c>
      <c r="H993" s="16" t="str">
        <f>INDEX( {"super","just","sub","infras"},MATCH(F993,{"超","恰","亚","次"},0))</f>
        <v>just</v>
      </c>
      <c r="I993" s="16">
        <f>MATCH(E993,{"教材体","教材域","教材册","教材章","教材节"},0)-1</f>
        <v>4</v>
      </c>
      <c r="J993" s="16">
        <f>MATCH(F993,{"超","恰","亚","次"},0)-1</f>
        <v>1</v>
      </c>
      <c r="K993" s="16" t="str">
        <f t="shared" si="128"/>
        <v>历史</v>
      </c>
      <c r="L993" s="1" t="s">
        <v>876</v>
      </c>
      <c r="M993" s="17"/>
      <c r="N993" s="17"/>
      <c r="O993" s="18" t="str">
        <f t="shared" si="129"/>
        <v xml:space="preserve">
  - 
    name:  5 南亚次大陆的冲突
    title:  5 南亚次大陆的冲突
    description: 
    koLyro: section
    koLyri:  just
    son: </v>
      </c>
      <c r="P993" s="20" t="str">
        <f t="shared" si="130"/>
        <v xml:space="preserve">
          - 
            name:  5 南亚次大陆的冲突
            title:  5 南亚次大陆的冲突
            description: 
            koLyro: section
            koLyri:  just
            son: </v>
      </c>
    </row>
    <row r="994" spans="1:16" s="1" customFormat="1" ht="17.25" customHeight="1">
      <c r="A994" s="15">
        <f t="shared" si="123"/>
        <v>4</v>
      </c>
      <c r="B994" s="16" t="str">
        <f t="shared" si="124"/>
        <v>教材节</v>
      </c>
      <c r="C994" s="16" t="str">
        <f t="shared" si="125"/>
        <v>6 两伊战争</v>
      </c>
      <c r="D994" s="16" t="str">
        <f>IF(I994=1,INDEX( {"chinese","english","math","physics","chemistry","biology","politics","history","geography"},MATCH(C994,{"语文","英语","数学","物理","化学","生物","政治","历史","地理"},0)),"")</f>
        <v/>
      </c>
      <c r="E994" s="16" t="str">
        <f t="shared" si="126"/>
        <v>教材节</v>
      </c>
      <c r="F994" s="16" t="str">
        <f t="shared" si="127"/>
        <v>恰</v>
      </c>
      <c r="G994" s="16" t="str">
        <f>INDEX( {"body","discipline","volume","chapter","section"},MATCH(E994,{"教材体","教材域","教材册","教材章","教材节"},0))</f>
        <v>section</v>
      </c>
      <c r="H994" s="16" t="str">
        <f>INDEX( {"super","just","sub","infras"},MATCH(F994,{"超","恰","亚","次"},0))</f>
        <v>just</v>
      </c>
      <c r="I994" s="16">
        <f>MATCH(E994,{"教材体","教材域","教材册","教材章","教材节"},0)-1</f>
        <v>4</v>
      </c>
      <c r="J994" s="16">
        <f>MATCH(F994,{"超","恰","亚","次"},0)-1</f>
        <v>1</v>
      </c>
      <c r="K994" s="16" t="str">
        <f t="shared" si="128"/>
        <v>历史</v>
      </c>
      <c r="L994" s="1" t="s">
        <v>877</v>
      </c>
      <c r="M994" s="17"/>
      <c r="N994" s="17"/>
      <c r="O994" s="18" t="str">
        <f t="shared" si="129"/>
        <v xml:space="preserve">
  - 
    name:  6 两伊战争
    title:  6 两伊战争
    description: 
    koLyro: section
    koLyri:  just
    son: </v>
      </c>
      <c r="P994" s="20" t="str">
        <f t="shared" si="130"/>
        <v xml:space="preserve">
          - 
            name:  6 两伊战争
            title:  6 两伊战争
            description: 
            koLyro: section
            koLyri:  just
            son: </v>
      </c>
    </row>
    <row r="995" spans="1:16" s="1" customFormat="1" ht="17.25" customHeight="1">
      <c r="A995" s="15">
        <f t="shared" si="123"/>
        <v>4</v>
      </c>
      <c r="B995" s="16" t="str">
        <f t="shared" si="124"/>
        <v>教材节</v>
      </c>
      <c r="C995" s="16" t="str">
        <f t="shared" si="125"/>
        <v>7 海湾战争</v>
      </c>
      <c r="D995" s="16" t="str">
        <f>IF(I995=1,INDEX( {"chinese","english","math","physics","chemistry","biology","politics","history","geography"},MATCH(C995,{"语文","英语","数学","物理","化学","生物","政治","历史","地理"},0)),"")</f>
        <v/>
      </c>
      <c r="E995" s="16" t="str">
        <f t="shared" si="126"/>
        <v>教材节</v>
      </c>
      <c r="F995" s="16" t="str">
        <f t="shared" si="127"/>
        <v>恰</v>
      </c>
      <c r="G995" s="16" t="str">
        <f>INDEX( {"body","discipline","volume","chapter","section"},MATCH(E995,{"教材体","教材域","教材册","教材章","教材节"},0))</f>
        <v>section</v>
      </c>
      <c r="H995" s="16" t="str">
        <f>INDEX( {"super","just","sub","infras"},MATCH(F995,{"超","恰","亚","次"},0))</f>
        <v>just</v>
      </c>
      <c r="I995" s="16">
        <f>MATCH(E995,{"教材体","教材域","教材册","教材章","教材节"},0)-1</f>
        <v>4</v>
      </c>
      <c r="J995" s="16">
        <f>MATCH(F995,{"超","恰","亚","次"},0)-1</f>
        <v>1</v>
      </c>
      <c r="K995" s="16" t="str">
        <f t="shared" si="128"/>
        <v>历史</v>
      </c>
      <c r="L995" s="1" t="s">
        <v>878</v>
      </c>
      <c r="M995" s="17"/>
      <c r="N995" s="17"/>
      <c r="O995" s="18" t="str">
        <f t="shared" si="129"/>
        <v xml:space="preserve">
  - 
    name:  7 海湾战争
    title:  7 海湾战争
    description: 
    koLyro: section
    koLyri:  just
    son: </v>
      </c>
      <c r="P995" s="20" t="str">
        <f t="shared" si="130"/>
        <v xml:space="preserve">
          - 
            name:  7 海湾战争
            title:  7 海湾战争
            description: 
            koLyro: section
            koLyri:  just
            son: </v>
      </c>
    </row>
    <row r="996" spans="1:16" s="1" customFormat="1" ht="17.25" customHeight="1">
      <c r="A996" s="15">
        <f t="shared" si="123"/>
        <v>3</v>
      </c>
      <c r="B996" s="16" t="str">
        <f t="shared" si="124"/>
        <v>教材章</v>
      </c>
      <c r="C996" s="16" t="str">
        <f t="shared" si="125"/>
        <v>六 和平与发展</v>
      </c>
      <c r="D996" s="16" t="str">
        <f>IF(I996=1,INDEX( {"chinese","english","math","physics","chemistry","biology","politics","history","geography"},MATCH(C996,{"语文","英语","数学","物理","化学","生物","政治","历史","地理"},0)),"")</f>
        <v/>
      </c>
      <c r="E996" s="16" t="str">
        <f t="shared" si="126"/>
        <v>教材章</v>
      </c>
      <c r="F996" s="16" t="str">
        <f t="shared" si="127"/>
        <v>恰</v>
      </c>
      <c r="G996" s="16" t="str">
        <f>INDEX( {"body","discipline","volume","chapter","section"},MATCH(E996,{"教材体","教材域","教材册","教材章","教材节"},0))</f>
        <v>chapter</v>
      </c>
      <c r="H996" s="16" t="str">
        <f>INDEX( {"super","just","sub","infras"},MATCH(F996,{"超","恰","亚","次"},0))</f>
        <v>just</v>
      </c>
      <c r="I996" s="16">
        <f>MATCH(E996,{"教材体","教材域","教材册","教材章","教材节"},0)-1</f>
        <v>3</v>
      </c>
      <c r="J996" s="16">
        <f>MATCH(F996,{"超","恰","亚","次"},0)-1</f>
        <v>1</v>
      </c>
      <c r="K996" s="16" t="str">
        <f t="shared" si="128"/>
        <v>历史</v>
      </c>
      <c r="L996" s="1" t="s">
        <v>879</v>
      </c>
      <c r="M996" s="17"/>
      <c r="N996" s="17"/>
      <c r="O996" s="18" t="str">
        <f t="shared" si="129"/>
        <v xml:space="preserve">
  - 
    name:  六 和平与发展
    title:  六 和平与发展
    description: 
    koLyro: chapter
    koLyri:  just
    son: </v>
      </c>
      <c r="P996" s="20" t="str">
        <f t="shared" si="130"/>
        <v xml:space="preserve">
        - 
          name:  六 和平与发展
          title:  六 和平与发展
          description: 
          koLyro: chapter
          koLyri:  just
          son: </v>
      </c>
    </row>
    <row r="997" spans="1:16" s="1" customFormat="1" ht="17.25" customHeight="1">
      <c r="A997" s="15">
        <f t="shared" si="123"/>
        <v>4</v>
      </c>
      <c r="B997" s="16" t="str">
        <f t="shared" si="124"/>
        <v>教材节</v>
      </c>
      <c r="C997" s="16" t="str">
        <f t="shared" si="125"/>
        <v>1 联合国的建立及其作用</v>
      </c>
      <c r="D997" s="16" t="str">
        <f>IF(I997=1,INDEX( {"chinese","english","math","physics","chemistry","biology","politics","history","geography"},MATCH(C997,{"语文","英语","数学","物理","化学","生物","政治","历史","地理"},0)),"")</f>
        <v/>
      </c>
      <c r="E997" s="16" t="str">
        <f t="shared" si="126"/>
        <v>教材节</v>
      </c>
      <c r="F997" s="16" t="str">
        <f t="shared" si="127"/>
        <v>恰</v>
      </c>
      <c r="G997" s="16" t="str">
        <f>INDEX( {"body","discipline","volume","chapter","section"},MATCH(E997,{"教材体","教材域","教材册","教材章","教材节"},0))</f>
        <v>section</v>
      </c>
      <c r="H997" s="16" t="str">
        <f>INDEX( {"super","just","sub","infras"},MATCH(F997,{"超","恰","亚","次"},0))</f>
        <v>just</v>
      </c>
      <c r="I997" s="16">
        <f>MATCH(E997,{"教材体","教材域","教材册","教材章","教材节"},0)-1</f>
        <v>4</v>
      </c>
      <c r="J997" s="16">
        <f>MATCH(F997,{"超","恰","亚","次"},0)-1</f>
        <v>1</v>
      </c>
      <c r="K997" s="16" t="str">
        <f t="shared" si="128"/>
        <v>历史</v>
      </c>
      <c r="L997" s="1" t="s">
        <v>880</v>
      </c>
      <c r="M997" s="17"/>
      <c r="N997" s="17"/>
      <c r="O997" s="18" t="str">
        <f t="shared" si="129"/>
        <v xml:space="preserve">
  - 
    name:  1 联合国的建立及其作用
    title:  1 联合国的建立及其作用
    description: 
    koLyro: section
    koLyri:  just
    son: </v>
      </c>
      <c r="P997" s="20" t="str">
        <f t="shared" si="130"/>
        <v xml:space="preserve">
          - 
            name:  1 联合国的建立及其作用
            title:  1 联合国的建立及其作用
            description: 
            koLyro: section
            koLyri:  just
            son: </v>
      </c>
    </row>
    <row r="998" spans="1:16" s="1" customFormat="1" ht="17.25" customHeight="1">
      <c r="A998" s="15">
        <f t="shared" si="123"/>
        <v>4</v>
      </c>
      <c r="B998" s="16" t="str">
        <f t="shared" si="124"/>
        <v>教材节</v>
      </c>
      <c r="C998" s="16" t="str">
        <f t="shared" si="125"/>
        <v>2 世界人民的反战和平运动</v>
      </c>
      <c r="D998" s="16" t="str">
        <f>IF(I998=1,INDEX( {"chinese","english","math","physics","chemistry","biology","politics","history","geography"},MATCH(C998,{"语文","英语","数学","物理","化学","生物","政治","历史","地理"},0)),"")</f>
        <v/>
      </c>
      <c r="E998" s="16" t="str">
        <f t="shared" si="126"/>
        <v>教材节</v>
      </c>
      <c r="F998" s="16" t="str">
        <f t="shared" si="127"/>
        <v>恰</v>
      </c>
      <c r="G998" s="16" t="str">
        <f>INDEX( {"body","discipline","volume","chapter","section"},MATCH(E998,{"教材体","教材域","教材册","教材章","教材节"},0))</f>
        <v>section</v>
      </c>
      <c r="H998" s="16" t="str">
        <f>INDEX( {"super","just","sub","infras"},MATCH(F998,{"超","恰","亚","次"},0))</f>
        <v>just</v>
      </c>
      <c r="I998" s="16">
        <f>MATCH(E998,{"教材体","教材域","教材册","教材章","教材节"},0)-1</f>
        <v>4</v>
      </c>
      <c r="J998" s="16">
        <f>MATCH(F998,{"超","恰","亚","次"},0)-1</f>
        <v>1</v>
      </c>
      <c r="K998" s="16" t="str">
        <f t="shared" si="128"/>
        <v>历史</v>
      </c>
      <c r="L998" s="1" t="s">
        <v>881</v>
      </c>
      <c r="M998" s="17"/>
      <c r="N998" s="17"/>
      <c r="O998" s="18" t="str">
        <f t="shared" si="129"/>
        <v xml:space="preserve">
  - 
    name:  2 世界人民的反战和平运动
    title:  2 世界人民的反战和平运动
    description: 
    koLyro: section
    koLyri:  just
    son: </v>
      </c>
      <c r="P998" s="20" t="str">
        <f t="shared" si="130"/>
        <v xml:space="preserve">
          - 
            name:  2 世界人民的反战和平运动
            title:  2 世界人民的反战和平运动
            description: 
            koLyro: section
            koLyri:  just
            son: </v>
      </c>
    </row>
    <row r="999" spans="1:16" s="1" customFormat="1" ht="17.25" customHeight="1">
      <c r="A999" s="15">
        <f t="shared" si="123"/>
        <v>4</v>
      </c>
      <c r="B999" s="16" t="str">
        <f t="shared" si="124"/>
        <v>教材节</v>
      </c>
      <c r="C999" s="16" t="str">
        <f t="shared" si="125"/>
        <v>3 和平与发展：当今世界的主题</v>
      </c>
      <c r="D999" s="16" t="str">
        <f>IF(I999=1,INDEX( {"chinese","english","math","physics","chemistry","biology","politics","history","geography"},MATCH(C999,{"语文","英语","数学","物理","化学","生物","政治","历史","地理"},0)),"")</f>
        <v/>
      </c>
      <c r="E999" s="16" t="str">
        <f t="shared" si="126"/>
        <v>教材节</v>
      </c>
      <c r="F999" s="16" t="str">
        <f t="shared" si="127"/>
        <v>恰</v>
      </c>
      <c r="G999" s="16" t="str">
        <f>INDEX( {"body","discipline","volume","chapter","section"},MATCH(E999,{"教材体","教材域","教材册","教材章","教材节"},0))</f>
        <v>section</v>
      </c>
      <c r="H999" s="16" t="str">
        <f>INDEX( {"super","just","sub","infras"},MATCH(F999,{"超","恰","亚","次"},0))</f>
        <v>just</v>
      </c>
      <c r="I999" s="16">
        <f>MATCH(E999,{"教材体","教材域","教材册","教材章","教材节"},0)-1</f>
        <v>4</v>
      </c>
      <c r="J999" s="16">
        <f>MATCH(F999,{"超","恰","亚","次"},0)-1</f>
        <v>1</v>
      </c>
      <c r="K999" s="16" t="str">
        <f t="shared" si="128"/>
        <v>历史</v>
      </c>
      <c r="L999" s="1" t="s">
        <v>882</v>
      </c>
      <c r="M999" s="17"/>
      <c r="N999" s="17"/>
      <c r="O999" s="18" t="str">
        <f t="shared" si="129"/>
        <v xml:space="preserve">
  - 
    name:  3 和平与发展：当今世界的主题
    title:  3 和平与发展：当今世界的主题
    description: 
    koLyro: section
    koLyri:  just
    son: </v>
      </c>
      <c r="P999" s="20" t="str">
        <f t="shared" si="130"/>
        <v xml:space="preserve">
          - 
            name:  3 和平与发展：当今世界的主题
            title:  3 和平与发展：当今世界的主题
            description: 
            koLyro: section
            koLyri:  just
            son: </v>
      </c>
    </row>
    <row r="1000" spans="1:16" s="1" customFormat="1" ht="17.25" customHeight="1">
      <c r="A1000" s="15">
        <f t="shared" si="123"/>
        <v>3</v>
      </c>
      <c r="B1000" s="16" t="str">
        <f t="shared" si="124"/>
        <v>教材章</v>
      </c>
      <c r="C1000" s="16" t="str">
        <f t="shared" si="125"/>
        <v>历史学科素养</v>
      </c>
      <c r="D1000" s="16" t="str">
        <f>IF(I1000=1,INDEX( {"chinese","english","math","physics","chemistry","biology","politics","history","geography"},MATCH(C1000,{"语文","英语","数学","物理","化学","生物","政治","历史","地理"},0)),"")</f>
        <v/>
      </c>
      <c r="E1000" s="16" t="str">
        <f t="shared" si="126"/>
        <v>教材章</v>
      </c>
      <c r="F1000" s="16" t="str">
        <f t="shared" si="127"/>
        <v>恰</v>
      </c>
      <c r="G1000" s="16" t="str">
        <f>INDEX( {"body","discipline","volume","chapter","section"},MATCH(E1000,{"教材体","教材域","教材册","教材章","教材节"},0))</f>
        <v>chapter</v>
      </c>
      <c r="H1000" s="16" t="str">
        <f>INDEX( {"super","just","sub","infras"},MATCH(F1000,{"超","恰","亚","次"},0))</f>
        <v>just</v>
      </c>
      <c r="I1000" s="16">
        <f>MATCH(E1000,{"教材体","教材域","教材册","教材章","教材节"},0)-1</f>
        <v>3</v>
      </c>
      <c r="J1000" s="16">
        <f>MATCH(F1000,{"超","恰","亚","次"},0)-1</f>
        <v>1</v>
      </c>
      <c r="K1000" s="16" t="str">
        <f t="shared" si="128"/>
        <v>历史</v>
      </c>
      <c r="L1000" s="1" t="s">
        <v>815</v>
      </c>
      <c r="M1000" s="17"/>
      <c r="N1000" s="17"/>
      <c r="O1000" s="18" t="str">
        <f t="shared" si="129"/>
        <v xml:space="preserve">
  - 
    name:  历史学科素养
    title:  历史学科素养
    description: 
    koLyro: chapter
    koLyri:  just
    son: </v>
      </c>
      <c r="P1000" s="20" t="str">
        <f t="shared" si="130"/>
        <v xml:space="preserve">
        - 
          name:  历史学科素养
          title:  历史学科素养
          description: 
          koLyro: chapter
          koLyri:  just
          son: </v>
      </c>
    </row>
    <row r="1001" spans="1:16" s="1" customFormat="1" ht="17.25" customHeight="1">
      <c r="A1001" s="15">
        <f t="shared" si="123"/>
        <v>4</v>
      </c>
      <c r="B1001" s="16" t="str">
        <f t="shared" si="124"/>
        <v>教材节</v>
      </c>
      <c r="C1001" s="16" t="str">
        <f t="shared" si="125"/>
        <v>20世纪的战争与和平</v>
      </c>
      <c r="D1001" s="16" t="str">
        <f>IF(I1001=1,INDEX( {"chinese","english","math","physics","chemistry","biology","politics","history","geography"},MATCH(C1001,{"语文","英语","数学","物理","化学","生物","政治","历史","地理"},0)),"")</f>
        <v/>
      </c>
      <c r="E1001" s="16" t="str">
        <f t="shared" si="126"/>
        <v>教材节</v>
      </c>
      <c r="F1001" s="16" t="str">
        <f t="shared" si="127"/>
        <v>恰</v>
      </c>
      <c r="G1001" s="16" t="str">
        <f>INDEX( {"body","discipline","volume","chapter","section"},MATCH(E1001,{"教材体","教材域","教材册","教材章","教材节"},0))</f>
        <v>section</v>
      </c>
      <c r="H1001" s="16" t="str">
        <f>INDEX( {"super","just","sub","infras"},MATCH(F1001,{"超","恰","亚","次"},0))</f>
        <v>just</v>
      </c>
      <c r="I1001" s="16">
        <f>MATCH(E1001,{"教材体","教材域","教材册","教材章","教材节"},0)-1</f>
        <v>4</v>
      </c>
      <c r="J1001" s="16">
        <f>MATCH(F1001,{"超","恰","亚","次"},0)-1</f>
        <v>1</v>
      </c>
      <c r="K1001" s="16" t="str">
        <f t="shared" si="128"/>
        <v>历史</v>
      </c>
      <c r="L1001" s="1" t="s">
        <v>883</v>
      </c>
      <c r="M1001" s="17"/>
      <c r="N1001" s="17"/>
      <c r="O1001" s="18" t="str">
        <f t="shared" si="129"/>
        <v xml:space="preserve">
  - 
    name:  20世纪的战争与和平
    title:  20世纪的战争与和平
    description: 
    koLyro: section
    koLyri:  just
    son: </v>
      </c>
      <c r="P1001" s="20" t="str">
        <f t="shared" si="130"/>
        <v xml:space="preserve">
          - 
            name:  20世纪的战争与和平
            title:  20世纪的战争与和平
            description: 
            koLyro: section
            koLyri:  just
            son: </v>
      </c>
    </row>
    <row r="1002" spans="1:16" s="1" customFormat="1" ht="17.25" customHeight="1">
      <c r="A1002" s="15">
        <f t="shared" si="123"/>
        <v>2</v>
      </c>
      <c r="B1002" s="16" t="str">
        <f t="shared" si="124"/>
        <v>教材册</v>
      </c>
      <c r="C1002" s="16" t="str">
        <f t="shared" si="125"/>
        <v>选修4</v>
      </c>
      <c r="D1002" s="16" t="str">
        <f>IF(I1002=1,INDEX( {"chinese","english","math","physics","chemistry","biology","politics","history","geography"},MATCH(C1002,{"语文","英语","数学","物理","化学","生物","政治","历史","地理"},0)),"")</f>
        <v/>
      </c>
      <c r="E1002" s="16" t="str">
        <f t="shared" si="126"/>
        <v>教材册</v>
      </c>
      <c r="F1002" s="16" t="str">
        <f t="shared" si="127"/>
        <v>恰</v>
      </c>
      <c r="G1002" s="16" t="str">
        <f>INDEX( {"body","discipline","volume","chapter","section"},MATCH(E1002,{"教材体","教材域","教材册","教材章","教材节"},0))</f>
        <v>volume</v>
      </c>
      <c r="H1002" s="16" t="str">
        <f>INDEX( {"super","just","sub","infras"},MATCH(F1002,{"超","恰","亚","次"},0))</f>
        <v>just</v>
      </c>
      <c r="I1002" s="16">
        <f>MATCH(E1002,{"教材体","教材域","教材册","教材章","教材节"},0)-1</f>
        <v>2</v>
      </c>
      <c r="J1002" s="16">
        <f>MATCH(F1002,{"超","恰","亚","次"},0)-1</f>
        <v>1</v>
      </c>
      <c r="K1002" s="16" t="str">
        <f t="shared" si="128"/>
        <v>历史</v>
      </c>
      <c r="L1002" s="1" t="s">
        <v>884</v>
      </c>
      <c r="M1002" s="17"/>
      <c r="N1002" s="17"/>
      <c r="O1002" s="18" t="str">
        <f t="shared" si="129"/>
        <v xml:space="preserve">
  - 
    name:  选修4
    title:  选修4
    description: 
    koLyro: volume
    koLyri:  just
    son: </v>
      </c>
      <c r="P1002" s="20" t="str">
        <f t="shared" si="130"/>
        <v xml:space="preserve">
      - 
        name:  选修4
        title:  选修4
        description: 
        koLyro: volume
        koLyri:  just
        son: </v>
      </c>
    </row>
    <row r="1003" spans="1:16" s="1" customFormat="1" ht="17.25" customHeight="1">
      <c r="A1003" s="15">
        <f t="shared" si="123"/>
        <v>3</v>
      </c>
      <c r="B1003" s="16" t="str">
        <f t="shared" si="124"/>
        <v>教材章</v>
      </c>
      <c r="C1003" s="16" t="str">
        <f t="shared" si="125"/>
        <v>一 古代中国的政治家</v>
      </c>
      <c r="D1003" s="16" t="str">
        <f>IF(I1003=1,INDEX( {"chinese","english","math","physics","chemistry","biology","politics","history","geography"},MATCH(C1003,{"语文","英语","数学","物理","化学","生物","政治","历史","地理"},0)),"")</f>
        <v/>
      </c>
      <c r="E1003" s="16" t="str">
        <f t="shared" si="126"/>
        <v>教材章</v>
      </c>
      <c r="F1003" s="16" t="str">
        <f t="shared" si="127"/>
        <v>恰</v>
      </c>
      <c r="G1003" s="16" t="str">
        <f>INDEX( {"body","discipline","volume","chapter","section"},MATCH(E1003,{"教材体","教材域","教材册","教材章","教材节"},0))</f>
        <v>chapter</v>
      </c>
      <c r="H1003" s="16" t="str">
        <f>INDEX( {"super","just","sub","infras"},MATCH(F1003,{"超","恰","亚","次"},0))</f>
        <v>just</v>
      </c>
      <c r="I1003" s="16">
        <f>MATCH(E1003,{"教材体","教材域","教材册","教材章","教材节"},0)-1</f>
        <v>3</v>
      </c>
      <c r="J1003" s="16">
        <f>MATCH(F1003,{"超","恰","亚","次"},0)-1</f>
        <v>1</v>
      </c>
      <c r="K1003" s="16" t="str">
        <f t="shared" si="128"/>
        <v>历史</v>
      </c>
      <c r="L1003" s="1" t="s">
        <v>885</v>
      </c>
      <c r="M1003" s="17"/>
      <c r="N1003" s="17"/>
      <c r="O1003" s="18" t="str">
        <f t="shared" si="129"/>
        <v xml:space="preserve">
  - 
    name:  一 古代中国的政治家
    title:  一 古代中国的政治家
    description: 
    koLyro: chapter
    koLyri:  just
    son: </v>
      </c>
      <c r="P1003" s="20" t="str">
        <f t="shared" si="130"/>
        <v xml:space="preserve">
        - 
          name:  一 古代中国的政治家
          title:  一 古代中国的政治家
          description: 
          koLyro: chapter
          koLyri:  just
          son: </v>
      </c>
    </row>
    <row r="1004" spans="1:16" s="1" customFormat="1" ht="17.25" customHeight="1">
      <c r="A1004" s="15">
        <f t="shared" si="123"/>
        <v>4</v>
      </c>
      <c r="B1004" s="16" t="str">
        <f t="shared" si="124"/>
        <v>教材节</v>
      </c>
      <c r="C1004" s="16" t="str">
        <f t="shared" si="125"/>
        <v>1 统一中国的第一个皇帝秦始皇</v>
      </c>
      <c r="D1004" s="16" t="str">
        <f>IF(I1004=1,INDEX( {"chinese","english","math","physics","chemistry","biology","politics","history","geography"},MATCH(C1004,{"语文","英语","数学","物理","化学","生物","政治","历史","地理"},0)),"")</f>
        <v/>
      </c>
      <c r="E1004" s="16" t="str">
        <f t="shared" si="126"/>
        <v>教材节</v>
      </c>
      <c r="F1004" s="16" t="str">
        <f t="shared" si="127"/>
        <v>恰</v>
      </c>
      <c r="G1004" s="16" t="str">
        <f>INDEX( {"body","discipline","volume","chapter","section"},MATCH(E1004,{"教材体","教材域","教材册","教材章","教材节"},0))</f>
        <v>section</v>
      </c>
      <c r="H1004" s="16" t="str">
        <f>INDEX( {"super","just","sub","infras"},MATCH(F1004,{"超","恰","亚","次"},0))</f>
        <v>just</v>
      </c>
      <c r="I1004" s="16">
        <f>MATCH(E1004,{"教材体","教材域","教材册","教材章","教材节"},0)-1</f>
        <v>4</v>
      </c>
      <c r="J1004" s="16">
        <f>MATCH(F1004,{"超","恰","亚","次"},0)-1</f>
        <v>1</v>
      </c>
      <c r="K1004" s="16" t="str">
        <f t="shared" si="128"/>
        <v>历史</v>
      </c>
      <c r="L1004" s="1" t="s">
        <v>886</v>
      </c>
      <c r="M1004" s="17"/>
      <c r="N1004" s="17"/>
      <c r="O1004" s="18" t="str">
        <f t="shared" si="129"/>
        <v xml:space="preserve">
  - 
    name:  1 统一中国的第一个皇帝秦始皇
    title:  1 统一中国的第一个皇帝秦始皇
    description: 
    koLyro: section
    koLyri:  just
    son: </v>
      </c>
      <c r="P1004" s="20" t="str">
        <f t="shared" si="130"/>
        <v xml:space="preserve">
          - 
            name:  1 统一中国的第一个皇帝秦始皇
            title:  1 统一中国的第一个皇帝秦始皇
            description: 
            koLyro: section
            koLyri:  just
            son: </v>
      </c>
    </row>
    <row r="1005" spans="1:16" s="1" customFormat="1" ht="17.25" customHeight="1">
      <c r="A1005" s="15">
        <f t="shared" si="123"/>
        <v>4</v>
      </c>
      <c r="B1005" s="16" t="str">
        <f t="shared" si="124"/>
        <v>教材节</v>
      </c>
      <c r="C1005" s="16" t="str">
        <f t="shared" si="125"/>
        <v>2 大唐盛世的奠基人唐太宗</v>
      </c>
      <c r="D1005" s="16" t="str">
        <f>IF(I1005=1,INDEX( {"chinese","english","math","physics","chemistry","biology","politics","history","geography"},MATCH(C1005,{"语文","英语","数学","物理","化学","生物","政治","历史","地理"},0)),"")</f>
        <v/>
      </c>
      <c r="E1005" s="16" t="str">
        <f t="shared" si="126"/>
        <v>教材节</v>
      </c>
      <c r="F1005" s="16" t="str">
        <f t="shared" si="127"/>
        <v>恰</v>
      </c>
      <c r="G1005" s="16" t="str">
        <f>INDEX( {"body","discipline","volume","chapter","section"},MATCH(E1005,{"教材体","教材域","教材册","教材章","教材节"},0))</f>
        <v>section</v>
      </c>
      <c r="H1005" s="16" t="str">
        <f>INDEX( {"super","just","sub","infras"},MATCH(F1005,{"超","恰","亚","次"},0))</f>
        <v>just</v>
      </c>
      <c r="I1005" s="16">
        <f>MATCH(E1005,{"教材体","教材域","教材册","教材章","教材节"},0)-1</f>
        <v>4</v>
      </c>
      <c r="J1005" s="16">
        <f>MATCH(F1005,{"超","恰","亚","次"},0)-1</f>
        <v>1</v>
      </c>
      <c r="K1005" s="16" t="str">
        <f t="shared" si="128"/>
        <v>历史</v>
      </c>
      <c r="L1005" s="1" t="s">
        <v>887</v>
      </c>
      <c r="M1005" s="17"/>
      <c r="N1005" s="17"/>
      <c r="O1005" s="18" t="str">
        <f t="shared" si="129"/>
        <v xml:space="preserve">
  - 
    name:  2 大唐盛世的奠基人唐太宗
    title:  2 大唐盛世的奠基人唐太宗
    description: 
    koLyro: section
    koLyri:  just
    son: </v>
      </c>
      <c r="P1005" s="20" t="str">
        <f t="shared" si="130"/>
        <v xml:space="preserve">
          - 
            name:  2 大唐盛世的奠基人唐太宗
            title:  2 大唐盛世的奠基人唐太宗
            description: 
            koLyro: section
            koLyri:  just
            son: </v>
      </c>
    </row>
    <row r="1006" spans="1:16" s="1" customFormat="1" ht="17.25" customHeight="1">
      <c r="A1006" s="15">
        <f t="shared" si="123"/>
        <v>4</v>
      </c>
      <c r="B1006" s="16" t="str">
        <f t="shared" si="124"/>
        <v>教材节</v>
      </c>
      <c r="C1006" s="16" t="str">
        <f t="shared" si="125"/>
        <v>3 统一多民族国家的捍卫者康熙帝</v>
      </c>
      <c r="D1006" s="16" t="str">
        <f>IF(I1006=1,INDEX( {"chinese","english","math","physics","chemistry","biology","politics","history","geography"},MATCH(C1006,{"语文","英语","数学","物理","化学","生物","政治","历史","地理"},0)),"")</f>
        <v/>
      </c>
      <c r="E1006" s="16" t="str">
        <f t="shared" si="126"/>
        <v>教材节</v>
      </c>
      <c r="F1006" s="16" t="str">
        <f t="shared" si="127"/>
        <v>恰</v>
      </c>
      <c r="G1006" s="16" t="str">
        <f>INDEX( {"body","discipline","volume","chapter","section"},MATCH(E1006,{"教材体","教材域","教材册","教材章","教材节"},0))</f>
        <v>section</v>
      </c>
      <c r="H1006" s="16" t="str">
        <f>INDEX( {"super","just","sub","infras"},MATCH(F1006,{"超","恰","亚","次"},0))</f>
        <v>just</v>
      </c>
      <c r="I1006" s="16">
        <f>MATCH(E1006,{"教材体","教材域","教材册","教材章","教材节"},0)-1</f>
        <v>4</v>
      </c>
      <c r="J1006" s="16">
        <f>MATCH(F1006,{"超","恰","亚","次"},0)-1</f>
        <v>1</v>
      </c>
      <c r="K1006" s="16" t="str">
        <f t="shared" si="128"/>
        <v>历史</v>
      </c>
      <c r="L1006" s="1" t="s">
        <v>888</v>
      </c>
      <c r="M1006" s="17"/>
      <c r="N1006" s="17"/>
      <c r="O1006" s="18" t="str">
        <f t="shared" si="129"/>
        <v xml:space="preserve">
  - 
    name:  3 统一多民族国家的捍卫者康熙帝
    title:  3 统一多民族国家的捍卫者康熙帝
    description: 
    koLyro: section
    koLyri:  just
    son: </v>
      </c>
      <c r="P1006" s="20" t="str">
        <f t="shared" si="130"/>
        <v xml:space="preserve">
          - 
            name:  3 统一多民族国家的捍卫者康熙帝
            title:  3 统一多民族国家的捍卫者康熙帝
            description: 
            koLyro: section
            koLyri:  just
            son: </v>
      </c>
    </row>
    <row r="1007" spans="1:16" s="1" customFormat="1" ht="17.25" customHeight="1">
      <c r="A1007" s="15">
        <f t="shared" si="123"/>
        <v>3</v>
      </c>
      <c r="B1007" s="16" t="str">
        <f t="shared" si="124"/>
        <v>教材章</v>
      </c>
      <c r="C1007" s="16" t="str">
        <f t="shared" si="125"/>
        <v>二 东西方的先哲</v>
      </c>
      <c r="D1007" s="16" t="str">
        <f>IF(I1007=1,INDEX( {"chinese","english","math","physics","chemistry","biology","politics","history","geography"},MATCH(C1007,{"语文","英语","数学","物理","化学","生物","政治","历史","地理"},0)),"")</f>
        <v/>
      </c>
      <c r="E1007" s="16" t="str">
        <f t="shared" si="126"/>
        <v>教材章</v>
      </c>
      <c r="F1007" s="16" t="str">
        <f t="shared" si="127"/>
        <v>恰</v>
      </c>
      <c r="G1007" s="16" t="str">
        <f>INDEX( {"body","discipline","volume","chapter","section"},MATCH(E1007,{"教材体","教材域","教材册","教材章","教材节"},0))</f>
        <v>chapter</v>
      </c>
      <c r="H1007" s="16" t="str">
        <f>INDEX( {"super","just","sub","infras"},MATCH(F1007,{"超","恰","亚","次"},0))</f>
        <v>just</v>
      </c>
      <c r="I1007" s="16">
        <f>MATCH(E1007,{"教材体","教材域","教材册","教材章","教材节"},0)-1</f>
        <v>3</v>
      </c>
      <c r="J1007" s="16">
        <f>MATCH(F1007,{"超","恰","亚","次"},0)-1</f>
        <v>1</v>
      </c>
      <c r="K1007" s="16" t="str">
        <f t="shared" si="128"/>
        <v>历史</v>
      </c>
      <c r="L1007" s="1" t="s">
        <v>889</v>
      </c>
      <c r="M1007" s="17"/>
      <c r="N1007" s="17"/>
      <c r="O1007" s="18" t="str">
        <f t="shared" si="129"/>
        <v xml:space="preserve">
  - 
    name:  二 东西方的先哲
    title:  二 东西方的先哲
    description: 
    koLyro: chapter
    koLyri:  just
    son: </v>
      </c>
      <c r="P1007" s="20" t="str">
        <f t="shared" si="130"/>
        <v xml:space="preserve">
        - 
          name:  二 东西方的先哲
          title:  二 东西方的先哲
          description: 
          koLyro: chapter
          koLyri:  just
          son: </v>
      </c>
    </row>
    <row r="1008" spans="1:16" s="1" customFormat="1" ht="17.25" customHeight="1">
      <c r="A1008" s="15">
        <f t="shared" si="123"/>
        <v>4</v>
      </c>
      <c r="B1008" s="16" t="str">
        <f t="shared" si="124"/>
        <v>教材节</v>
      </c>
      <c r="C1008" s="16" t="str">
        <f t="shared" si="125"/>
        <v>1 儒家文化创始人孔子</v>
      </c>
      <c r="D1008" s="16" t="str">
        <f>IF(I1008=1,INDEX( {"chinese","english","math","physics","chemistry","biology","politics","history","geography"},MATCH(C1008,{"语文","英语","数学","物理","化学","生物","政治","历史","地理"},0)),"")</f>
        <v/>
      </c>
      <c r="E1008" s="16" t="str">
        <f t="shared" si="126"/>
        <v>教材节</v>
      </c>
      <c r="F1008" s="16" t="str">
        <f t="shared" si="127"/>
        <v>恰</v>
      </c>
      <c r="G1008" s="16" t="str">
        <f>INDEX( {"body","discipline","volume","chapter","section"},MATCH(E1008,{"教材体","教材域","教材册","教材章","教材节"},0))</f>
        <v>section</v>
      </c>
      <c r="H1008" s="16" t="str">
        <f>INDEX( {"super","just","sub","infras"},MATCH(F1008,{"超","恰","亚","次"},0))</f>
        <v>just</v>
      </c>
      <c r="I1008" s="16">
        <f>MATCH(E1008,{"教材体","教材域","教材册","教材章","教材节"},0)-1</f>
        <v>4</v>
      </c>
      <c r="J1008" s="16">
        <f>MATCH(F1008,{"超","恰","亚","次"},0)-1</f>
        <v>1</v>
      </c>
      <c r="K1008" s="16" t="str">
        <f t="shared" si="128"/>
        <v>历史</v>
      </c>
      <c r="L1008" s="1" t="s">
        <v>890</v>
      </c>
      <c r="M1008" s="17"/>
      <c r="N1008" s="17"/>
      <c r="O1008" s="18" t="str">
        <f t="shared" si="129"/>
        <v xml:space="preserve">
  - 
    name:  1 儒家文化创始人孔子
    title:  1 儒家文化创始人孔子
    description: 
    koLyro: section
    koLyri:  just
    son: </v>
      </c>
      <c r="P1008" s="20" t="str">
        <f t="shared" si="130"/>
        <v xml:space="preserve">
          - 
            name:  1 儒家文化创始人孔子
            title:  1 儒家文化创始人孔子
            description: 
            koLyro: section
            koLyri:  just
            son: </v>
      </c>
    </row>
    <row r="1009" spans="1:16" s="1" customFormat="1" ht="17.25" customHeight="1">
      <c r="A1009" s="15">
        <f t="shared" si="123"/>
        <v>4</v>
      </c>
      <c r="B1009" s="16" t="str">
        <f t="shared" si="124"/>
        <v>教材节</v>
      </c>
      <c r="C1009" s="16" t="str">
        <f t="shared" si="125"/>
        <v>2 西方哲学的代表柏拉图</v>
      </c>
      <c r="D1009" s="16" t="str">
        <f>IF(I1009=1,INDEX( {"chinese","english","math","physics","chemistry","biology","politics","history","geography"},MATCH(C1009,{"语文","英语","数学","物理","化学","生物","政治","历史","地理"},0)),"")</f>
        <v/>
      </c>
      <c r="E1009" s="16" t="str">
        <f t="shared" si="126"/>
        <v>教材节</v>
      </c>
      <c r="F1009" s="16" t="str">
        <f t="shared" si="127"/>
        <v>恰</v>
      </c>
      <c r="G1009" s="16" t="str">
        <f>INDEX( {"body","discipline","volume","chapter","section"},MATCH(E1009,{"教材体","教材域","教材册","教材章","教材节"},0))</f>
        <v>section</v>
      </c>
      <c r="H1009" s="16" t="str">
        <f>INDEX( {"super","just","sub","infras"},MATCH(F1009,{"超","恰","亚","次"},0))</f>
        <v>just</v>
      </c>
      <c r="I1009" s="16">
        <f>MATCH(E1009,{"教材体","教材域","教材册","教材章","教材节"},0)-1</f>
        <v>4</v>
      </c>
      <c r="J1009" s="16">
        <f>MATCH(F1009,{"超","恰","亚","次"},0)-1</f>
        <v>1</v>
      </c>
      <c r="K1009" s="16" t="str">
        <f t="shared" si="128"/>
        <v>历史</v>
      </c>
      <c r="L1009" s="1" t="s">
        <v>891</v>
      </c>
      <c r="M1009" s="17"/>
      <c r="N1009" s="17"/>
      <c r="O1009" s="18" t="str">
        <f t="shared" si="129"/>
        <v xml:space="preserve">
  - 
    name:  2 西方哲学的代表柏拉图
    title:  2 西方哲学的代表柏拉图
    description: 
    koLyro: section
    koLyri:  just
    son: </v>
      </c>
      <c r="P1009" s="20" t="str">
        <f t="shared" si="130"/>
        <v xml:space="preserve">
          - 
            name:  2 西方哲学的代表柏拉图
            title:  2 西方哲学的代表柏拉图
            description: 
            koLyro: section
            koLyri:  just
            son: </v>
      </c>
    </row>
    <row r="1010" spans="1:16" s="1" customFormat="1" ht="17.25" customHeight="1">
      <c r="A1010" s="15">
        <f t="shared" si="123"/>
        <v>4</v>
      </c>
      <c r="B1010" s="16" t="str">
        <f t="shared" si="124"/>
        <v>教材节</v>
      </c>
      <c r="C1010" s="16" t="str">
        <f t="shared" si="125"/>
        <v>3 古希腊文化的集大成者亚里士多德</v>
      </c>
      <c r="D1010" s="16" t="str">
        <f>IF(I1010=1,INDEX( {"chinese","english","math","physics","chemistry","biology","politics","history","geography"},MATCH(C1010,{"语文","英语","数学","物理","化学","生物","政治","历史","地理"},0)),"")</f>
        <v/>
      </c>
      <c r="E1010" s="16" t="str">
        <f t="shared" si="126"/>
        <v>教材节</v>
      </c>
      <c r="F1010" s="16" t="str">
        <f t="shared" si="127"/>
        <v>恰</v>
      </c>
      <c r="G1010" s="16" t="str">
        <f>INDEX( {"body","discipline","volume","chapter","section"},MATCH(E1010,{"教材体","教材域","教材册","教材章","教材节"},0))</f>
        <v>section</v>
      </c>
      <c r="H1010" s="16" t="str">
        <f>INDEX( {"super","just","sub","infras"},MATCH(F1010,{"超","恰","亚","次"},0))</f>
        <v>just</v>
      </c>
      <c r="I1010" s="16">
        <f>MATCH(E1010,{"教材体","教材域","教材册","教材章","教材节"},0)-1</f>
        <v>4</v>
      </c>
      <c r="J1010" s="16">
        <f>MATCH(F1010,{"超","恰","亚","次"},0)-1</f>
        <v>1</v>
      </c>
      <c r="K1010" s="16" t="str">
        <f t="shared" si="128"/>
        <v>历史</v>
      </c>
      <c r="L1010" s="1" t="s">
        <v>892</v>
      </c>
      <c r="M1010" s="17"/>
      <c r="N1010" s="17"/>
      <c r="O1010" s="18" t="str">
        <f t="shared" si="129"/>
        <v xml:space="preserve">
  - 
    name:  3 古希腊文化的集大成者亚里士多德
    title:  3 古希腊文化的集大成者亚里士多德
    description: 
    koLyro: section
    koLyri:  just
    son: </v>
      </c>
      <c r="P1010" s="20" t="str">
        <f t="shared" si="130"/>
        <v xml:space="preserve">
          - 
            name:  3 古希腊文化的集大成者亚里士多德
            title:  3 古希腊文化的集大成者亚里士多德
            description: 
            koLyro: section
            koLyri:  just
            son: </v>
      </c>
    </row>
    <row r="1011" spans="1:16" s="1" customFormat="1" ht="17.25" customHeight="1">
      <c r="A1011" s="15">
        <f t="shared" si="123"/>
        <v>3</v>
      </c>
      <c r="B1011" s="16" t="str">
        <f t="shared" si="124"/>
        <v>教材章</v>
      </c>
      <c r="C1011" s="16" t="str">
        <f t="shared" si="125"/>
        <v>三 欧美资产阶级革命时代的杰出人物</v>
      </c>
      <c r="D1011" s="16" t="str">
        <f>IF(I1011=1,INDEX( {"chinese","english","math","physics","chemistry","biology","politics","history","geography"},MATCH(C1011,{"语文","英语","数学","物理","化学","生物","政治","历史","地理"},0)),"")</f>
        <v/>
      </c>
      <c r="E1011" s="16" t="str">
        <f t="shared" si="126"/>
        <v>教材章</v>
      </c>
      <c r="F1011" s="16" t="str">
        <f t="shared" si="127"/>
        <v>恰</v>
      </c>
      <c r="G1011" s="16" t="str">
        <f>INDEX( {"body","discipline","volume","chapter","section"},MATCH(E1011,{"教材体","教材域","教材册","教材章","教材节"},0))</f>
        <v>chapter</v>
      </c>
      <c r="H1011" s="16" t="str">
        <f>INDEX( {"super","just","sub","infras"},MATCH(F1011,{"超","恰","亚","次"},0))</f>
        <v>just</v>
      </c>
      <c r="I1011" s="16">
        <f>MATCH(E1011,{"教材体","教材域","教材册","教材章","教材节"},0)-1</f>
        <v>3</v>
      </c>
      <c r="J1011" s="16">
        <f>MATCH(F1011,{"超","恰","亚","次"},0)-1</f>
        <v>1</v>
      </c>
      <c r="K1011" s="16" t="str">
        <f t="shared" si="128"/>
        <v>历史</v>
      </c>
      <c r="L1011" s="1" t="s">
        <v>893</v>
      </c>
      <c r="M1011" s="17"/>
      <c r="N1011" s="17"/>
      <c r="O1011" s="18" t="str">
        <f t="shared" si="129"/>
        <v xml:space="preserve">
  - 
    name:  三 欧美资产阶级革命时代的杰出人物
    title:  三 欧美资产阶级革命时代的杰出人物
    description: 
    koLyro: chapter
    koLyri:  just
    son: </v>
      </c>
      <c r="P1011" s="20" t="str">
        <f t="shared" si="130"/>
        <v xml:space="preserve">
        - 
          name:  三 欧美资产阶级革命时代的杰出人物
          title:  三 欧美资产阶级革命时代的杰出人物
          description: 
          koLyro: chapter
          koLyri:  just
          son: </v>
      </c>
    </row>
    <row r="1012" spans="1:16" s="1" customFormat="1" ht="17.25" customHeight="1">
      <c r="A1012" s="15">
        <f t="shared" si="123"/>
        <v>4</v>
      </c>
      <c r="B1012" s="16" t="str">
        <f t="shared" si="124"/>
        <v>教材节</v>
      </c>
      <c r="C1012" s="16" t="str">
        <f t="shared" si="125"/>
        <v>1 英国革命的领导者克伦威尔</v>
      </c>
      <c r="D1012" s="16" t="str">
        <f>IF(I1012=1,INDEX( {"chinese","english","math","physics","chemistry","biology","politics","history","geography"},MATCH(C1012,{"语文","英语","数学","物理","化学","生物","政治","历史","地理"},0)),"")</f>
        <v/>
      </c>
      <c r="E1012" s="16" t="str">
        <f t="shared" si="126"/>
        <v>教材节</v>
      </c>
      <c r="F1012" s="16" t="str">
        <f t="shared" si="127"/>
        <v>恰</v>
      </c>
      <c r="G1012" s="16" t="str">
        <f>INDEX( {"body","discipline","volume","chapter","section"},MATCH(E1012,{"教材体","教材域","教材册","教材章","教材节"},0))</f>
        <v>section</v>
      </c>
      <c r="H1012" s="16" t="str">
        <f>INDEX( {"super","just","sub","infras"},MATCH(F1012,{"超","恰","亚","次"},0))</f>
        <v>just</v>
      </c>
      <c r="I1012" s="16">
        <f>MATCH(E1012,{"教材体","教材域","教材册","教材章","教材节"},0)-1</f>
        <v>4</v>
      </c>
      <c r="J1012" s="16">
        <f>MATCH(F1012,{"超","恰","亚","次"},0)-1</f>
        <v>1</v>
      </c>
      <c r="K1012" s="16" t="str">
        <f t="shared" si="128"/>
        <v>历史</v>
      </c>
      <c r="L1012" s="1" t="s">
        <v>894</v>
      </c>
      <c r="M1012" s="17"/>
      <c r="N1012" s="17"/>
      <c r="O1012" s="18" t="str">
        <f t="shared" si="129"/>
        <v xml:space="preserve">
  - 
    name:  1 英国革命的领导者克伦威尔
    title:  1 英国革命的领导者克伦威尔
    description: 
    koLyro: section
    koLyri:  just
    son: </v>
      </c>
      <c r="P1012" s="20" t="str">
        <f t="shared" si="130"/>
        <v xml:space="preserve">
          - 
            name:  1 英国革命的领导者克伦威尔
            title:  1 英国革命的领导者克伦威尔
            description: 
            koLyro: section
            koLyri:  just
            son: </v>
      </c>
    </row>
    <row r="1013" spans="1:16" s="1" customFormat="1" ht="17.25" customHeight="1">
      <c r="A1013" s="15">
        <f t="shared" si="123"/>
        <v>4</v>
      </c>
      <c r="B1013" s="16" t="str">
        <f t="shared" si="124"/>
        <v>教材节</v>
      </c>
      <c r="C1013" s="16" t="str">
        <f t="shared" si="125"/>
        <v>2 美国国父华盛顿</v>
      </c>
      <c r="D1013" s="16" t="str">
        <f>IF(I1013=1,INDEX( {"chinese","english","math","physics","chemistry","biology","politics","history","geography"},MATCH(C1013,{"语文","英语","数学","物理","化学","生物","政治","历史","地理"},0)),"")</f>
        <v/>
      </c>
      <c r="E1013" s="16" t="str">
        <f t="shared" si="126"/>
        <v>教材节</v>
      </c>
      <c r="F1013" s="16" t="str">
        <f t="shared" si="127"/>
        <v>恰</v>
      </c>
      <c r="G1013" s="16" t="str">
        <f>INDEX( {"body","discipline","volume","chapter","section"},MATCH(E1013,{"教材体","教材域","教材册","教材章","教材节"},0))</f>
        <v>section</v>
      </c>
      <c r="H1013" s="16" t="str">
        <f>INDEX( {"super","just","sub","infras"},MATCH(F1013,{"超","恰","亚","次"},0))</f>
        <v>just</v>
      </c>
      <c r="I1013" s="16">
        <f>MATCH(E1013,{"教材体","教材域","教材册","教材章","教材节"},0)-1</f>
        <v>4</v>
      </c>
      <c r="J1013" s="16">
        <f>MATCH(F1013,{"超","恰","亚","次"},0)-1</f>
        <v>1</v>
      </c>
      <c r="K1013" s="16" t="str">
        <f t="shared" si="128"/>
        <v>历史</v>
      </c>
      <c r="L1013" s="1" t="s">
        <v>895</v>
      </c>
      <c r="M1013" s="17"/>
      <c r="N1013" s="17"/>
      <c r="O1013" s="18" t="str">
        <f t="shared" si="129"/>
        <v xml:space="preserve">
  - 
    name:  2 美国国父华盛顿
    title:  2 美国国父华盛顿
    description: 
    koLyro: section
    koLyri:  just
    son: </v>
      </c>
      <c r="P1013" s="20" t="str">
        <f t="shared" si="130"/>
        <v xml:space="preserve">
          - 
            name:  2 美国国父华盛顿
            title:  2 美国国父华盛顿
            description: 
            koLyro: section
            koLyri:  just
            son: </v>
      </c>
    </row>
    <row r="1014" spans="1:16" s="1" customFormat="1" ht="17.25" customHeight="1">
      <c r="A1014" s="15">
        <f t="shared" si="123"/>
        <v>4</v>
      </c>
      <c r="B1014" s="16" t="str">
        <f t="shared" si="124"/>
        <v>教材节</v>
      </c>
      <c r="C1014" s="16" t="str">
        <f t="shared" si="125"/>
        <v>3 一代雄狮拿破仑</v>
      </c>
      <c r="D1014" s="16" t="str">
        <f>IF(I1014=1,INDEX( {"chinese","english","math","physics","chemistry","biology","politics","history","geography"},MATCH(C1014,{"语文","英语","数学","物理","化学","生物","政治","历史","地理"},0)),"")</f>
        <v/>
      </c>
      <c r="E1014" s="16" t="str">
        <f t="shared" si="126"/>
        <v>教材节</v>
      </c>
      <c r="F1014" s="16" t="str">
        <f t="shared" si="127"/>
        <v>恰</v>
      </c>
      <c r="G1014" s="16" t="str">
        <f>INDEX( {"body","discipline","volume","chapter","section"},MATCH(E1014,{"教材体","教材域","教材册","教材章","教材节"},0))</f>
        <v>section</v>
      </c>
      <c r="H1014" s="16" t="str">
        <f>INDEX( {"super","just","sub","infras"},MATCH(F1014,{"超","恰","亚","次"},0))</f>
        <v>just</v>
      </c>
      <c r="I1014" s="16">
        <f>MATCH(E1014,{"教材体","教材域","教材册","教材章","教材节"},0)-1</f>
        <v>4</v>
      </c>
      <c r="J1014" s="16">
        <f>MATCH(F1014,{"超","恰","亚","次"},0)-1</f>
        <v>1</v>
      </c>
      <c r="K1014" s="16" t="str">
        <f t="shared" si="128"/>
        <v>历史</v>
      </c>
      <c r="L1014" s="1" t="s">
        <v>896</v>
      </c>
      <c r="M1014" s="17"/>
      <c r="N1014" s="17"/>
      <c r="O1014" s="18" t="str">
        <f t="shared" si="129"/>
        <v xml:space="preserve">
  - 
    name:  3 一代雄狮拿破仑
    title:  3 一代雄狮拿破仑
    description: 
    koLyro: section
    koLyri:  just
    son: </v>
      </c>
      <c r="P1014" s="20" t="str">
        <f t="shared" si="130"/>
        <v xml:space="preserve">
          - 
            name:  3 一代雄狮拿破仑
            title:  3 一代雄狮拿破仑
            description: 
            koLyro: section
            koLyri:  just
            son: </v>
      </c>
    </row>
    <row r="1015" spans="1:16" s="1" customFormat="1" ht="17.25" customHeight="1">
      <c r="A1015" s="15">
        <f t="shared" si="123"/>
        <v>3</v>
      </c>
      <c r="B1015" s="16" t="str">
        <f t="shared" si="124"/>
        <v>教材章</v>
      </c>
      <c r="C1015" s="16" t="str">
        <f t="shared" si="125"/>
        <v>四 亚洲觉醒的先躯</v>
      </c>
      <c r="D1015" s="16" t="str">
        <f>IF(I1015=1,INDEX( {"chinese","english","math","physics","chemistry","biology","politics","history","geography"},MATCH(C1015,{"语文","英语","数学","物理","化学","生物","政治","历史","地理"},0)),"")</f>
        <v/>
      </c>
      <c r="E1015" s="16" t="str">
        <f t="shared" si="126"/>
        <v>教材章</v>
      </c>
      <c r="F1015" s="16" t="str">
        <f t="shared" si="127"/>
        <v>恰</v>
      </c>
      <c r="G1015" s="16" t="str">
        <f>INDEX( {"body","discipline","volume","chapter","section"},MATCH(E1015,{"教材体","教材域","教材册","教材章","教材节"},0))</f>
        <v>chapter</v>
      </c>
      <c r="H1015" s="16" t="str">
        <f>INDEX( {"super","just","sub","infras"},MATCH(F1015,{"超","恰","亚","次"},0))</f>
        <v>just</v>
      </c>
      <c r="I1015" s="16">
        <f>MATCH(E1015,{"教材体","教材域","教材册","教材章","教材节"},0)-1</f>
        <v>3</v>
      </c>
      <c r="J1015" s="16">
        <f>MATCH(F1015,{"超","恰","亚","次"},0)-1</f>
        <v>1</v>
      </c>
      <c r="K1015" s="16" t="str">
        <f t="shared" si="128"/>
        <v>历史</v>
      </c>
      <c r="L1015" s="1" t="s">
        <v>897</v>
      </c>
      <c r="M1015" s="17" t="s">
        <v>59</v>
      </c>
      <c r="N1015" s="17"/>
      <c r="O1015" s="18" t="str">
        <f t="shared" si="129"/>
        <v xml:space="preserve">
  - 
    name:  四 亚洲觉醒的先躯
    title:  四 亚洲觉醒的先躯
    description: 
    koLyro: chapter
    koLyri:  just
    son: </v>
      </c>
      <c r="P1015" s="20" t="str">
        <f t="shared" si="130"/>
        <v xml:space="preserve">
        - 
          name:  四 亚洲觉醒的先躯
          title:  四 亚洲觉醒的先躯
          description: 
          koLyro: chapter
          koLyri:  just
          son: </v>
      </c>
    </row>
    <row r="1016" spans="1:16" s="1" customFormat="1" ht="17.25" customHeight="1">
      <c r="A1016" s="15">
        <f t="shared" si="123"/>
        <v>4</v>
      </c>
      <c r="B1016" s="16" t="str">
        <f t="shared" si="124"/>
        <v>教材节</v>
      </c>
      <c r="C1016" s="16" t="str">
        <f t="shared" si="125"/>
        <v>1 中国民主革命的先行者孙中山</v>
      </c>
      <c r="D1016" s="16" t="str">
        <f>IF(I1016=1,INDEX( {"chinese","english","math","physics","chemistry","biology","politics","history","geography"},MATCH(C1016,{"语文","英语","数学","物理","化学","生物","政治","历史","地理"},0)),"")</f>
        <v/>
      </c>
      <c r="E1016" s="16" t="str">
        <f t="shared" si="126"/>
        <v>教材节</v>
      </c>
      <c r="F1016" s="16" t="str">
        <f t="shared" si="127"/>
        <v>恰</v>
      </c>
      <c r="G1016" s="16" t="str">
        <f>INDEX( {"body","discipline","volume","chapter","section"},MATCH(E1016,{"教材体","教材域","教材册","教材章","教材节"},0))</f>
        <v>section</v>
      </c>
      <c r="H1016" s="16" t="str">
        <f>INDEX( {"super","just","sub","infras"},MATCH(F1016,{"超","恰","亚","次"},0))</f>
        <v>just</v>
      </c>
      <c r="I1016" s="16">
        <f>MATCH(E1016,{"教材体","教材域","教材册","教材章","教材节"},0)-1</f>
        <v>4</v>
      </c>
      <c r="J1016" s="16">
        <f>MATCH(F1016,{"超","恰","亚","次"},0)-1</f>
        <v>1</v>
      </c>
      <c r="K1016" s="16" t="str">
        <f t="shared" si="128"/>
        <v>历史</v>
      </c>
      <c r="L1016" s="1" t="s">
        <v>898</v>
      </c>
      <c r="M1016" s="17"/>
      <c r="N1016" s="17"/>
      <c r="O1016" s="18" t="str">
        <f t="shared" si="129"/>
        <v xml:space="preserve">
  - 
    name:  1 中国民主革命的先行者孙中山
    title:  1 中国民主革命的先行者孙中山
    description: 
    koLyro: section
    koLyri:  just
    son: </v>
      </c>
      <c r="P1016" s="20" t="str">
        <f t="shared" si="130"/>
        <v xml:space="preserve">
          - 
            name:  1 中国民主革命的先行者孙中山
            title:  1 中国民主革命的先行者孙中山
            description: 
            koLyro: section
            koLyri:  just
            son: </v>
      </c>
    </row>
    <row r="1017" spans="1:16" s="1" customFormat="1" ht="17.25" customHeight="1">
      <c r="A1017" s="15">
        <f t="shared" si="123"/>
        <v>4</v>
      </c>
      <c r="B1017" s="16" t="str">
        <f t="shared" si="124"/>
        <v>教材节</v>
      </c>
      <c r="C1017" s="16" t="str">
        <f t="shared" si="125"/>
        <v>2 圣雄甘地</v>
      </c>
      <c r="D1017" s="16" t="str">
        <f>IF(I1017=1,INDEX( {"chinese","english","math","physics","chemistry","biology","politics","history","geography"},MATCH(C1017,{"语文","英语","数学","物理","化学","生物","政治","历史","地理"},0)),"")</f>
        <v/>
      </c>
      <c r="E1017" s="16" t="str">
        <f t="shared" si="126"/>
        <v>教材节</v>
      </c>
      <c r="F1017" s="16" t="str">
        <f t="shared" si="127"/>
        <v>恰</v>
      </c>
      <c r="G1017" s="16" t="str">
        <f>INDEX( {"body","discipline","volume","chapter","section"},MATCH(E1017,{"教材体","教材域","教材册","教材章","教材节"},0))</f>
        <v>section</v>
      </c>
      <c r="H1017" s="16" t="str">
        <f>INDEX( {"super","just","sub","infras"},MATCH(F1017,{"超","恰","亚","次"},0))</f>
        <v>just</v>
      </c>
      <c r="I1017" s="16">
        <f>MATCH(E1017,{"教材体","教材域","教材册","教材章","教材节"},0)-1</f>
        <v>4</v>
      </c>
      <c r="J1017" s="16">
        <f>MATCH(F1017,{"超","恰","亚","次"},0)-1</f>
        <v>1</v>
      </c>
      <c r="K1017" s="16" t="str">
        <f t="shared" si="128"/>
        <v>历史</v>
      </c>
      <c r="L1017" s="1" t="s">
        <v>899</v>
      </c>
      <c r="M1017" s="17"/>
      <c r="N1017" s="17"/>
      <c r="O1017" s="18" t="str">
        <f t="shared" si="129"/>
        <v xml:space="preserve">
  - 
    name:  2 圣雄甘地
    title:  2 圣雄甘地
    description: 
    koLyro: section
    koLyri:  just
    son: </v>
      </c>
      <c r="P1017" s="20" t="str">
        <f t="shared" si="130"/>
        <v xml:space="preserve">
          - 
            name:  2 圣雄甘地
            title:  2 圣雄甘地
            description: 
            koLyro: section
            koLyri:  just
            son: </v>
      </c>
    </row>
    <row r="1018" spans="1:16" s="1" customFormat="1" ht="17.25" customHeight="1">
      <c r="A1018" s="15">
        <f t="shared" si="123"/>
        <v>4</v>
      </c>
      <c r="B1018" s="16" t="str">
        <f t="shared" si="124"/>
        <v>教材节</v>
      </c>
      <c r="C1018" s="16" t="str">
        <f t="shared" si="125"/>
        <v>3 新土耳其的缔造者凯末尔</v>
      </c>
      <c r="D1018" s="16" t="str">
        <f>IF(I1018=1,INDEX( {"chinese","english","math","physics","chemistry","biology","politics","history","geography"},MATCH(C1018,{"语文","英语","数学","物理","化学","生物","政治","历史","地理"},0)),"")</f>
        <v/>
      </c>
      <c r="E1018" s="16" t="str">
        <f t="shared" si="126"/>
        <v>教材节</v>
      </c>
      <c r="F1018" s="16" t="str">
        <f t="shared" si="127"/>
        <v>恰</v>
      </c>
      <c r="G1018" s="16" t="str">
        <f>INDEX( {"body","discipline","volume","chapter","section"},MATCH(E1018,{"教材体","教材域","教材册","教材章","教材节"},0))</f>
        <v>section</v>
      </c>
      <c r="H1018" s="16" t="str">
        <f>INDEX( {"super","just","sub","infras"},MATCH(F1018,{"超","恰","亚","次"},0))</f>
        <v>just</v>
      </c>
      <c r="I1018" s="16">
        <f>MATCH(E1018,{"教材体","教材域","教材册","教材章","教材节"},0)-1</f>
        <v>4</v>
      </c>
      <c r="J1018" s="16">
        <f>MATCH(F1018,{"超","恰","亚","次"},0)-1</f>
        <v>1</v>
      </c>
      <c r="K1018" s="16" t="str">
        <f t="shared" si="128"/>
        <v>历史</v>
      </c>
      <c r="L1018" s="1" t="s">
        <v>900</v>
      </c>
      <c r="M1018" s="17"/>
      <c r="N1018" s="17"/>
      <c r="O1018" s="18" t="str">
        <f t="shared" si="129"/>
        <v xml:space="preserve">
  - 
    name:  3 新土耳其的缔造者凯末尔
    title:  3 新土耳其的缔造者凯末尔
    description: 
    koLyro: section
    koLyri:  just
    son: </v>
      </c>
      <c r="P1018" s="20" t="str">
        <f t="shared" si="130"/>
        <v xml:space="preserve">
          - 
            name:  3 新土耳其的缔造者凯末尔
            title:  3 新土耳其的缔造者凯末尔
            description: 
            koLyro: section
            koLyri:  just
            son: </v>
      </c>
    </row>
    <row r="1019" spans="1:16" s="1" customFormat="1" ht="17.25" customHeight="1">
      <c r="A1019" s="15">
        <f t="shared" si="123"/>
        <v>3</v>
      </c>
      <c r="B1019" s="16" t="str">
        <f t="shared" si="124"/>
        <v>教材章</v>
      </c>
      <c r="C1019" s="16" t="str">
        <f t="shared" si="125"/>
        <v>五 无产阶级革命家</v>
      </c>
      <c r="D1019" s="16" t="str">
        <f>IF(I1019=1,INDEX( {"chinese","english","math","physics","chemistry","biology","politics","history","geography"},MATCH(C1019,{"语文","英语","数学","物理","化学","生物","政治","历史","地理"},0)),"")</f>
        <v/>
      </c>
      <c r="E1019" s="16" t="str">
        <f t="shared" si="126"/>
        <v>教材章</v>
      </c>
      <c r="F1019" s="16" t="str">
        <f t="shared" si="127"/>
        <v>恰</v>
      </c>
      <c r="G1019" s="16" t="str">
        <f>INDEX( {"body","discipline","volume","chapter","section"},MATCH(E1019,{"教材体","教材域","教材册","教材章","教材节"},0))</f>
        <v>chapter</v>
      </c>
      <c r="H1019" s="16" t="str">
        <f>INDEX( {"super","just","sub","infras"},MATCH(F1019,{"超","恰","亚","次"},0))</f>
        <v>just</v>
      </c>
      <c r="I1019" s="16">
        <f>MATCH(E1019,{"教材体","教材域","教材册","教材章","教材节"},0)-1</f>
        <v>3</v>
      </c>
      <c r="J1019" s="16">
        <f>MATCH(F1019,{"超","恰","亚","次"},0)-1</f>
        <v>1</v>
      </c>
      <c r="K1019" s="16" t="str">
        <f t="shared" si="128"/>
        <v>历史</v>
      </c>
      <c r="L1019" s="1" t="s">
        <v>901</v>
      </c>
      <c r="M1019" s="17"/>
      <c r="N1019" s="17"/>
      <c r="O1019" s="18" t="str">
        <f t="shared" si="129"/>
        <v xml:space="preserve">
  - 
    name:  五 无产阶级革命家
    title:  五 无产阶级革命家
    description: 
    koLyro: chapter
    koLyri:  just
    son: </v>
      </c>
      <c r="P1019" s="20" t="str">
        <f t="shared" si="130"/>
        <v xml:space="preserve">
        - 
          name:  五 无产阶级革命家
          title:  五 无产阶级革命家
          description: 
          koLyro: chapter
          koLyri:  just
          son: </v>
      </c>
    </row>
    <row r="1020" spans="1:16" s="1" customFormat="1" ht="17.25" customHeight="1">
      <c r="A1020" s="15">
        <f t="shared" si="123"/>
        <v>4</v>
      </c>
      <c r="B1020" s="16" t="str">
        <f t="shared" si="124"/>
        <v>教材节</v>
      </c>
      <c r="C1020" s="16" t="str">
        <f t="shared" si="125"/>
        <v>1 科学社会主义的奠基人马克思</v>
      </c>
      <c r="D1020" s="16" t="str">
        <f>IF(I1020=1,INDEX( {"chinese","english","math","physics","chemistry","biology","politics","history","geography"},MATCH(C1020,{"语文","英语","数学","物理","化学","生物","政治","历史","地理"},0)),"")</f>
        <v/>
      </c>
      <c r="E1020" s="16" t="str">
        <f t="shared" si="126"/>
        <v>教材节</v>
      </c>
      <c r="F1020" s="16" t="str">
        <f t="shared" si="127"/>
        <v>恰</v>
      </c>
      <c r="G1020" s="16" t="str">
        <f>INDEX( {"body","discipline","volume","chapter","section"},MATCH(E1020,{"教材体","教材域","教材册","教材章","教材节"},0))</f>
        <v>section</v>
      </c>
      <c r="H1020" s="16" t="str">
        <f>INDEX( {"super","just","sub","infras"},MATCH(F1020,{"超","恰","亚","次"},0))</f>
        <v>just</v>
      </c>
      <c r="I1020" s="16">
        <f>MATCH(E1020,{"教材体","教材域","教材册","教材章","教材节"},0)-1</f>
        <v>4</v>
      </c>
      <c r="J1020" s="16">
        <f>MATCH(F1020,{"超","恰","亚","次"},0)-1</f>
        <v>1</v>
      </c>
      <c r="K1020" s="16" t="str">
        <f t="shared" si="128"/>
        <v>历史</v>
      </c>
      <c r="L1020" s="1" t="s">
        <v>902</v>
      </c>
      <c r="M1020" s="17"/>
      <c r="N1020" s="17"/>
      <c r="O1020" s="18" t="str">
        <f t="shared" si="129"/>
        <v xml:space="preserve">
  - 
    name:  1 科学社会主义的奠基人马克思
    title:  1 科学社会主义的奠基人马克思
    description: 
    koLyro: section
    koLyri:  just
    son: </v>
      </c>
      <c r="P1020" s="20" t="str">
        <f t="shared" si="130"/>
        <v xml:space="preserve">
          - 
            name:  1 科学社会主义的奠基人马克思
            title:  1 科学社会主义的奠基人马克思
            description: 
            koLyro: section
            koLyri:  just
            son: </v>
      </c>
    </row>
    <row r="1021" spans="1:16" s="1" customFormat="1" ht="17.25" customHeight="1">
      <c r="A1021" s="15">
        <f t="shared" si="123"/>
        <v>4</v>
      </c>
      <c r="B1021" s="16" t="str">
        <f t="shared" si="124"/>
        <v>教材节</v>
      </c>
      <c r="C1021" s="16" t="str">
        <f t="shared" si="125"/>
        <v>2 无产阶级革命导师恩格斯</v>
      </c>
      <c r="D1021" s="16" t="str">
        <f>IF(I1021=1,INDEX( {"chinese","english","math","physics","chemistry","biology","politics","history","geography"},MATCH(C1021,{"语文","英语","数学","物理","化学","生物","政治","历史","地理"},0)),"")</f>
        <v/>
      </c>
      <c r="E1021" s="16" t="str">
        <f t="shared" si="126"/>
        <v>教材节</v>
      </c>
      <c r="F1021" s="16" t="str">
        <f t="shared" si="127"/>
        <v>恰</v>
      </c>
      <c r="G1021" s="16" t="str">
        <f>INDEX( {"body","discipline","volume","chapter","section"},MATCH(E1021,{"教材体","教材域","教材册","教材章","教材节"},0))</f>
        <v>section</v>
      </c>
      <c r="H1021" s="16" t="str">
        <f>INDEX( {"super","just","sub","infras"},MATCH(F1021,{"超","恰","亚","次"},0))</f>
        <v>just</v>
      </c>
      <c r="I1021" s="16">
        <f>MATCH(E1021,{"教材体","教材域","教材册","教材章","教材节"},0)-1</f>
        <v>4</v>
      </c>
      <c r="J1021" s="16">
        <f>MATCH(F1021,{"超","恰","亚","次"},0)-1</f>
        <v>1</v>
      </c>
      <c r="K1021" s="16" t="str">
        <f t="shared" si="128"/>
        <v>历史</v>
      </c>
      <c r="L1021" s="1" t="s">
        <v>903</v>
      </c>
      <c r="M1021" s="17"/>
      <c r="N1021" s="17"/>
      <c r="O1021" s="18" t="str">
        <f t="shared" si="129"/>
        <v xml:space="preserve">
  - 
    name:  2 无产阶级革命导师恩格斯
    title:  2 无产阶级革命导师恩格斯
    description: 
    koLyro: section
    koLyri:  just
    son: </v>
      </c>
      <c r="P1021" s="20" t="str">
        <f t="shared" si="130"/>
        <v xml:space="preserve">
          - 
            name:  2 无产阶级革命导师恩格斯
            title:  2 无产阶级革命导师恩格斯
            description: 
            koLyro: section
            koLyri:  just
            son: </v>
      </c>
    </row>
    <row r="1022" spans="1:16" s="1" customFormat="1" ht="17.25" customHeight="1">
      <c r="A1022" s="15">
        <f t="shared" si="123"/>
        <v>4</v>
      </c>
      <c r="B1022" s="16" t="str">
        <f t="shared" si="124"/>
        <v>教材节</v>
      </c>
      <c r="C1022" s="16" t="str">
        <f t="shared" si="125"/>
        <v>3 第一个社会主义国家的缔造者列宁</v>
      </c>
      <c r="D1022" s="16" t="str">
        <f>IF(I1022=1,INDEX( {"chinese","english","math","physics","chemistry","biology","politics","history","geography"},MATCH(C1022,{"语文","英语","数学","物理","化学","生物","政治","历史","地理"},0)),"")</f>
        <v/>
      </c>
      <c r="E1022" s="16" t="str">
        <f t="shared" si="126"/>
        <v>教材节</v>
      </c>
      <c r="F1022" s="16" t="str">
        <f t="shared" si="127"/>
        <v>恰</v>
      </c>
      <c r="G1022" s="16" t="str">
        <f>INDEX( {"body","discipline","volume","chapter","section"},MATCH(E1022,{"教材体","教材域","教材册","教材章","教材节"},0))</f>
        <v>section</v>
      </c>
      <c r="H1022" s="16" t="str">
        <f>INDEX( {"super","just","sub","infras"},MATCH(F1022,{"超","恰","亚","次"},0))</f>
        <v>just</v>
      </c>
      <c r="I1022" s="16">
        <f>MATCH(E1022,{"教材体","教材域","教材册","教材章","教材节"},0)-1</f>
        <v>4</v>
      </c>
      <c r="J1022" s="16">
        <f>MATCH(F1022,{"超","恰","亚","次"},0)-1</f>
        <v>1</v>
      </c>
      <c r="K1022" s="16" t="str">
        <f t="shared" si="128"/>
        <v>历史</v>
      </c>
      <c r="L1022" s="1" t="s">
        <v>904</v>
      </c>
      <c r="M1022" s="17"/>
      <c r="N1022" s="17"/>
      <c r="O1022" s="18" t="str">
        <f t="shared" si="129"/>
        <v xml:space="preserve">
  - 
    name:  3 第一个社会主义国家的缔造者列宁
    title:  3 第一个社会主义国家的缔造者列宁
    description: 
    koLyro: section
    koLyri:  just
    son: </v>
      </c>
      <c r="P1022" s="20" t="str">
        <f t="shared" si="130"/>
        <v xml:space="preserve">
          - 
            name:  3 第一个社会主义国家的缔造者列宁
            title:  3 第一个社会主义国家的缔造者列宁
            description: 
            koLyro: section
            koLyri:  just
            son: </v>
      </c>
    </row>
    <row r="1023" spans="1:16" s="1" customFormat="1" ht="17.25" customHeight="1">
      <c r="A1023" s="15">
        <f t="shared" si="123"/>
        <v>4</v>
      </c>
      <c r="B1023" s="16" t="str">
        <f t="shared" si="124"/>
        <v>教材节</v>
      </c>
      <c r="C1023" s="16" t="str">
        <f t="shared" si="125"/>
        <v>4 新中国的缔造者毛泽东</v>
      </c>
      <c r="D1023" s="16" t="str">
        <f>IF(I1023=1,INDEX( {"chinese","english","math","physics","chemistry","biology","politics","history","geography"},MATCH(C1023,{"语文","英语","数学","物理","化学","生物","政治","历史","地理"},0)),"")</f>
        <v/>
      </c>
      <c r="E1023" s="16" t="str">
        <f t="shared" si="126"/>
        <v>教材节</v>
      </c>
      <c r="F1023" s="16" t="str">
        <f t="shared" si="127"/>
        <v>恰</v>
      </c>
      <c r="G1023" s="16" t="str">
        <f>INDEX( {"body","discipline","volume","chapter","section"},MATCH(E1023,{"教材体","教材域","教材册","教材章","教材节"},0))</f>
        <v>section</v>
      </c>
      <c r="H1023" s="16" t="str">
        <f>INDEX( {"super","just","sub","infras"},MATCH(F1023,{"超","恰","亚","次"},0))</f>
        <v>just</v>
      </c>
      <c r="I1023" s="16">
        <f>MATCH(E1023,{"教材体","教材域","教材册","教材章","教材节"},0)-1</f>
        <v>4</v>
      </c>
      <c r="J1023" s="16">
        <f>MATCH(F1023,{"超","恰","亚","次"},0)-1</f>
        <v>1</v>
      </c>
      <c r="K1023" s="16" t="str">
        <f t="shared" si="128"/>
        <v>历史</v>
      </c>
      <c r="L1023" s="1" t="s">
        <v>905</v>
      </c>
      <c r="M1023" s="17"/>
      <c r="N1023" s="17"/>
      <c r="O1023" s="18" t="str">
        <f t="shared" si="129"/>
        <v xml:space="preserve">
  - 
    name:  4 新中国的缔造者毛泽东
    title:  4 新中国的缔造者毛泽东
    description: 
    koLyro: section
    koLyri:  just
    son: </v>
      </c>
      <c r="P1023" s="20" t="str">
        <f t="shared" si="130"/>
        <v xml:space="preserve">
          - 
            name:  4 新中国的缔造者毛泽东
            title:  4 新中国的缔造者毛泽东
            description: 
            koLyro: section
            koLyri:  just
            son: </v>
      </c>
    </row>
    <row r="1024" spans="1:16" s="1" customFormat="1" ht="17.25" customHeight="1">
      <c r="A1024" s="15">
        <f t="shared" si="123"/>
        <v>4</v>
      </c>
      <c r="B1024" s="16" t="str">
        <f t="shared" si="124"/>
        <v>教材节</v>
      </c>
      <c r="C1024" s="16" t="str">
        <f t="shared" si="125"/>
        <v>5 中国改革开放和现代化建设的总设计师邓小平</v>
      </c>
      <c r="D1024" s="16" t="str">
        <f>IF(I1024=1,INDEX( {"chinese","english","math","physics","chemistry","biology","politics","history","geography"},MATCH(C1024,{"语文","英语","数学","物理","化学","生物","政治","历史","地理"},0)),"")</f>
        <v/>
      </c>
      <c r="E1024" s="16" t="str">
        <f t="shared" si="126"/>
        <v>教材节</v>
      </c>
      <c r="F1024" s="16" t="str">
        <f t="shared" si="127"/>
        <v>恰</v>
      </c>
      <c r="G1024" s="16" t="str">
        <f>INDEX( {"body","discipline","volume","chapter","section"},MATCH(E1024,{"教材体","教材域","教材册","教材章","教材节"},0))</f>
        <v>section</v>
      </c>
      <c r="H1024" s="16" t="str">
        <f>INDEX( {"super","just","sub","infras"},MATCH(F1024,{"超","恰","亚","次"},0))</f>
        <v>just</v>
      </c>
      <c r="I1024" s="16">
        <f>MATCH(E1024,{"教材体","教材域","教材册","教材章","教材节"},0)-1</f>
        <v>4</v>
      </c>
      <c r="J1024" s="16">
        <f>MATCH(F1024,{"超","恰","亚","次"},0)-1</f>
        <v>1</v>
      </c>
      <c r="K1024" s="16" t="str">
        <f t="shared" si="128"/>
        <v>历史</v>
      </c>
      <c r="L1024" s="1" t="s">
        <v>906</v>
      </c>
      <c r="M1024" s="17"/>
      <c r="N1024" s="17"/>
      <c r="O1024" s="18" t="str">
        <f t="shared" si="129"/>
        <v xml:space="preserve">
  - 
    name:  5 中国改革开放和现代化建设的总设计师邓小平
    title:  5 中国改革开放和现代化建设的总设计师邓小平
    description: 
    koLyro: section
    koLyri:  just
    son: </v>
      </c>
      <c r="P1024" s="20" t="str">
        <f t="shared" si="130"/>
        <v xml:space="preserve">
          - 
            name:  5 中国改革开放和现代化建设的总设计师邓小平
            title:  5 中国改革开放和现代化建设的总设计师邓小平
            description: 
            koLyro: section
            koLyri:  just
            son: </v>
      </c>
    </row>
    <row r="1025" spans="1:16" s="1" customFormat="1" ht="17.25" customHeight="1">
      <c r="A1025" s="15">
        <f t="shared" si="123"/>
        <v>3</v>
      </c>
      <c r="B1025" s="16" t="str">
        <f t="shared" si="124"/>
        <v>教材章</v>
      </c>
      <c r="C1025" s="16" t="str">
        <f t="shared" si="125"/>
        <v>六 杰出的科学家</v>
      </c>
      <c r="D1025" s="16" t="str">
        <f>IF(I1025=1,INDEX( {"chinese","english","math","physics","chemistry","biology","politics","history","geography"},MATCH(C1025,{"语文","英语","数学","物理","化学","生物","政治","历史","地理"},0)),"")</f>
        <v/>
      </c>
      <c r="E1025" s="16" t="str">
        <f t="shared" si="126"/>
        <v>教材章</v>
      </c>
      <c r="F1025" s="16" t="str">
        <f t="shared" si="127"/>
        <v>恰</v>
      </c>
      <c r="G1025" s="16" t="str">
        <f>INDEX( {"body","discipline","volume","chapter","section"},MATCH(E1025,{"教材体","教材域","教材册","教材章","教材节"},0))</f>
        <v>chapter</v>
      </c>
      <c r="H1025" s="16" t="str">
        <f>INDEX( {"super","just","sub","infras"},MATCH(F1025,{"超","恰","亚","次"},0))</f>
        <v>just</v>
      </c>
      <c r="I1025" s="16">
        <f>MATCH(E1025,{"教材体","教材域","教材册","教材章","教材节"},0)-1</f>
        <v>3</v>
      </c>
      <c r="J1025" s="16">
        <f>MATCH(F1025,{"超","恰","亚","次"},0)-1</f>
        <v>1</v>
      </c>
      <c r="K1025" s="16" t="str">
        <f t="shared" si="128"/>
        <v>历史</v>
      </c>
      <c r="L1025" s="1" t="s">
        <v>907</v>
      </c>
      <c r="M1025" s="17" t="s">
        <v>60</v>
      </c>
      <c r="N1025" s="17"/>
      <c r="O1025" s="18" t="str">
        <f t="shared" si="129"/>
        <v xml:space="preserve">
  - 
    name:  六 杰出的科学家
    title:  六 杰出的科学家
    description: 
    koLyro: chapter
    koLyri:  just
    son: </v>
      </c>
      <c r="P1025" s="20" t="str">
        <f t="shared" si="130"/>
        <v xml:space="preserve">
        - 
          name:  六 杰出的科学家
          title:  六 杰出的科学家
          description: 
          koLyro: chapter
          koLyri:  just
          son: </v>
      </c>
    </row>
    <row r="1026" spans="1:16" s="1" customFormat="1" ht="17.25" customHeight="1">
      <c r="A1026" s="15">
        <f t="shared" si="123"/>
        <v>4</v>
      </c>
      <c r="B1026" s="16" t="str">
        <f t="shared" si="124"/>
        <v>教材节</v>
      </c>
      <c r="C1026" s="16" t="str">
        <f t="shared" si="125"/>
        <v>1 杰出的中医药学家李时珍</v>
      </c>
      <c r="D1026" s="16" t="str">
        <f>IF(I1026=1,INDEX( {"chinese","english","math","physics","chemistry","biology","politics","history","geography"},MATCH(C1026,{"语文","英语","数学","物理","化学","生物","政治","历史","地理"},0)),"")</f>
        <v/>
      </c>
      <c r="E1026" s="16" t="str">
        <f t="shared" si="126"/>
        <v>教材节</v>
      </c>
      <c r="F1026" s="16" t="str">
        <f t="shared" si="127"/>
        <v>恰</v>
      </c>
      <c r="G1026" s="16" t="str">
        <f>INDEX( {"body","discipline","volume","chapter","section"},MATCH(E1026,{"教材体","教材域","教材册","教材章","教材节"},0))</f>
        <v>section</v>
      </c>
      <c r="H1026" s="16" t="str">
        <f>INDEX( {"super","just","sub","infras"},MATCH(F1026,{"超","恰","亚","次"},0))</f>
        <v>just</v>
      </c>
      <c r="I1026" s="16">
        <f>MATCH(E1026,{"教材体","教材域","教材册","教材章","教材节"},0)-1</f>
        <v>4</v>
      </c>
      <c r="J1026" s="16">
        <f>MATCH(F1026,{"超","恰","亚","次"},0)-1</f>
        <v>1</v>
      </c>
      <c r="K1026" s="16" t="str">
        <f t="shared" si="128"/>
        <v>历史</v>
      </c>
      <c r="L1026" s="1" t="s">
        <v>908</v>
      </c>
      <c r="M1026" s="17"/>
      <c r="N1026" s="17"/>
      <c r="O1026" s="18" t="str">
        <f t="shared" si="129"/>
        <v xml:space="preserve">
  - 
    name:  1 杰出的中医药学家李时珍
    title:  1 杰出的中医药学家李时珍
    description: 
    koLyro: section
    koLyri:  just
    son: </v>
      </c>
      <c r="P1026" s="20" t="str">
        <f t="shared" si="130"/>
        <v xml:space="preserve">
          - 
            name:  1 杰出的中医药学家李时珍
            title:  1 杰出的中医药学家李时珍
            description: 
            koLyro: section
            koLyri:  just
            son: </v>
      </c>
    </row>
    <row r="1027" spans="1:16" s="1" customFormat="1" ht="17.25" customHeight="1">
      <c r="A1027" s="15">
        <f t="shared" si="123"/>
        <v>4</v>
      </c>
      <c r="B1027" s="16" t="str">
        <f t="shared" si="124"/>
        <v>教材节</v>
      </c>
      <c r="C1027" s="16" t="str">
        <f t="shared" si="125"/>
        <v>2 中国铁路之父詹天佑</v>
      </c>
      <c r="D1027" s="16" t="str">
        <f>IF(I1027=1,INDEX( {"chinese","english","math","physics","chemistry","biology","politics","history","geography"},MATCH(C1027,{"语文","英语","数学","物理","化学","生物","政治","历史","地理"},0)),"")</f>
        <v/>
      </c>
      <c r="E1027" s="16" t="str">
        <f t="shared" si="126"/>
        <v>教材节</v>
      </c>
      <c r="F1027" s="16" t="str">
        <f t="shared" si="127"/>
        <v>恰</v>
      </c>
      <c r="G1027" s="16" t="str">
        <f>INDEX( {"body","discipline","volume","chapter","section"},MATCH(E1027,{"教材体","教材域","教材册","教材章","教材节"},0))</f>
        <v>section</v>
      </c>
      <c r="H1027" s="16" t="str">
        <f>INDEX( {"super","just","sub","infras"},MATCH(F1027,{"超","恰","亚","次"},0))</f>
        <v>just</v>
      </c>
      <c r="I1027" s="16">
        <f>MATCH(E1027,{"教材体","教材域","教材册","教材章","教材节"},0)-1</f>
        <v>4</v>
      </c>
      <c r="J1027" s="16">
        <f>MATCH(F1027,{"超","恰","亚","次"},0)-1</f>
        <v>1</v>
      </c>
      <c r="K1027" s="16" t="str">
        <f t="shared" si="128"/>
        <v>历史</v>
      </c>
      <c r="L1027" s="1" t="s">
        <v>909</v>
      </c>
      <c r="M1027" s="17"/>
      <c r="N1027" s="17"/>
      <c r="O1027" s="18" t="str">
        <f t="shared" si="129"/>
        <v xml:space="preserve">
  - 
    name:  2 中国铁路之父詹天佑
    title:  2 中国铁路之父詹天佑
    description: 
    koLyro: section
    koLyri:  just
    son: </v>
      </c>
      <c r="P1027" s="20" t="str">
        <f t="shared" si="130"/>
        <v xml:space="preserve">
          - 
            name:  2 中国铁路之父詹天佑
            title:  2 中国铁路之父詹天佑
            description: 
            koLyro: section
            koLyri:  just
            son: </v>
      </c>
    </row>
    <row r="1028" spans="1:16" s="1" customFormat="1" ht="17.25" customHeight="1">
      <c r="A1028" s="15">
        <f t="shared" ref="A1028:A1091" si="131">IFERROR(FIND("├",L1028),0)</f>
        <v>4</v>
      </c>
      <c r="B1028" s="16" t="str">
        <f t="shared" ref="B1028:B1091" si="132">MID(L1028,FIND("«",L1028)+1,FIND("»",L1028)-FIND("«",L1028)-1)</f>
        <v>教材节</v>
      </c>
      <c r="C1028" s="16" t="str">
        <f t="shared" ref="C1028:C1091" si="133">RIGHT(L1028,LEN(L1028)-FIND("»",L1028))</f>
        <v>3 中国地质力学的奠基人李四光</v>
      </c>
      <c r="D1028" s="16" t="str">
        <f>IF(I1028=1,INDEX( {"chinese","english","math","physics","chemistry","biology","politics","history","geography"},MATCH(C1028,{"语文","英语","数学","物理","化学","生物","政治","历史","地理"},0)),"")</f>
        <v/>
      </c>
      <c r="E1028" s="16" t="str">
        <f t="shared" ref="E1028:E1091" si="134">SUBSTITUTE(SUBSTITUTE(SUBSTITUTE(SUBSTITUTE(B1028,"超",""),"恰",""),"亚",""),"次","")</f>
        <v>教材节</v>
      </c>
      <c r="F1028" s="16" t="str">
        <f t="shared" ref="F1028:F1091" si="135">IF(IFERROR(FIND("超",B1028),-1)&gt;0,"超",  IF(IFERROR(FIND("亚",B1028),-1)&gt;0,"亚",   IF(IFERROR(FIND("次",B1028),-1)&gt;0,"次",    "恰"  )))</f>
        <v>恰</v>
      </c>
      <c r="G1028" s="16" t="str">
        <f>INDEX( {"body","discipline","volume","chapter","section"},MATCH(E1028,{"教材体","教材域","教材册","教材章","教材节"},0))</f>
        <v>section</v>
      </c>
      <c r="H1028" s="16" t="str">
        <f>INDEX( {"super","just","sub","infras"},MATCH(F1028,{"超","恰","亚","次"},0))</f>
        <v>just</v>
      </c>
      <c r="I1028" s="16">
        <f>MATCH(E1028,{"教材体","教材域","教材册","教材章","教材节"},0)-1</f>
        <v>4</v>
      </c>
      <c r="J1028" s="16">
        <f>MATCH(F1028,{"超","恰","亚","次"},0)-1</f>
        <v>1</v>
      </c>
      <c r="K1028" s="16" t="str">
        <f t="shared" ref="K1028:K1091" si="136">IF(I1028=0,"",IF(I1028=1,C1028,K1027))</f>
        <v>历史</v>
      </c>
      <c r="L1028" s="1" t="s">
        <v>910</v>
      </c>
      <c r="M1028" s="17"/>
      <c r="N1028" s="17"/>
      <c r="O1028" s="18" t="str">
        <f t="shared" si="129"/>
        <v xml:space="preserve">
  - 
    name:  3 中国地质力学的奠基人李四光
    title:  3 中国地质力学的奠基人李四光
    description: 
    koLyro: section
    koLyri:  just
    son: </v>
      </c>
      <c r="P1028" s="20" t="str">
        <f t="shared" si="130"/>
        <v xml:space="preserve">
          - 
            name:  3 中国地质力学的奠基人李四光
            title:  3 中国地质力学的奠基人李四光
            description: 
            koLyro: section
            koLyri:  just
            son: </v>
      </c>
    </row>
    <row r="1029" spans="1:16" s="1" customFormat="1" ht="17.25" customHeight="1">
      <c r="A1029" s="15">
        <f t="shared" si="131"/>
        <v>4</v>
      </c>
      <c r="B1029" s="16" t="str">
        <f t="shared" si="132"/>
        <v>教材节</v>
      </c>
      <c r="C1029" s="16" t="str">
        <f t="shared" si="133"/>
        <v>4 近代科学之父牛顿</v>
      </c>
      <c r="D1029" s="16" t="str">
        <f>IF(I1029=1,INDEX( {"chinese","english","math","physics","chemistry","biology","politics","history","geography"},MATCH(C1029,{"语文","英语","数学","物理","化学","生物","政治","历史","地理"},0)),"")</f>
        <v/>
      </c>
      <c r="E1029" s="16" t="str">
        <f t="shared" si="134"/>
        <v>教材节</v>
      </c>
      <c r="F1029" s="16" t="str">
        <f t="shared" si="135"/>
        <v>恰</v>
      </c>
      <c r="G1029" s="16" t="str">
        <f>INDEX( {"body","discipline","volume","chapter","section"},MATCH(E1029,{"教材体","教材域","教材册","教材章","教材节"},0))</f>
        <v>section</v>
      </c>
      <c r="H1029" s="16" t="str">
        <f>INDEX( {"super","just","sub","infras"},MATCH(F1029,{"超","恰","亚","次"},0))</f>
        <v>just</v>
      </c>
      <c r="I1029" s="16">
        <f>MATCH(E1029,{"教材体","教材域","教材册","教材章","教材节"},0)-1</f>
        <v>4</v>
      </c>
      <c r="J1029" s="16">
        <f>MATCH(F1029,{"超","恰","亚","次"},0)-1</f>
        <v>1</v>
      </c>
      <c r="K1029" s="16" t="str">
        <f t="shared" si="136"/>
        <v>历史</v>
      </c>
      <c r="L1029" s="1" t="s">
        <v>911</v>
      </c>
      <c r="M1029" s="17"/>
      <c r="N1029" s="17"/>
      <c r="O1029" s="18" t="str">
        <f t="shared" ref="O1029:O1092" si="137">SUBSTITUTE(SUBSTITUTE(SUBSTITUTE(SUBSTITUTE($O$1,"NAME",IF(D1029="",C1029,D1029)),"TITLE",C1029),"KO_LYRO",G1029),"KO_LYRI",H1029)</f>
        <v xml:space="preserve">
  - 
    name:  4 近代科学之父牛顿
    title:  4 近代科学之父牛顿
    description: 
    koLyro: section
    koLyri:  just
    son: </v>
      </c>
      <c r="P1029" s="20" t="str">
        <f t="shared" ref="P1029:P1092" si="138">SUBSTITUTE(O1029,CHAR(10),CHAR(10)&amp;REPT("  ",A1029))</f>
        <v xml:space="preserve">
          - 
            name:  4 近代科学之父牛顿
            title:  4 近代科学之父牛顿
            description: 
            koLyro: section
            koLyri:  just
            son: </v>
      </c>
    </row>
    <row r="1030" spans="1:16" s="1" customFormat="1" ht="17.25" customHeight="1">
      <c r="A1030" s="15">
        <f t="shared" si="131"/>
        <v>4</v>
      </c>
      <c r="B1030" s="16" t="str">
        <f t="shared" si="132"/>
        <v>教材节</v>
      </c>
      <c r="C1030" s="16" t="str">
        <f t="shared" si="133"/>
        <v>5 20世纪的科学伟人爱因斯坦</v>
      </c>
      <c r="D1030" s="16" t="str">
        <f>IF(I1030=1,INDEX( {"chinese","english","math","physics","chemistry","biology","politics","history","geography"},MATCH(C1030,{"语文","英语","数学","物理","化学","生物","政治","历史","地理"},0)),"")</f>
        <v/>
      </c>
      <c r="E1030" s="16" t="str">
        <f t="shared" si="134"/>
        <v>教材节</v>
      </c>
      <c r="F1030" s="16" t="str">
        <f t="shared" si="135"/>
        <v>恰</v>
      </c>
      <c r="G1030" s="16" t="str">
        <f>INDEX( {"body","discipline","volume","chapter","section"},MATCH(E1030,{"教材体","教材域","教材册","教材章","教材节"},0))</f>
        <v>section</v>
      </c>
      <c r="H1030" s="16" t="str">
        <f>INDEX( {"super","just","sub","infras"},MATCH(F1030,{"超","恰","亚","次"},0))</f>
        <v>just</v>
      </c>
      <c r="I1030" s="16">
        <f>MATCH(E1030,{"教材体","教材域","教材册","教材章","教材节"},0)-1</f>
        <v>4</v>
      </c>
      <c r="J1030" s="16">
        <f>MATCH(F1030,{"超","恰","亚","次"},0)-1</f>
        <v>1</v>
      </c>
      <c r="K1030" s="16" t="str">
        <f t="shared" si="136"/>
        <v>历史</v>
      </c>
      <c r="L1030" s="1" t="s">
        <v>912</v>
      </c>
      <c r="M1030" s="17"/>
      <c r="N1030" s="17"/>
      <c r="O1030" s="18" t="str">
        <f t="shared" si="137"/>
        <v xml:space="preserve">
  - 
    name:  5 20世纪的科学伟人爱因斯坦
    title:  5 20世纪的科学伟人爱因斯坦
    description: 
    koLyro: section
    koLyri:  just
    son: </v>
      </c>
      <c r="P1030" s="20" t="str">
        <f t="shared" si="138"/>
        <v xml:space="preserve">
          - 
            name:  5 20世纪的科学伟人爱因斯坦
            title:  5 20世纪的科学伟人爱因斯坦
            description: 
            koLyro: section
            koLyri:  just
            son: </v>
      </c>
    </row>
    <row r="1031" spans="1:16" s="1" customFormat="1" ht="17.25" customHeight="1">
      <c r="A1031" s="15">
        <f t="shared" si="131"/>
        <v>3</v>
      </c>
      <c r="B1031" s="16" t="str">
        <f t="shared" si="132"/>
        <v>教材章</v>
      </c>
      <c r="C1031" s="16" t="str">
        <f t="shared" si="133"/>
        <v>历史学科素养</v>
      </c>
      <c r="D1031" s="16" t="str">
        <f>IF(I1031=1,INDEX( {"chinese","english","math","physics","chemistry","biology","politics","history","geography"},MATCH(C1031,{"语文","英语","数学","物理","化学","生物","政治","历史","地理"},0)),"")</f>
        <v/>
      </c>
      <c r="E1031" s="16" t="str">
        <f t="shared" si="134"/>
        <v>教材章</v>
      </c>
      <c r="F1031" s="16" t="str">
        <f t="shared" si="135"/>
        <v>恰</v>
      </c>
      <c r="G1031" s="16" t="str">
        <f>INDEX( {"body","discipline","volume","chapter","section"},MATCH(E1031,{"教材体","教材域","教材册","教材章","教材节"},0))</f>
        <v>chapter</v>
      </c>
      <c r="H1031" s="16" t="str">
        <f>INDEX( {"super","just","sub","infras"},MATCH(F1031,{"超","恰","亚","次"},0))</f>
        <v>just</v>
      </c>
      <c r="I1031" s="16">
        <f>MATCH(E1031,{"教材体","教材域","教材册","教材章","教材节"},0)-1</f>
        <v>3</v>
      </c>
      <c r="J1031" s="16">
        <f>MATCH(F1031,{"超","恰","亚","次"},0)-1</f>
        <v>1</v>
      </c>
      <c r="K1031" s="16" t="str">
        <f t="shared" si="136"/>
        <v>历史</v>
      </c>
      <c r="L1031" s="1" t="s">
        <v>815</v>
      </c>
      <c r="M1031" s="17"/>
      <c r="N1031" s="17"/>
      <c r="O1031" s="18" t="str">
        <f t="shared" si="137"/>
        <v xml:space="preserve">
  - 
    name:  历史学科素养
    title:  历史学科素养
    description: 
    koLyro: chapter
    koLyri:  just
    son: </v>
      </c>
      <c r="P1031" s="20" t="str">
        <f t="shared" si="138"/>
        <v xml:space="preserve">
        - 
          name:  历史学科素养
          title:  历史学科素养
          description: 
          koLyro: chapter
          koLyri:  just
          son: </v>
      </c>
    </row>
    <row r="1032" spans="1:16" s="1" customFormat="1" ht="17.25" customHeight="1">
      <c r="A1032" s="15">
        <f t="shared" si="131"/>
        <v>4</v>
      </c>
      <c r="B1032" s="16" t="str">
        <f t="shared" si="132"/>
        <v>教材节</v>
      </c>
      <c r="C1032" s="16" t="str">
        <f t="shared" si="133"/>
        <v>中外历史人物评说</v>
      </c>
      <c r="D1032" s="16" t="str">
        <f>IF(I1032=1,INDEX( {"chinese","english","math","physics","chemistry","biology","politics","history","geography"},MATCH(C1032,{"语文","英语","数学","物理","化学","生物","政治","历史","地理"},0)),"")</f>
        <v/>
      </c>
      <c r="E1032" s="16" t="str">
        <f t="shared" si="134"/>
        <v>教材节</v>
      </c>
      <c r="F1032" s="16" t="str">
        <f t="shared" si="135"/>
        <v>恰</v>
      </c>
      <c r="G1032" s="16" t="str">
        <f>INDEX( {"body","discipline","volume","chapter","section"},MATCH(E1032,{"教材体","教材域","教材册","教材章","教材节"},0))</f>
        <v>section</v>
      </c>
      <c r="H1032" s="16" t="str">
        <f>INDEX( {"super","just","sub","infras"},MATCH(F1032,{"超","恰","亚","次"},0))</f>
        <v>just</v>
      </c>
      <c r="I1032" s="16">
        <f>MATCH(E1032,{"教材体","教材域","教材册","教材章","教材节"},0)-1</f>
        <v>4</v>
      </c>
      <c r="J1032" s="16">
        <f>MATCH(F1032,{"超","恰","亚","次"},0)-1</f>
        <v>1</v>
      </c>
      <c r="K1032" s="16" t="str">
        <f t="shared" si="136"/>
        <v>历史</v>
      </c>
      <c r="L1032" s="1" t="s">
        <v>913</v>
      </c>
      <c r="M1032" s="17"/>
      <c r="N1032" s="17"/>
      <c r="O1032" s="18" t="str">
        <f t="shared" si="137"/>
        <v xml:space="preserve">
  - 
    name:  中外历史人物评说
    title:  中外历史人物评说
    description: 
    koLyro: section
    koLyri:  just
    son: </v>
      </c>
      <c r="P1032" s="20" t="str">
        <f t="shared" si="138"/>
        <v xml:space="preserve">
          - 
            name:  中外历史人物评说
            title:  中外历史人物评说
            description: 
            koLyro: section
            koLyri:  just
            son: </v>
      </c>
    </row>
    <row r="1033" spans="1:16" s="1" customFormat="1" ht="17.25" customHeight="1">
      <c r="A1033" s="15">
        <f t="shared" si="131"/>
        <v>1</v>
      </c>
      <c r="B1033" s="16" t="str">
        <f t="shared" si="132"/>
        <v>教材域</v>
      </c>
      <c r="C1033" s="16" t="str">
        <f t="shared" si="133"/>
        <v>地理</v>
      </c>
      <c r="D1033" s="16" t="str">
        <f>IF(I1033=1,INDEX( {"chinese","english","math","physics","chemistry","biology","politics","history","geography"},MATCH(C1033,{"语文","英语","数学","物理","化学","生物","政治","历史","地理"},0)),"")</f>
        <v>geography</v>
      </c>
      <c r="E1033" s="16" t="str">
        <f t="shared" si="134"/>
        <v>教材域</v>
      </c>
      <c r="F1033" s="16" t="str">
        <f t="shared" si="135"/>
        <v>恰</v>
      </c>
      <c r="G1033" s="16" t="str">
        <f>INDEX( {"body","discipline","volume","chapter","section"},MATCH(E1033,{"教材体","教材域","教材册","教材章","教材节"},0))</f>
        <v>discipline</v>
      </c>
      <c r="H1033" s="16" t="str">
        <f>INDEX( {"super","just","sub","infras"},MATCH(F1033,{"超","恰","亚","次"},0))</f>
        <v>just</v>
      </c>
      <c r="I1033" s="16">
        <f>MATCH(E1033,{"教材体","教材域","教材册","教材章","教材节"},0)-1</f>
        <v>1</v>
      </c>
      <c r="J1033" s="16">
        <f>MATCH(F1033,{"超","恰","亚","次"},0)-1</f>
        <v>1</v>
      </c>
      <c r="K1033" s="16" t="str">
        <f t="shared" si="136"/>
        <v>地理</v>
      </c>
      <c r="L1033" s="1" t="s">
        <v>914</v>
      </c>
      <c r="M1033" s="17" t="s">
        <v>61</v>
      </c>
      <c r="N1033" s="17"/>
      <c r="O1033" s="18" t="str">
        <f t="shared" si="137"/>
        <v xml:space="preserve">
  - 
    name:  geography
    title:  地理
    description: 
    koLyro: discipline
    koLyri:  just
    son: </v>
      </c>
      <c r="P1033" s="20" t="str">
        <f t="shared" si="138"/>
        <v xml:space="preserve">
    - 
      name:  geography
      title:  地理
      description: 
      koLyro: discipline
      koLyri:  just
      son: </v>
      </c>
    </row>
    <row r="1034" spans="1:16" s="1" customFormat="1" ht="17.25" customHeight="1">
      <c r="A1034" s="15">
        <f t="shared" si="131"/>
        <v>2</v>
      </c>
      <c r="B1034" s="16" t="str">
        <f t="shared" si="132"/>
        <v>教材册</v>
      </c>
      <c r="C1034" s="16" t="str">
        <f t="shared" si="133"/>
        <v>必修一</v>
      </c>
      <c r="D1034" s="16" t="str">
        <f>IF(I1034=1,INDEX( {"chinese","english","math","physics","chemistry","biology","politics","history","geography"},MATCH(C1034,{"语文","英语","数学","物理","化学","生物","政治","历史","地理"},0)),"")</f>
        <v/>
      </c>
      <c r="E1034" s="16" t="str">
        <f t="shared" si="134"/>
        <v>教材册</v>
      </c>
      <c r="F1034" s="16" t="str">
        <f t="shared" si="135"/>
        <v>恰</v>
      </c>
      <c r="G1034" s="16" t="str">
        <f>INDEX( {"body","discipline","volume","chapter","section"},MATCH(E1034,{"教材体","教材域","教材册","教材章","教材节"},0))</f>
        <v>volume</v>
      </c>
      <c r="H1034" s="16" t="str">
        <f>INDEX( {"super","just","sub","infras"},MATCH(F1034,{"超","恰","亚","次"},0))</f>
        <v>just</v>
      </c>
      <c r="I1034" s="16">
        <f>MATCH(E1034,{"教材体","教材域","教材册","教材章","教材节"},0)-1</f>
        <v>2</v>
      </c>
      <c r="J1034" s="16">
        <f>MATCH(F1034,{"超","恰","亚","次"},0)-1</f>
        <v>1</v>
      </c>
      <c r="K1034" s="16" t="str">
        <f t="shared" si="136"/>
        <v>地理</v>
      </c>
      <c r="L1034" s="1" t="s">
        <v>915</v>
      </c>
      <c r="M1034" s="17"/>
      <c r="N1034" s="17"/>
      <c r="O1034" s="18" t="str">
        <f t="shared" si="137"/>
        <v xml:space="preserve">
  - 
    name:  必修一
    title:  必修一
    description: 
    koLyro: volume
    koLyri:  just
    son: </v>
      </c>
      <c r="P1034" s="20" t="str">
        <f t="shared" si="138"/>
        <v xml:space="preserve">
      - 
        name:  必修一
        title:  必修一
        description: 
        koLyro: volume
        koLyri:  just
        son: </v>
      </c>
    </row>
    <row r="1035" spans="1:16" s="1" customFormat="1" ht="17.25" customHeight="1">
      <c r="A1035" s="15">
        <f t="shared" si="131"/>
        <v>3</v>
      </c>
      <c r="B1035" s="16" t="str">
        <f t="shared" si="132"/>
        <v>教材章</v>
      </c>
      <c r="C1035" s="16" t="str">
        <f t="shared" si="133"/>
        <v>第一章 行星地球</v>
      </c>
      <c r="D1035" s="16" t="str">
        <f>IF(I1035=1,INDEX( {"chinese","english","math","physics","chemistry","biology","politics","history","geography"},MATCH(C1035,{"语文","英语","数学","物理","化学","生物","政治","历史","地理"},0)),"")</f>
        <v/>
      </c>
      <c r="E1035" s="16" t="str">
        <f t="shared" si="134"/>
        <v>教材章</v>
      </c>
      <c r="F1035" s="16" t="str">
        <f t="shared" si="135"/>
        <v>恰</v>
      </c>
      <c r="G1035" s="16" t="str">
        <f>INDEX( {"body","discipline","volume","chapter","section"},MATCH(E1035,{"教材体","教材域","教材册","教材章","教材节"},0))</f>
        <v>chapter</v>
      </c>
      <c r="H1035" s="16" t="str">
        <f>INDEX( {"super","just","sub","infras"},MATCH(F1035,{"超","恰","亚","次"},0))</f>
        <v>just</v>
      </c>
      <c r="I1035" s="16">
        <f>MATCH(E1035,{"教材体","教材域","教材册","教材章","教材节"},0)-1</f>
        <v>3</v>
      </c>
      <c r="J1035" s="16">
        <f>MATCH(F1035,{"超","恰","亚","次"},0)-1</f>
        <v>1</v>
      </c>
      <c r="K1035" s="16" t="str">
        <f t="shared" si="136"/>
        <v>地理</v>
      </c>
      <c r="L1035" s="1" t="s">
        <v>916</v>
      </c>
      <c r="M1035" s="17"/>
      <c r="N1035" s="17"/>
      <c r="O1035" s="18" t="str">
        <f t="shared" si="137"/>
        <v xml:space="preserve">
  - 
    name:  第一章 行星地球
    title:  第一章 行星地球
    description: 
    koLyro: chapter
    koLyri:  just
    son: </v>
      </c>
      <c r="P1035" s="20" t="str">
        <f t="shared" si="138"/>
        <v xml:space="preserve">
        - 
          name:  第一章 行星地球
          title:  第一章 行星地球
          description: 
          koLyro: chapter
          koLyri:  just
          son: </v>
      </c>
    </row>
    <row r="1036" spans="1:16" s="1" customFormat="1" ht="17.25" customHeight="1">
      <c r="A1036" s="15">
        <f t="shared" si="131"/>
        <v>4</v>
      </c>
      <c r="B1036" s="16" t="str">
        <f t="shared" si="132"/>
        <v>教材节</v>
      </c>
      <c r="C1036" s="16" t="str">
        <f t="shared" si="133"/>
        <v>1.宇宙中的地球</v>
      </c>
      <c r="D1036" s="16" t="str">
        <f>IF(I1036=1,INDEX( {"chinese","english","math","physics","chemistry","biology","politics","history","geography"},MATCH(C1036,{"语文","英语","数学","物理","化学","生物","政治","历史","地理"},0)),"")</f>
        <v/>
      </c>
      <c r="E1036" s="16" t="str">
        <f t="shared" si="134"/>
        <v>教材节</v>
      </c>
      <c r="F1036" s="16" t="str">
        <f t="shared" si="135"/>
        <v>恰</v>
      </c>
      <c r="G1036" s="16" t="str">
        <f>INDEX( {"body","discipline","volume","chapter","section"},MATCH(E1036,{"教材体","教材域","教材册","教材章","教材节"},0))</f>
        <v>section</v>
      </c>
      <c r="H1036" s="16" t="str">
        <f>INDEX( {"super","just","sub","infras"},MATCH(F1036,{"超","恰","亚","次"},0))</f>
        <v>just</v>
      </c>
      <c r="I1036" s="16">
        <f>MATCH(E1036,{"教材体","教材域","教材册","教材章","教材节"},0)-1</f>
        <v>4</v>
      </c>
      <c r="J1036" s="16">
        <f>MATCH(F1036,{"超","恰","亚","次"},0)-1</f>
        <v>1</v>
      </c>
      <c r="K1036" s="16" t="str">
        <f t="shared" si="136"/>
        <v>地理</v>
      </c>
      <c r="L1036" s="1" t="s">
        <v>917</v>
      </c>
      <c r="M1036" s="17"/>
      <c r="N1036" s="17"/>
      <c r="O1036" s="18" t="str">
        <f t="shared" si="137"/>
        <v xml:space="preserve">
  - 
    name:  1.宇宙中的地球
    title:  1.宇宙中的地球
    description: 
    koLyro: section
    koLyri:  just
    son: </v>
      </c>
      <c r="P1036" s="20" t="str">
        <f t="shared" si="138"/>
        <v xml:space="preserve">
          - 
            name:  1.宇宙中的地球
            title:  1.宇宙中的地球
            description: 
            koLyro: section
            koLyri:  just
            son: </v>
      </c>
    </row>
    <row r="1037" spans="1:16" s="1" customFormat="1" ht="17.25" customHeight="1">
      <c r="A1037" s="15">
        <f t="shared" si="131"/>
        <v>4</v>
      </c>
      <c r="B1037" s="16" t="str">
        <f t="shared" si="132"/>
        <v>教材节</v>
      </c>
      <c r="C1037" s="16" t="str">
        <f t="shared" si="133"/>
        <v>2.太阳对地球的影响</v>
      </c>
      <c r="D1037" s="16" t="str">
        <f>IF(I1037=1,INDEX( {"chinese","english","math","physics","chemistry","biology","politics","history","geography"},MATCH(C1037,{"语文","英语","数学","物理","化学","生物","政治","历史","地理"},0)),"")</f>
        <v/>
      </c>
      <c r="E1037" s="16" t="str">
        <f t="shared" si="134"/>
        <v>教材节</v>
      </c>
      <c r="F1037" s="16" t="str">
        <f t="shared" si="135"/>
        <v>恰</v>
      </c>
      <c r="G1037" s="16" t="str">
        <f>INDEX( {"body","discipline","volume","chapter","section"},MATCH(E1037,{"教材体","教材域","教材册","教材章","教材节"},0))</f>
        <v>section</v>
      </c>
      <c r="H1037" s="16" t="str">
        <f>INDEX( {"super","just","sub","infras"},MATCH(F1037,{"超","恰","亚","次"},0))</f>
        <v>just</v>
      </c>
      <c r="I1037" s="16">
        <f>MATCH(E1037,{"教材体","教材域","教材册","教材章","教材节"},0)-1</f>
        <v>4</v>
      </c>
      <c r="J1037" s="16">
        <f>MATCH(F1037,{"超","恰","亚","次"},0)-1</f>
        <v>1</v>
      </c>
      <c r="K1037" s="16" t="str">
        <f t="shared" si="136"/>
        <v>地理</v>
      </c>
      <c r="L1037" s="1" t="s">
        <v>918</v>
      </c>
      <c r="M1037" s="17"/>
      <c r="N1037" s="17"/>
      <c r="O1037" s="18" t="str">
        <f t="shared" si="137"/>
        <v xml:space="preserve">
  - 
    name:  2.太阳对地球的影响
    title:  2.太阳对地球的影响
    description: 
    koLyro: section
    koLyri:  just
    son: </v>
      </c>
      <c r="P1037" s="20" t="str">
        <f t="shared" si="138"/>
        <v xml:space="preserve">
          - 
            name:  2.太阳对地球的影响
            title:  2.太阳对地球的影响
            description: 
            koLyro: section
            koLyri:  just
            son: </v>
      </c>
    </row>
    <row r="1038" spans="1:16" s="1" customFormat="1" ht="17.25" customHeight="1">
      <c r="A1038" s="15">
        <f t="shared" si="131"/>
        <v>4</v>
      </c>
      <c r="B1038" s="16" t="str">
        <f t="shared" si="132"/>
        <v>教材节</v>
      </c>
      <c r="C1038" s="16" t="str">
        <f t="shared" si="133"/>
        <v>3.地球的运动</v>
      </c>
      <c r="D1038" s="16" t="str">
        <f>IF(I1038=1,INDEX( {"chinese","english","math","physics","chemistry","biology","politics","history","geography"},MATCH(C1038,{"语文","英语","数学","物理","化学","生物","政治","历史","地理"},0)),"")</f>
        <v/>
      </c>
      <c r="E1038" s="16" t="str">
        <f t="shared" si="134"/>
        <v>教材节</v>
      </c>
      <c r="F1038" s="16" t="str">
        <f t="shared" si="135"/>
        <v>恰</v>
      </c>
      <c r="G1038" s="16" t="str">
        <f>INDEX( {"body","discipline","volume","chapter","section"},MATCH(E1038,{"教材体","教材域","教材册","教材章","教材节"},0))</f>
        <v>section</v>
      </c>
      <c r="H1038" s="16" t="str">
        <f>INDEX( {"super","just","sub","infras"},MATCH(F1038,{"超","恰","亚","次"},0))</f>
        <v>just</v>
      </c>
      <c r="I1038" s="16">
        <f>MATCH(E1038,{"教材体","教材域","教材册","教材章","教材节"},0)-1</f>
        <v>4</v>
      </c>
      <c r="J1038" s="16">
        <f>MATCH(F1038,{"超","恰","亚","次"},0)-1</f>
        <v>1</v>
      </c>
      <c r="K1038" s="16" t="str">
        <f t="shared" si="136"/>
        <v>地理</v>
      </c>
      <c r="L1038" s="1" t="s">
        <v>919</v>
      </c>
      <c r="M1038" s="17"/>
      <c r="N1038" s="17"/>
      <c r="O1038" s="18" t="str">
        <f t="shared" si="137"/>
        <v xml:space="preserve">
  - 
    name:  3.地球的运动
    title:  3.地球的运动
    description: 
    koLyro: section
    koLyri:  just
    son: </v>
      </c>
      <c r="P1038" s="20" t="str">
        <f t="shared" si="138"/>
        <v xml:space="preserve">
          - 
            name:  3.地球的运动
            title:  3.地球的运动
            description: 
            koLyro: section
            koLyri:  just
            son: </v>
      </c>
    </row>
    <row r="1039" spans="1:16" s="1" customFormat="1" ht="17.25" customHeight="1">
      <c r="A1039" s="15">
        <f t="shared" si="131"/>
        <v>4</v>
      </c>
      <c r="B1039" s="16" t="str">
        <f t="shared" si="132"/>
        <v>教材节</v>
      </c>
      <c r="C1039" s="16" t="str">
        <f t="shared" si="133"/>
        <v>4.地球的圈层结构</v>
      </c>
      <c r="D1039" s="16" t="str">
        <f>IF(I1039=1,INDEX( {"chinese","english","math","physics","chemistry","biology","politics","history","geography"},MATCH(C1039,{"语文","英语","数学","物理","化学","生物","政治","历史","地理"},0)),"")</f>
        <v/>
      </c>
      <c r="E1039" s="16" t="str">
        <f t="shared" si="134"/>
        <v>教材节</v>
      </c>
      <c r="F1039" s="16" t="str">
        <f t="shared" si="135"/>
        <v>恰</v>
      </c>
      <c r="G1039" s="16" t="str">
        <f>INDEX( {"body","discipline","volume","chapter","section"},MATCH(E1039,{"教材体","教材域","教材册","教材章","教材节"},0))</f>
        <v>section</v>
      </c>
      <c r="H1039" s="16" t="str">
        <f>INDEX( {"super","just","sub","infras"},MATCH(F1039,{"超","恰","亚","次"},0))</f>
        <v>just</v>
      </c>
      <c r="I1039" s="16">
        <f>MATCH(E1039,{"教材体","教材域","教材册","教材章","教材节"},0)-1</f>
        <v>4</v>
      </c>
      <c r="J1039" s="16">
        <f>MATCH(F1039,{"超","恰","亚","次"},0)-1</f>
        <v>1</v>
      </c>
      <c r="K1039" s="16" t="str">
        <f t="shared" si="136"/>
        <v>地理</v>
      </c>
      <c r="L1039" s="1" t="s">
        <v>920</v>
      </c>
      <c r="M1039" s="17" t="s">
        <v>62</v>
      </c>
      <c r="N1039" s="17"/>
      <c r="O1039" s="18" t="str">
        <f t="shared" si="137"/>
        <v xml:space="preserve">
  - 
    name:  4.地球的圈层结构
    title:  4.地球的圈层结构
    description: 
    koLyro: section
    koLyri:  just
    son: </v>
      </c>
      <c r="P1039" s="20" t="str">
        <f t="shared" si="138"/>
        <v xml:space="preserve">
          - 
            name:  4.地球的圈层结构
            title:  4.地球的圈层结构
            description: 
            koLyro: section
            koLyri:  just
            son: </v>
      </c>
    </row>
    <row r="1040" spans="1:16" s="1" customFormat="1" ht="17.25" customHeight="1">
      <c r="A1040" s="15">
        <f t="shared" si="131"/>
        <v>3</v>
      </c>
      <c r="B1040" s="16" t="str">
        <f t="shared" si="132"/>
        <v>教材章</v>
      </c>
      <c r="C1040" s="16" t="str">
        <f t="shared" si="133"/>
        <v>第二章 地球上的大气</v>
      </c>
      <c r="D1040" s="16" t="str">
        <f>IF(I1040=1,INDEX( {"chinese","english","math","physics","chemistry","biology","politics","history","geography"},MATCH(C1040,{"语文","英语","数学","物理","化学","生物","政治","历史","地理"},0)),"")</f>
        <v/>
      </c>
      <c r="E1040" s="16" t="str">
        <f t="shared" si="134"/>
        <v>教材章</v>
      </c>
      <c r="F1040" s="16" t="str">
        <f t="shared" si="135"/>
        <v>恰</v>
      </c>
      <c r="G1040" s="16" t="str">
        <f>INDEX( {"body","discipline","volume","chapter","section"},MATCH(E1040,{"教材体","教材域","教材册","教材章","教材节"},0))</f>
        <v>chapter</v>
      </c>
      <c r="H1040" s="16" t="str">
        <f>INDEX( {"super","just","sub","infras"},MATCH(F1040,{"超","恰","亚","次"},0))</f>
        <v>just</v>
      </c>
      <c r="I1040" s="16">
        <f>MATCH(E1040,{"教材体","教材域","教材册","教材章","教材节"},0)-1</f>
        <v>3</v>
      </c>
      <c r="J1040" s="16">
        <f>MATCH(F1040,{"超","恰","亚","次"},0)-1</f>
        <v>1</v>
      </c>
      <c r="K1040" s="16" t="str">
        <f t="shared" si="136"/>
        <v>地理</v>
      </c>
      <c r="L1040" s="1" t="s">
        <v>921</v>
      </c>
      <c r="M1040" s="17"/>
      <c r="N1040" s="17"/>
      <c r="O1040" s="18" t="str">
        <f t="shared" si="137"/>
        <v xml:space="preserve">
  - 
    name:  第二章 地球上的大气
    title:  第二章 地球上的大气
    description: 
    koLyro: chapter
    koLyri:  just
    son: </v>
      </c>
      <c r="P1040" s="20" t="str">
        <f t="shared" si="138"/>
        <v xml:space="preserve">
        - 
          name:  第二章 地球上的大气
          title:  第二章 地球上的大气
          description: 
          koLyro: chapter
          koLyri:  just
          son: </v>
      </c>
    </row>
    <row r="1041" spans="1:16" s="1" customFormat="1" ht="17.25" customHeight="1">
      <c r="A1041" s="15">
        <f t="shared" si="131"/>
        <v>4</v>
      </c>
      <c r="B1041" s="16" t="str">
        <f t="shared" si="132"/>
        <v>教材节</v>
      </c>
      <c r="C1041" s="16" t="str">
        <f t="shared" si="133"/>
        <v>1.冷热不均引起大气运动</v>
      </c>
      <c r="D1041" s="16" t="str">
        <f>IF(I1041=1,INDEX( {"chinese","english","math","physics","chemistry","biology","politics","history","geography"},MATCH(C1041,{"语文","英语","数学","物理","化学","生物","政治","历史","地理"},0)),"")</f>
        <v/>
      </c>
      <c r="E1041" s="16" t="str">
        <f t="shared" si="134"/>
        <v>教材节</v>
      </c>
      <c r="F1041" s="16" t="str">
        <f t="shared" si="135"/>
        <v>恰</v>
      </c>
      <c r="G1041" s="16" t="str">
        <f>INDEX( {"body","discipline","volume","chapter","section"},MATCH(E1041,{"教材体","教材域","教材册","教材章","教材节"},0))</f>
        <v>section</v>
      </c>
      <c r="H1041" s="16" t="str">
        <f>INDEX( {"super","just","sub","infras"},MATCH(F1041,{"超","恰","亚","次"},0))</f>
        <v>just</v>
      </c>
      <c r="I1041" s="16">
        <f>MATCH(E1041,{"教材体","教材域","教材册","教材章","教材节"},0)-1</f>
        <v>4</v>
      </c>
      <c r="J1041" s="16">
        <f>MATCH(F1041,{"超","恰","亚","次"},0)-1</f>
        <v>1</v>
      </c>
      <c r="K1041" s="16" t="str">
        <f t="shared" si="136"/>
        <v>地理</v>
      </c>
      <c r="L1041" s="1" t="s">
        <v>922</v>
      </c>
      <c r="M1041" s="17"/>
      <c r="N1041" s="17"/>
      <c r="O1041" s="18" t="str">
        <f t="shared" si="137"/>
        <v xml:space="preserve">
  - 
    name:  1.冷热不均引起大气运动
    title:  1.冷热不均引起大气运动
    description: 
    koLyro: section
    koLyri:  just
    son: </v>
      </c>
      <c r="P1041" s="20" t="str">
        <f t="shared" si="138"/>
        <v xml:space="preserve">
          - 
            name:  1.冷热不均引起大气运动
            title:  1.冷热不均引起大气运动
            description: 
            koLyro: section
            koLyri:  just
            son: </v>
      </c>
    </row>
    <row r="1042" spans="1:16" s="1" customFormat="1" ht="17.25" customHeight="1">
      <c r="A1042" s="15">
        <f t="shared" si="131"/>
        <v>4</v>
      </c>
      <c r="B1042" s="16" t="str">
        <f t="shared" si="132"/>
        <v>教材节</v>
      </c>
      <c r="C1042" s="16" t="str">
        <f t="shared" si="133"/>
        <v>2.气压带和风带</v>
      </c>
      <c r="D1042" s="16" t="str">
        <f>IF(I1042=1,INDEX( {"chinese","english","math","physics","chemistry","biology","politics","history","geography"},MATCH(C1042,{"语文","英语","数学","物理","化学","生物","政治","历史","地理"},0)),"")</f>
        <v/>
      </c>
      <c r="E1042" s="16" t="str">
        <f t="shared" si="134"/>
        <v>教材节</v>
      </c>
      <c r="F1042" s="16" t="str">
        <f t="shared" si="135"/>
        <v>恰</v>
      </c>
      <c r="G1042" s="16" t="str">
        <f>INDEX( {"body","discipline","volume","chapter","section"},MATCH(E1042,{"教材体","教材域","教材册","教材章","教材节"},0))</f>
        <v>section</v>
      </c>
      <c r="H1042" s="16" t="str">
        <f>INDEX( {"super","just","sub","infras"},MATCH(F1042,{"超","恰","亚","次"},0))</f>
        <v>just</v>
      </c>
      <c r="I1042" s="16">
        <f>MATCH(E1042,{"教材体","教材域","教材册","教材章","教材节"},0)-1</f>
        <v>4</v>
      </c>
      <c r="J1042" s="16">
        <f>MATCH(F1042,{"超","恰","亚","次"},0)-1</f>
        <v>1</v>
      </c>
      <c r="K1042" s="16" t="str">
        <f t="shared" si="136"/>
        <v>地理</v>
      </c>
      <c r="L1042" s="1" t="s">
        <v>923</v>
      </c>
      <c r="M1042" s="17"/>
      <c r="N1042" s="17"/>
      <c r="O1042" s="18" t="str">
        <f t="shared" si="137"/>
        <v xml:space="preserve">
  - 
    name:  2.气压带和风带
    title:  2.气压带和风带
    description: 
    koLyro: section
    koLyri:  just
    son: </v>
      </c>
      <c r="P1042" s="20" t="str">
        <f t="shared" si="138"/>
        <v xml:space="preserve">
          - 
            name:  2.气压带和风带
            title:  2.气压带和风带
            description: 
            koLyro: section
            koLyri:  just
            son: </v>
      </c>
    </row>
    <row r="1043" spans="1:16" s="1" customFormat="1" ht="17.25" customHeight="1">
      <c r="A1043" s="15">
        <f t="shared" si="131"/>
        <v>4</v>
      </c>
      <c r="B1043" s="16" t="str">
        <f t="shared" si="132"/>
        <v>教材节</v>
      </c>
      <c r="C1043" s="16" t="str">
        <f t="shared" si="133"/>
        <v>3.常见天气系统</v>
      </c>
      <c r="D1043" s="16" t="str">
        <f>IF(I1043=1,INDEX( {"chinese","english","math","physics","chemistry","biology","politics","history","geography"},MATCH(C1043,{"语文","英语","数学","物理","化学","生物","政治","历史","地理"},0)),"")</f>
        <v/>
      </c>
      <c r="E1043" s="16" t="str">
        <f t="shared" si="134"/>
        <v>教材节</v>
      </c>
      <c r="F1043" s="16" t="str">
        <f t="shared" si="135"/>
        <v>恰</v>
      </c>
      <c r="G1043" s="16" t="str">
        <f>INDEX( {"body","discipline","volume","chapter","section"},MATCH(E1043,{"教材体","教材域","教材册","教材章","教材节"},0))</f>
        <v>section</v>
      </c>
      <c r="H1043" s="16" t="str">
        <f>INDEX( {"super","just","sub","infras"},MATCH(F1043,{"超","恰","亚","次"},0))</f>
        <v>just</v>
      </c>
      <c r="I1043" s="16">
        <f>MATCH(E1043,{"教材体","教材域","教材册","教材章","教材节"},0)-1</f>
        <v>4</v>
      </c>
      <c r="J1043" s="16">
        <f>MATCH(F1043,{"超","恰","亚","次"},0)-1</f>
        <v>1</v>
      </c>
      <c r="K1043" s="16" t="str">
        <f t="shared" si="136"/>
        <v>地理</v>
      </c>
      <c r="L1043" s="1" t="s">
        <v>924</v>
      </c>
      <c r="M1043" s="17"/>
      <c r="N1043" s="17"/>
      <c r="O1043" s="18" t="str">
        <f t="shared" si="137"/>
        <v xml:space="preserve">
  - 
    name:  3.常见天气系统
    title:  3.常见天气系统
    description: 
    koLyro: section
    koLyri:  just
    son: </v>
      </c>
      <c r="P1043" s="20" t="str">
        <f t="shared" si="138"/>
        <v xml:space="preserve">
          - 
            name:  3.常见天气系统
            title:  3.常见天气系统
            description: 
            koLyro: section
            koLyri:  just
            son: </v>
      </c>
    </row>
    <row r="1044" spans="1:16" s="1" customFormat="1" ht="17.25" customHeight="1">
      <c r="A1044" s="15">
        <f t="shared" si="131"/>
        <v>4</v>
      </c>
      <c r="B1044" s="16" t="str">
        <f t="shared" si="132"/>
        <v>教材节</v>
      </c>
      <c r="C1044" s="16" t="str">
        <f t="shared" si="133"/>
        <v>4.全球气候变化</v>
      </c>
      <c r="D1044" s="16" t="str">
        <f>IF(I1044=1,INDEX( {"chinese","english","math","physics","chemistry","biology","politics","history","geography"},MATCH(C1044,{"语文","英语","数学","物理","化学","生物","政治","历史","地理"},0)),"")</f>
        <v/>
      </c>
      <c r="E1044" s="16" t="str">
        <f t="shared" si="134"/>
        <v>教材节</v>
      </c>
      <c r="F1044" s="16" t="str">
        <f t="shared" si="135"/>
        <v>恰</v>
      </c>
      <c r="G1044" s="16" t="str">
        <f>INDEX( {"body","discipline","volume","chapter","section"},MATCH(E1044,{"教材体","教材域","教材册","教材章","教材节"},0))</f>
        <v>section</v>
      </c>
      <c r="H1044" s="16" t="str">
        <f>INDEX( {"super","just","sub","infras"},MATCH(F1044,{"超","恰","亚","次"},0))</f>
        <v>just</v>
      </c>
      <c r="I1044" s="16">
        <f>MATCH(E1044,{"教材体","教材域","教材册","教材章","教材节"},0)-1</f>
        <v>4</v>
      </c>
      <c r="J1044" s="16">
        <f>MATCH(F1044,{"超","恰","亚","次"},0)-1</f>
        <v>1</v>
      </c>
      <c r="K1044" s="16" t="str">
        <f t="shared" si="136"/>
        <v>地理</v>
      </c>
      <c r="L1044" s="1" t="s">
        <v>925</v>
      </c>
      <c r="M1044" s="17" t="s">
        <v>63</v>
      </c>
      <c r="N1044" s="17"/>
      <c r="O1044" s="18" t="str">
        <f t="shared" si="137"/>
        <v xml:space="preserve">
  - 
    name:  4.全球气候变化
    title:  4.全球气候变化
    description: 
    koLyro: section
    koLyri:  just
    son: </v>
      </c>
      <c r="P1044" s="20" t="str">
        <f t="shared" si="138"/>
        <v xml:space="preserve">
          - 
            name:  4.全球气候变化
            title:  4.全球气候变化
            description: 
            koLyro: section
            koLyri:  just
            son: </v>
      </c>
    </row>
    <row r="1045" spans="1:16" s="1" customFormat="1" ht="17.25" customHeight="1">
      <c r="A1045" s="15">
        <f t="shared" si="131"/>
        <v>3</v>
      </c>
      <c r="B1045" s="16" t="str">
        <f t="shared" si="132"/>
        <v>教材章</v>
      </c>
      <c r="C1045" s="16" t="str">
        <f t="shared" si="133"/>
        <v>第三章 地球上的水</v>
      </c>
      <c r="D1045" s="16" t="str">
        <f>IF(I1045=1,INDEX( {"chinese","english","math","physics","chemistry","biology","politics","history","geography"},MATCH(C1045,{"语文","英语","数学","物理","化学","生物","政治","历史","地理"},0)),"")</f>
        <v/>
      </c>
      <c r="E1045" s="16" t="str">
        <f t="shared" si="134"/>
        <v>教材章</v>
      </c>
      <c r="F1045" s="16" t="str">
        <f t="shared" si="135"/>
        <v>恰</v>
      </c>
      <c r="G1045" s="16" t="str">
        <f>INDEX( {"body","discipline","volume","chapter","section"},MATCH(E1045,{"教材体","教材域","教材册","教材章","教材节"},0))</f>
        <v>chapter</v>
      </c>
      <c r="H1045" s="16" t="str">
        <f>INDEX( {"super","just","sub","infras"},MATCH(F1045,{"超","恰","亚","次"},0))</f>
        <v>just</v>
      </c>
      <c r="I1045" s="16">
        <f>MATCH(E1045,{"教材体","教材域","教材册","教材章","教材节"},0)-1</f>
        <v>3</v>
      </c>
      <c r="J1045" s="16">
        <f>MATCH(F1045,{"超","恰","亚","次"},0)-1</f>
        <v>1</v>
      </c>
      <c r="K1045" s="16" t="str">
        <f t="shared" si="136"/>
        <v>地理</v>
      </c>
      <c r="L1045" s="1" t="s">
        <v>926</v>
      </c>
      <c r="M1045" s="17"/>
      <c r="N1045" s="17"/>
      <c r="O1045" s="18" t="str">
        <f t="shared" si="137"/>
        <v xml:space="preserve">
  - 
    name:  第三章 地球上的水
    title:  第三章 地球上的水
    description: 
    koLyro: chapter
    koLyri:  just
    son: </v>
      </c>
      <c r="P1045" s="20" t="str">
        <f t="shared" si="138"/>
        <v xml:space="preserve">
        - 
          name:  第三章 地球上的水
          title:  第三章 地球上的水
          description: 
          koLyro: chapter
          koLyri:  just
          son: </v>
      </c>
    </row>
    <row r="1046" spans="1:16" s="1" customFormat="1" ht="17.25" customHeight="1">
      <c r="A1046" s="15">
        <f t="shared" si="131"/>
        <v>4</v>
      </c>
      <c r="B1046" s="16" t="str">
        <f t="shared" si="132"/>
        <v>教材节</v>
      </c>
      <c r="C1046" s="16" t="str">
        <f t="shared" si="133"/>
        <v>1.自然界的水循环</v>
      </c>
      <c r="D1046" s="16" t="str">
        <f>IF(I1046=1,INDEX( {"chinese","english","math","physics","chemistry","biology","politics","history","geography"},MATCH(C1046,{"语文","英语","数学","物理","化学","生物","政治","历史","地理"},0)),"")</f>
        <v/>
      </c>
      <c r="E1046" s="16" t="str">
        <f t="shared" si="134"/>
        <v>教材节</v>
      </c>
      <c r="F1046" s="16" t="str">
        <f t="shared" si="135"/>
        <v>恰</v>
      </c>
      <c r="G1046" s="16" t="str">
        <f>INDEX( {"body","discipline","volume","chapter","section"},MATCH(E1046,{"教材体","教材域","教材册","教材章","教材节"},0))</f>
        <v>section</v>
      </c>
      <c r="H1046" s="16" t="str">
        <f>INDEX( {"super","just","sub","infras"},MATCH(F1046,{"超","恰","亚","次"},0))</f>
        <v>just</v>
      </c>
      <c r="I1046" s="16">
        <f>MATCH(E1046,{"教材体","教材域","教材册","教材章","教材节"},0)-1</f>
        <v>4</v>
      </c>
      <c r="J1046" s="16">
        <f>MATCH(F1046,{"超","恰","亚","次"},0)-1</f>
        <v>1</v>
      </c>
      <c r="K1046" s="16" t="str">
        <f t="shared" si="136"/>
        <v>地理</v>
      </c>
      <c r="L1046" s="1" t="s">
        <v>927</v>
      </c>
      <c r="M1046" s="17" t="s">
        <v>64</v>
      </c>
      <c r="N1046" s="17"/>
      <c r="O1046" s="18" t="str">
        <f t="shared" si="137"/>
        <v xml:space="preserve">
  - 
    name:  1.自然界的水循环
    title:  1.自然界的水循环
    description: 
    koLyro: section
    koLyri:  just
    son: </v>
      </c>
      <c r="P1046" s="20" t="str">
        <f t="shared" si="138"/>
        <v xml:space="preserve">
          - 
            name:  1.自然界的水循环
            title:  1.自然界的水循环
            description: 
            koLyro: section
            koLyri:  just
            son: </v>
      </c>
    </row>
    <row r="1047" spans="1:16" s="1" customFormat="1" ht="17.25" customHeight="1">
      <c r="A1047" s="15">
        <f t="shared" si="131"/>
        <v>4</v>
      </c>
      <c r="B1047" s="16" t="str">
        <f t="shared" si="132"/>
        <v>教材节</v>
      </c>
      <c r="C1047" s="16" t="str">
        <f t="shared" si="133"/>
        <v>2.大规模的海水运动</v>
      </c>
      <c r="D1047" s="16" t="str">
        <f>IF(I1047=1,INDEX( {"chinese","english","math","physics","chemistry","biology","politics","history","geography"},MATCH(C1047,{"语文","英语","数学","物理","化学","生物","政治","历史","地理"},0)),"")</f>
        <v/>
      </c>
      <c r="E1047" s="16" t="str">
        <f t="shared" si="134"/>
        <v>教材节</v>
      </c>
      <c r="F1047" s="16" t="str">
        <f t="shared" si="135"/>
        <v>恰</v>
      </c>
      <c r="G1047" s="16" t="str">
        <f>INDEX( {"body","discipline","volume","chapter","section"},MATCH(E1047,{"教材体","教材域","教材册","教材章","教材节"},0))</f>
        <v>section</v>
      </c>
      <c r="H1047" s="16" t="str">
        <f>INDEX( {"super","just","sub","infras"},MATCH(F1047,{"超","恰","亚","次"},0))</f>
        <v>just</v>
      </c>
      <c r="I1047" s="16">
        <f>MATCH(E1047,{"教材体","教材域","教材册","教材章","教材节"},0)-1</f>
        <v>4</v>
      </c>
      <c r="J1047" s="16">
        <f>MATCH(F1047,{"超","恰","亚","次"},0)-1</f>
        <v>1</v>
      </c>
      <c r="K1047" s="16" t="str">
        <f t="shared" si="136"/>
        <v>地理</v>
      </c>
      <c r="L1047" s="1" t="s">
        <v>928</v>
      </c>
      <c r="M1047" s="17" t="s">
        <v>65</v>
      </c>
      <c r="N1047" s="17"/>
      <c r="O1047" s="18" t="str">
        <f t="shared" si="137"/>
        <v xml:space="preserve">
  - 
    name:  2.大规模的海水运动
    title:  2.大规模的海水运动
    description: 
    koLyro: section
    koLyri:  just
    son: </v>
      </c>
      <c r="P1047" s="20" t="str">
        <f t="shared" si="138"/>
        <v xml:space="preserve">
          - 
            name:  2.大规模的海水运动
            title:  2.大规模的海水运动
            description: 
            koLyro: section
            koLyri:  just
            son: </v>
      </c>
    </row>
    <row r="1048" spans="1:16" s="1" customFormat="1" ht="17.25" customHeight="1">
      <c r="A1048" s="15">
        <f t="shared" si="131"/>
        <v>4</v>
      </c>
      <c r="B1048" s="16" t="str">
        <f t="shared" si="132"/>
        <v>教材节</v>
      </c>
      <c r="C1048" s="16" t="str">
        <f t="shared" si="133"/>
        <v>3.水资源的合理利用</v>
      </c>
      <c r="D1048" s="16" t="str">
        <f>IF(I1048=1,INDEX( {"chinese","english","math","physics","chemistry","biology","politics","history","geography"},MATCH(C1048,{"语文","英语","数学","物理","化学","生物","政治","历史","地理"},0)),"")</f>
        <v/>
      </c>
      <c r="E1048" s="16" t="str">
        <f t="shared" si="134"/>
        <v>教材节</v>
      </c>
      <c r="F1048" s="16" t="str">
        <f t="shared" si="135"/>
        <v>恰</v>
      </c>
      <c r="G1048" s="16" t="str">
        <f>INDEX( {"body","discipline","volume","chapter","section"},MATCH(E1048,{"教材体","教材域","教材册","教材章","教材节"},0))</f>
        <v>section</v>
      </c>
      <c r="H1048" s="16" t="str">
        <f>INDEX( {"super","just","sub","infras"},MATCH(F1048,{"超","恰","亚","次"},0))</f>
        <v>just</v>
      </c>
      <c r="I1048" s="16">
        <f>MATCH(E1048,{"教材体","教材域","教材册","教材章","教材节"},0)-1</f>
        <v>4</v>
      </c>
      <c r="J1048" s="16">
        <f>MATCH(F1048,{"超","恰","亚","次"},0)-1</f>
        <v>1</v>
      </c>
      <c r="K1048" s="16" t="str">
        <f t="shared" si="136"/>
        <v>地理</v>
      </c>
      <c r="L1048" s="1" t="s">
        <v>929</v>
      </c>
      <c r="M1048" s="17"/>
      <c r="N1048" s="17"/>
      <c r="O1048" s="18" t="str">
        <f t="shared" si="137"/>
        <v xml:space="preserve">
  - 
    name:  3.水资源的合理利用
    title:  3.水资源的合理利用
    description: 
    koLyro: section
    koLyri:  just
    son: </v>
      </c>
      <c r="P1048" s="20" t="str">
        <f t="shared" si="138"/>
        <v xml:space="preserve">
          - 
            name:  3.水资源的合理利用
            title:  3.水资源的合理利用
            description: 
            koLyro: section
            koLyri:  just
            son: </v>
      </c>
    </row>
    <row r="1049" spans="1:16" s="1" customFormat="1" ht="17.25" customHeight="1">
      <c r="A1049" s="15">
        <f t="shared" si="131"/>
        <v>3</v>
      </c>
      <c r="B1049" s="16" t="str">
        <f t="shared" si="132"/>
        <v>教材章</v>
      </c>
      <c r="C1049" s="16" t="str">
        <f t="shared" si="133"/>
        <v>第四章 地表形态的塑造</v>
      </c>
      <c r="D1049" s="16" t="str">
        <f>IF(I1049=1,INDEX( {"chinese","english","math","physics","chemistry","biology","politics","history","geography"},MATCH(C1049,{"语文","英语","数学","物理","化学","生物","政治","历史","地理"},0)),"")</f>
        <v/>
      </c>
      <c r="E1049" s="16" t="str">
        <f t="shared" si="134"/>
        <v>教材章</v>
      </c>
      <c r="F1049" s="16" t="str">
        <f t="shared" si="135"/>
        <v>恰</v>
      </c>
      <c r="G1049" s="16" t="str">
        <f>INDEX( {"body","discipline","volume","chapter","section"},MATCH(E1049,{"教材体","教材域","教材册","教材章","教材节"},0))</f>
        <v>chapter</v>
      </c>
      <c r="H1049" s="16" t="str">
        <f>INDEX( {"super","just","sub","infras"},MATCH(F1049,{"超","恰","亚","次"},0))</f>
        <v>just</v>
      </c>
      <c r="I1049" s="16">
        <f>MATCH(E1049,{"教材体","教材域","教材册","教材章","教材节"},0)-1</f>
        <v>3</v>
      </c>
      <c r="J1049" s="16">
        <f>MATCH(F1049,{"超","恰","亚","次"},0)-1</f>
        <v>1</v>
      </c>
      <c r="K1049" s="16" t="str">
        <f t="shared" si="136"/>
        <v>地理</v>
      </c>
      <c r="L1049" s="1" t="s">
        <v>930</v>
      </c>
      <c r="M1049" s="17"/>
      <c r="N1049" s="17"/>
      <c r="O1049" s="18" t="str">
        <f t="shared" si="137"/>
        <v xml:space="preserve">
  - 
    name:  第四章 地表形态的塑造
    title:  第四章 地表形态的塑造
    description: 
    koLyro: chapter
    koLyri:  just
    son: </v>
      </c>
      <c r="P1049" s="20" t="str">
        <f t="shared" si="138"/>
        <v xml:space="preserve">
        - 
          name:  第四章 地表形态的塑造
          title:  第四章 地表形态的塑造
          description: 
          koLyro: chapter
          koLyri:  just
          son: </v>
      </c>
    </row>
    <row r="1050" spans="1:16" s="1" customFormat="1" ht="17.25" customHeight="1">
      <c r="A1050" s="15">
        <f t="shared" si="131"/>
        <v>4</v>
      </c>
      <c r="B1050" s="16" t="str">
        <f t="shared" si="132"/>
        <v>教材节</v>
      </c>
      <c r="C1050" s="16" t="str">
        <f t="shared" si="133"/>
        <v>1.地壳的物质组成和物质循环</v>
      </c>
      <c r="D1050" s="16" t="str">
        <f>IF(I1050=1,INDEX( {"chinese","english","math","physics","chemistry","biology","politics","history","geography"},MATCH(C1050,{"语文","英语","数学","物理","化学","生物","政治","历史","地理"},0)),"")</f>
        <v/>
      </c>
      <c r="E1050" s="16" t="str">
        <f t="shared" si="134"/>
        <v>教材节</v>
      </c>
      <c r="F1050" s="16" t="str">
        <f t="shared" si="135"/>
        <v>恰</v>
      </c>
      <c r="G1050" s="16" t="str">
        <f>INDEX( {"body","discipline","volume","chapter","section"},MATCH(E1050,{"教材体","教材域","教材册","教材章","教材节"},0))</f>
        <v>section</v>
      </c>
      <c r="H1050" s="16" t="str">
        <f>INDEX( {"super","just","sub","infras"},MATCH(F1050,{"超","恰","亚","次"},0))</f>
        <v>just</v>
      </c>
      <c r="I1050" s="16">
        <f>MATCH(E1050,{"教材体","教材域","教材册","教材章","教材节"},0)-1</f>
        <v>4</v>
      </c>
      <c r="J1050" s="16">
        <f>MATCH(F1050,{"超","恰","亚","次"},0)-1</f>
        <v>1</v>
      </c>
      <c r="K1050" s="16" t="str">
        <f t="shared" si="136"/>
        <v>地理</v>
      </c>
      <c r="L1050" s="1" t="s">
        <v>931</v>
      </c>
      <c r="M1050" s="17"/>
      <c r="N1050" s="17"/>
      <c r="O1050" s="18" t="str">
        <f t="shared" si="137"/>
        <v xml:space="preserve">
  - 
    name:  1.地壳的物质组成和物质循环
    title:  1.地壳的物质组成和物质循环
    description: 
    koLyro: section
    koLyri:  just
    son: </v>
      </c>
      <c r="P1050" s="20" t="str">
        <f t="shared" si="138"/>
        <v xml:space="preserve">
          - 
            name:  1.地壳的物质组成和物质循环
            title:  1.地壳的物质组成和物质循环
            description: 
            koLyro: section
            koLyri:  just
            son: </v>
      </c>
    </row>
    <row r="1051" spans="1:16" s="1" customFormat="1" ht="17.25" customHeight="1">
      <c r="A1051" s="15">
        <f t="shared" si="131"/>
        <v>4</v>
      </c>
      <c r="B1051" s="16" t="str">
        <f t="shared" si="132"/>
        <v>教材节</v>
      </c>
      <c r="C1051" s="16" t="str">
        <f t="shared" si="133"/>
        <v>2.营造地表形态的力量</v>
      </c>
      <c r="D1051" s="16" t="str">
        <f>IF(I1051=1,INDEX( {"chinese","english","math","physics","chemistry","biology","politics","history","geography"},MATCH(C1051,{"语文","英语","数学","物理","化学","生物","政治","历史","地理"},0)),"")</f>
        <v/>
      </c>
      <c r="E1051" s="16" t="str">
        <f t="shared" si="134"/>
        <v>教材节</v>
      </c>
      <c r="F1051" s="16" t="str">
        <f t="shared" si="135"/>
        <v>恰</v>
      </c>
      <c r="G1051" s="16" t="str">
        <f>INDEX( {"body","discipline","volume","chapter","section"},MATCH(E1051,{"教材体","教材域","教材册","教材章","教材节"},0))</f>
        <v>section</v>
      </c>
      <c r="H1051" s="16" t="str">
        <f>INDEX( {"super","just","sub","infras"},MATCH(F1051,{"超","恰","亚","次"},0))</f>
        <v>just</v>
      </c>
      <c r="I1051" s="16">
        <f>MATCH(E1051,{"教材体","教材域","教材册","教材章","教材节"},0)-1</f>
        <v>4</v>
      </c>
      <c r="J1051" s="16">
        <f>MATCH(F1051,{"超","恰","亚","次"},0)-1</f>
        <v>1</v>
      </c>
      <c r="K1051" s="16" t="str">
        <f t="shared" si="136"/>
        <v>地理</v>
      </c>
      <c r="L1051" s="1" t="s">
        <v>932</v>
      </c>
      <c r="M1051" s="17"/>
      <c r="N1051" s="17"/>
      <c r="O1051" s="18" t="str">
        <f t="shared" si="137"/>
        <v xml:space="preserve">
  - 
    name:  2.营造地表形态的力量
    title:  2.营造地表形态的力量
    description: 
    koLyro: section
    koLyri:  just
    son: </v>
      </c>
      <c r="P1051" s="20" t="str">
        <f t="shared" si="138"/>
        <v xml:space="preserve">
          - 
            name:  2.营造地表形态的力量
            title:  2.营造地表形态的力量
            description: 
            koLyro: section
            koLyri:  just
            son: </v>
      </c>
    </row>
    <row r="1052" spans="1:16" s="1" customFormat="1" ht="17.25" customHeight="1">
      <c r="A1052" s="15">
        <f t="shared" si="131"/>
        <v>4</v>
      </c>
      <c r="B1052" s="16" t="str">
        <f t="shared" si="132"/>
        <v>教材节</v>
      </c>
      <c r="C1052" s="16" t="str">
        <f t="shared" si="133"/>
        <v>3.山地的形成</v>
      </c>
      <c r="D1052" s="16" t="str">
        <f>IF(I1052=1,INDEX( {"chinese","english","math","physics","chemistry","biology","politics","history","geography"},MATCH(C1052,{"语文","英语","数学","物理","化学","生物","政治","历史","地理"},0)),"")</f>
        <v/>
      </c>
      <c r="E1052" s="16" t="str">
        <f t="shared" si="134"/>
        <v>教材节</v>
      </c>
      <c r="F1052" s="16" t="str">
        <f t="shared" si="135"/>
        <v>恰</v>
      </c>
      <c r="G1052" s="16" t="str">
        <f>INDEX( {"body","discipline","volume","chapter","section"},MATCH(E1052,{"教材体","教材域","教材册","教材章","教材节"},0))</f>
        <v>section</v>
      </c>
      <c r="H1052" s="16" t="str">
        <f>INDEX( {"super","just","sub","infras"},MATCH(F1052,{"超","恰","亚","次"},0))</f>
        <v>just</v>
      </c>
      <c r="I1052" s="16">
        <f>MATCH(E1052,{"教材体","教材域","教材册","教材章","教材节"},0)-1</f>
        <v>4</v>
      </c>
      <c r="J1052" s="16">
        <f>MATCH(F1052,{"超","恰","亚","次"},0)-1</f>
        <v>1</v>
      </c>
      <c r="K1052" s="16" t="str">
        <f t="shared" si="136"/>
        <v>地理</v>
      </c>
      <c r="L1052" s="1" t="s">
        <v>933</v>
      </c>
      <c r="M1052" s="17"/>
      <c r="N1052" s="17"/>
      <c r="O1052" s="18" t="str">
        <f t="shared" si="137"/>
        <v xml:space="preserve">
  - 
    name:  3.山地的形成
    title:  3.山地的形成
    description: 
    koLyro: section
    koLyri:  just
    son: </v>
      </c>
      <c r="P1052" s="20" t="str">
        <f t="shared" si="138"/>
        <v xml:space="preserve">
          - 
            name:  3.山地的形成
            title:  3.山地的形成
            description: 
            koLyro: section
            koLyri:  just
            son: </v>
      </c>
    </row>
    <row r="1053" spans="1:16" s="1" customFormat="1" ht="17.25" customHeight="1">
      <c r="A1053" s="15">
        <f t="shared" si="131"/>
        <v>4</v>
      </c>
      <c r="B1053" s="16" t="str">
        <f t="shared" si="132"/>
        <v>教材节</v>
      </c>
      <c r="C1053" s="16" t="str">
        <f t="shared" si="133"/>
        <v>4.河流地貌的发育</v>
      </c>
      <c r="D1053" s="16" t="str">
        <f>IF(I1053=1,INDEX( {"chinese","english","math","physics","chemistry","biology","politics","history","geography"},MATCH(C1053,{"语文","英语","数学","物理","化学","生物","政治","历史","地理"},0)),"")</f>
        <v/>
      </c>
      <c r="E1053" s="16" t="str">
        <f t="shared" si="134"/>
        <v>教材节</v>
      </c>
      <c r="F1053" s="16" t="str">
        <f t="shared" si="135"/>
        <v>恰</v>
      </c>
      <c r="G1053" s="16" t="str">
        <f>INDEX( {"body","discipline","volume","chapter","section"},MATCH(E1053,{"教材体","教材域","教材册","教材章","教材节"},0))</f>
        <v>section</v>
      </c>
      <c r="H1053" s="16" t="str">
        <f>INDEX( {"super","just","sub","infras"},MATCH(F1053,{"超","恰","亚","次"},0))</f>
        <v>just</v>
      </c>
      <c r="I1053" s="16">
        <f>MATCH(E1053,{"教材体","教材域","教材册","教材章","教材节"},0)-1</f>
        <v>4</v>
      </c>
      <c r="J1053" s="16">
        <f>MATCH(F1053,{"超","恰","亚","次"},0)-1</f>
        <v>1</v>
      </c>
      <c r="K1053" s="16" t="str">
        <f t="shared" si="136"/>
        <v>地理</v>
      </c>
      <c r="L1053" s="1" t="s">
        <v>934</v>
      </c>
      <c r="M1053" s="17"/>
      <c r="N1053" s="17"/>
      <c r="O1053" s="18" t="str">
        <f t="shared" si="137"/>
        <v xml:space="preserve">
  - 
    name:  4.河流地貌的发育
    title:  4.河流地貌的发育
    description: 
    koLyro: section
    koLyri:  just
    son: </v>
      </c>
      <c r="P1053" s="20" t="str">
        <f t="shared" si="138"/>
        <v xml:space="preserve">
          - 
            name:  4.河流地貌的发育
            title:  4.河流地貌的发育
            description: 
            koLyro: section
            koLyri:  just
            son: </v>
      </c>
    </row>
    <row r="1054" spans="1:16" s="1" customFormat="1" ht="17.25" customHeight="1">
      <c r="A1054" s="15">
        <f t="shared" si="131"/>
        <v>4</v>
      </c>
      <c r="B1054" s="16" t="str">
        <f t="shared" si="132"/>
        <v>教材节</v>
      </c>
      <c r="C1054" s="16" t="str">
        <f t="shared" si="133"/>
        <v>5.地形对聚落及交通线路分布的影响</v>
      </c>
      <c r="D1054" s="16" t="str">
        <f>IF(I1054=1,INDEX( {"chinese","english","math","physics","chemistry","biology","politics","history","geography"},MATCH(C1054,{"语文","英语","数学","物理","化学","生物","政治","历史","地理"},0)),"")</f>
        <v/>
      </c>
      <c r="E1054" s="16" t="str">
        <f t="shared" si="134"/>
        <v>教材节</v>
      </c>
      <c r="F1054" s="16" t="str">
        <f t="shared" si="135"/>
        <v>恰</v>
      </c>
      <c r="G1054" s="16" t="str">
        <f>INDEX( {"body","discipline","volume","chapter","section"},MATCH(E1054,{"教材体","教材域","教材册","教材章","教材节"},0))</f>
        <v>section</v>
      </c>
      <c r="H1054" s="16" t="str">
        <f>INDEX( {"super","just","sub","infras"},MATCH(F1054,{"超","恰","亚","次"},0))</f>
        <v>just</v>
      </c>
      <c r="I1054" s="16">
        <f>MATCH(E1054,{"教材体","教材域","教材册","教材章","教材节"},0)-1</f>
        <v>4</v>
      </c>
      <c r="J1054" s="16">
        <f>MATCH(F1054,{"超","恰","亚","次"},0)-1</f>
        <v>1</v>
      </c>
      <c r="K1054" s="16" t="str">
        <f t="shared" si="136"/>
        <v>地理</v>
      </c>
      <c r="L1054" s="1" t="s">
        <v>935</v>
      </c>
      <c r="M1054" s="17"/>
      <c r="N1054" s="17"/>
      <c r="O1054" s="18" t="str">
        <f t="shared" si="137"/>
        <v xml:space="preserve">
  - 
    name:  5.地形对聚落及交通线路分布的影响
    title:  5.地形对聚落及交通线路分布的影响
    description: 
    koLyro: section
    koLyri:  just
    son: </v>
      </c>
      <c r="P1054" s="20" t="str">
        <f t="shared" si="138"/>
        <v xml:space="preserve">
          - 
            name:  5.地形对聚落及交通线路分布的影响
            title:  5.地形对聚落及交通线路分布的影响
            description: 
            koLyro: section
            koLyri:  just
            son: </v>
      </c>
    </row>
    <row r="1055" spans="1:16" s="1" customFormat="1" ht="17.25" customHeight="1">
      <c r="A1055" s="15">
        <f t="shared" si="131"/>
        <v>3</v>
      </c>
      <c r="B1055" s="16" t="str">
        <f t="shared" si="132"/>
        <v>教材章</v>
      </c>
      <c r="C1055" s="16" t="str">
        <f t="shared" si="133"/>
        <v>第五章 自然地理环境的整体性与差异性</v>
      </c>
      <c r="D1055" s="16" t="str">
        <f>IF(I1055=1,INDEX( {"chinese","english","math","physics","chemistry","biology","politics","history","geography"},MATCH(C1055,{"语文","英语","数学","物理","化学","生物","政治","历史","地理"},0)),"")</f>
        <v/>
      </c>
      <c r="E1055" s="16" t="str">
        <f t="shared" si="134"/>
        <v>教材章</v>
      </c>
      <c r="F1055" s="16" t="str">
        <f t="shared" si="135"/>
        <v>恰</v>
      </c>
      <c r="G1055" s="16" t="str">
        <f>INDEX( {"body","discipline","volume","chapter","section"},MATCH(E1055,{"教材体","教材域","教材册","教材章","教材节"},0))</f>
        <v>chapter</v>
      </c>
      <c r="H1055" s="16" t="str">
        <f>INDEX( {"super","just","sub","infras"},MATCH(F1055,{"超","恰","亚","次"},0))</f>
        <v>just</v>
      </c>
      <c r="I1055" s="16">
        <f>MATCH(E1055,{"教材体","教材域","教材册","教材章","教材节"},0)-1</f>
        <v>3</v>
      </c>
      <c r="J1055" s="16">
        <f>MATCH(F1055,{"超","恰","亚","次"},0)-1</f>
        <v>1</v>
      </c>
      <c r="K1055" s="16" t="str">
        <f t="shared" si="136"/>
        <v>地理</v>
      </c>
      <c r="L1055" s="1" t="s">
        <v>936</v>
      </c>
      <c r="M1055" s="17" t="s">
        <v>66</v>
      </c>
      <c r="N1055" s="17"/>
      <c r="O1055" s="18" t="str">
        <f t="shared" si="137"/>
        <v xml:space="preserve">
  - 
    name:  第五章 自然地理环境的整体性与差异性
    title:  第五章 自然地理环境的整体性与差异性
    description: 
    koLyro: chapter
    koLyri:  just
    son: </v>
      </c>
      <c r="P1055" s="20" t="str">
        <f t="shared" si="138"/>
        <v xml:space="preserve">
        - 
          name:  第五章 自然地理环境的整体性与差异性
          title:  第五章 自然地理环境的整体性与差异性
          description: 
          koLyro: chapter
          koLyri:  just
          son: </v>
      </c>
    </row>
    <row r="1056" spans="1:16" s="1" customFormat="1" ht="17.25" customHeight="1">
      <c r="A1056" s="15">
        <f t="shared" si="131"/>
        <v>4</v>
      </c>
      <c r="B1056" s="16" t="str">
        <f t="shared" si="132"/>
        <v>教材节</v>
      </c>
      <c r="C1056" s="16" t="str">
        <f t="shared" si="133"/>
        <v>1.自然地理环境要素变化与环境变迁</v>
      </c>
      <c r="D1056" s="16" t="str">
        <f>IF(I1056=1,INDEX( {"chinese","english","math","physics","chemistry","biology","politics","history","geography"},MATCH(C1056,{"语文","英语","数学","物理","化学","生物","政治","历史","地理"},0)),"")</f>
        <v/>
      </c>
      <c r="E1056" s="16" t="str">
        <f t="shared" si="134"/>
        <v>教材节</v>
      </c>
      <c r="F1056" s="16" t="str">
        <f t="shared" si="135"/>
        <v>恰</v>
      </c>
      <c r="G1056" s="16" t="str">
        <f>INDEX( {"body","discipline","volume","chapter","section"},MATCH(E1056,{"教材体","教材域","教材册","教材章","教材节"},0))</f>
        <v>section</v>
      </c>
      <c r="H1056" s="16" t="str">
        <f>INDEX( {"super","just","sub","infras"},MATCH(F1056,{"超","恰","亚","次"},0))</f>
        <v>just</v>
      </c>
      <c r="I1056" s="16">
        <f>MATCH(E1056,{"教材体","教材域","教材册","教材章","教材节"},0)-1</f>
        <v>4</v>
      </c>
      <c r="J1056" s="16">
        <f>MATCH(F1056,{"超","恰","亚","次"},0)-1</f>
        <v>1</v>
      </c>
      <c r="K1056" s="16" t="str">
        <f t="shared" si="136"/>
        <v>地理</v>
      </c>
      <c r="L1056" s="1" t="s">
        <v>937</v>
      </c>
      <c r="M1056" s="17"/>
      <c r="N1056" s="17"/>
      <c r="O1056" s="18" t="str">
        <f t="shared" si="137"/>
        <v xml:space="preserve">
  - 
    name:  1.自然地理环境要素变化与环境变迁
    title:  1.自然地理环境要素变化与环境变迁
    description: 
    koLyro: section
    koLyri:  just
    son: </v>
      </c>
      <c r="P1056" s="20" t="str">
        <f t="shared" si="138"/>
        <v xml:space="preserve">
          - 
            name:  1.自然地理环境要素变化与环境变迁
            title:  1.自然地理环境要素变化与环境变迁
            description: 
            koLyro: section
            koLyri:  just
            son: </v>
      </c>
    </row>
    <row r="1057" spans="1:41" s="1" customFormat="1" ht="17.25" customHeight="1">
      <c r="A1057" s="15">
        <f t="shared" si="131"/>
        <v>4</v>
      </c>
      <c r="B1057" s="16" t="str">
        <f t="shared" si="132"/>
        <v>教材节</v>
      </c>
      <c r="C1057" s="16" t="str">
        <f t="shared" si="133"/>
        <v>2.自然地理环境的整体性</v>
      </c>
      <c r="D1057" s="16" t="str">
        <f>IF(I1057=1,INDEX( {"chinese","english","math","physics","chemistry","biology","politics","history","geography"},MATCH(C1057,{"语文","英语","数学","物理","化学","生物","政治","历史","地理"},0)),"")</f>
        <v/>
      </c>
      <c r="E1057" s="16" t="str">
        <f t="shared" si="134"/>
        <v>教材节</v>
      </c>
      <c r="F1057" s="16" t="str">
        <f t="shared" si="135"/>
        <v>恰</v>
      </c>
      <c r="G1057" s="16" t="str">
        <f>INDEX( {"body","discipline","volume","chapter","section"},MATCH(E1057,{"教材体","教材域","教材册","教材章","教材节"},0))</f>
        <v>section</v>
      </c>
      <c r="H1057" s="16" t="str">
        <f>INDEX( {"super","just","sub","infras"},MATCH(F1057,{"超","恰","亚","次"},0))</f>
        <v>just</v>
      </c>
      <c r="I1057" s="16">
        <f>MATCH(E1057,{"教材体","教材域","教材册","教材章","教材节"},0)-1</f>
        <v>4</v>
      </c>
      <c r="J1057" s="16">
        <f>MATCH(F1057,{"超","恰","亚","次"},0)-1</f>
        <v>1</v>
      </c>
      <c r="K1057" s="16" t="str">
        <f t="shared" si="136"/>
        <v>地理</v>
      </c>
      <c r="L1057" s="1" t="s">
        <v>938</v>
      </c>
      <c r="M1057" s="17"/>
      <c r="N1057" s="17"/>
      <c r="O1057" s="18" t="str">
        <f t="shared" si="137"/>
        <v xml:space="preserve">
  - 
    name:  2.自然地理环境的整体性
    title:  2.自然地理环境的整体性
    description: 
    koLyro: section
    koLyri:  just
    son: </v>
      </c>
      <c r="P1057" s="20" t="str">
        <f t="shared" si="138"/>
        <v xml:space="preserve">
          - 
            name:  2.自然地理环境的整体性
            title:  2.自然地理环境的整体性
            description: 
            koLyro: section
            koLyri:  just
            son: </v>
      </c>
    </row>
    <row r="1058" spans="1:41" s="1" customFormat="1" ht="17.25" customHeight="1">
      <c r="A1058" s="15">
        <f t="shared" si="131"/>
        <v>4</v>
      </c>
      <c r="B1058" s="16" t="str">
        <f t="shared" si="132"/>
        <v>教材节</v>
      </c>
      <c r="C1058" s="16" t="str">
        <f t="shared" si="133"/>
        <v>3.自然地理环境的差异性</v>
      </c>
      <c r="D1058" s="16" t="str">
        <f>IF(I1058=1,INDEX( {"chinese","english","math","physics","chemistry","biology","politics","history","geography"},MATCH(C1058,{"语文","英语","数学","物理","化学","生物","政治","历史","地理"},0)),"")</f>
        <v/>
      </c>
      <c r="E1058" s="16" t="str">
        <f t="shared" si="134"/>
        <v>教材节</v>
      </c>
      <c r="F1058" s="16" t="str">
        <f t="shared" si="135"/>
        <v>恰</v>
      </c>
      <c r="G1058" s="16" t="str">
        <f>INDEX( {"body","discipline","volume","chapter","section"},MATCH(E1058,{"教材体","教材域","教材册","教材章","教材节"},0))</f>
        <v>section</v>
      </c>
      <c r="H1058" s="16" t="str">
        <f>INDEX( {"super","just","sub","infras"},MATCH(F1058,{"超","恰","亚","次"},0))</f>
        <v>just</v>
      </c>
      <c r="I1058" s="16">
        <f>MATCH(E1058,{"教材体","教材域","教材册","教材章","教材节"},0)-1</f>
        <v>4</v>
      </c>
      <c r="J1058" s="16">
        <f>MATCH(F1058,{"超","恰","亚","次"},0)-1</f>
        <v>1</v>
      </c>
      <c r="K1058" s="16" t="str">
        <f t="shared" si="136"/>
        <v>地理</v>
      </c>
      <c r="L1058" s="1" t="s">
        <v>939</v>
      </c>
      <c r="M1058" s="17"/>
      <c r="N1058" s="17"/>
      <c r="O1058" s="18" t="str">
        <f t="shared" si="137"/>
        <v xml:space="preserve">
  - 
    name:  3.自然地理环境的差异性
    title:  3.自然地理环境的差异性
    description: 
    koLyro: section
    koLyri:  just
    son: </v>
      </c>
      <c r="P1058" s="20" t="str">
        <f t="shared" si="138"/>
        <v xml:space="preserve">
          - 
            name:  3.自然地理环境的差异性
            title:  3.自然地理环境的差异性
            description: 
            koLyro: section
            koLyri:  just
            son: </v>
      </c>
    </row>
    <row r="1059" spans="1:41" s="1" customFormat="1" ht="17.25" customHeight="1">
      <c r="A1059" s="15">
        <f t="shared" si="131"/>
        <v>2</v>
      </c>
      <c r="B1059" s="16" t="str">
        <f t="shared" si="132"/>
        <v>教材册</v>
      </c>
      <c r="C1059" s="16" t="str">
        <f t="shared" si="133"/>
        <v>必修二</v>
      </c>
      <c r="D1059" s="16" t="str">
        <f>IF(I1059=1,INDEX( {"chinese","english","math","physics","chemistry","biology","politics","history","geography"},MATCH(C1059,{"语文","英语","数学","物理","化学","生物","政治","历史","地理"},0)),"")</f>
        <v/>
      </c>
      <c r="E1059" s="16" t="str">
        <f t="shared" si="134"/>
        <v>教材册</v>
      </c>
      <c r="F1059" s="16" t="str">
        <f t="shared" si="135"/>
        <v>恰</v>
      </c>
      <c r="G1059" s="16" t="str">
        <f>INDEX( {"body","discipline","volume","chapter","section"},MATCH(E1059,{"教材体","教材域","教材册","教材章","教材节"},0))</f>
        <v>volume</v>
      </c>
      <c r="H1059" s="16" t="str">
        <f>INDEX( {"super","just","sub","infras"},MATCH(F1059,{"超","恰","亚","次"},0))</f>
        <v>just</v>
      </c>
      <c r="I1059" s="16">
        <f>MATCH(E1059,{"教材体","教材域","教材册","教材章","教材节"},0)-1</f>
        <v>2</v>
      </c>
      <c r="J1059" s="16">
        <f>MATCH(F1059,{"超","恰","亚","次"},0)-1</f>
        <v>1</v>
      </c>
      <c r="K1059" s="16" t="str">
        <f t="shared" si="136"/>
        <v>地理</v>
      </c>
      <c r="L1059" s="1" t="s">
        <v>90</v>
      </c>
      <c r="M1059" s="17" t="s">
        <v>67</v>
      </c>
      <c r="N1059" s="17"/>
      <c r="O1059" s="18" t="str">
        <f t="shared" si="137"/>
        <v xml:space="preserve">
  - 
    name:  必修二
    title:  必修二
    description: 
    koLyro: volume
    koLyri:  just
    son: </v>
      </c>
      <c r="P1059" s="20" t="str">
        <f t="shared" si="138"/>
        <v xml:space="preserve">
      - 
        name:  必修二
        title:  必修二
        description: 
        koLyro: volume
        koLyri:  just
        son: </v>
      </c>
    </row>
    <row r="1060" spans="1:41" s="1" customFormat="1" ht="17.25" customHeight="1">
      <c r="A1060" s="15">
        <f t="shared" si="131"/>
        <v>3</v>
      </c>
      <c r="B1060" s="16" t="str">
        <f t="shared" si="132"/>
        <v>教材章</v>
      </c>
      <c r="C1060" s="16" t="str">
        <f t="shared" si="133"/>
        <v>第一章 人口的变化</v>
      </c>
      <c r="D1060" s="16" t="str">
        <f>IF(I1060=1,INDEX( {"chinese","english","math","physics","chemistry","biology","politics","history","geography"},MATCH(C1060,{"语文","英语","数学","物理","化学","生物","政治","历史","地理"},0)),"")</f>
        <v/>
      </c>
      <c r="E1060" s="16" t="str">
        <f t="shared" si="134"/>
        <v>教材章</v>
      </c>
      <c r="F1060" s="16" t="str">
        <f t="shared" si="135"/>
        <v>恰</v>
      </c>
      <c r="G1060" s="16" t="str">
        <f>INDEX( {"body","discipline","volume","chapter","section"},MATCH(E1060,{"教材体","教材域","教材册","教材章","教材节"},0))</f>
        <v>chapter</v>
      </c>
      <c r="H1060" s="16" t="str">
        <f>INDEX( {"super","just","sub","infras"},MATCH(F1060,{"超","恰","亚","次"},0))</f>
        <v>just</v>
      </c>
      <c r="I1060" s="16">
        <f>MATCH(E1060,{"教材体","教材域","教材册","教材章","教材节"},0)-1</f>
        <v>3</v>
      </c>
      <c r="J1060" s="16">
        <f>MATCH(F1060,{"超","恰","亚","次"},0)-1</f>
        <v>1</v>
      </c>
      <c r="K1060" s="16" t="str">
        <f t="shared" si="136"/>
        <v>地理</v>
      </c>
      <c r="L1060" s="1" t="s">
        <v>940</v>
      </c>
      <c r="M1060" s="17"/>
      <c r="N1060" s="17"/>
      <c r="O1060" s="18" t="str">
        <f t="shared" si="137"/>
        <v xml:space="preserve">
  - 
    name:  第一章 人口的变化
    title:  第一章 人口的变化
    description: 
    koLyro: chapter
    koLyri:  just
    son: </v>
      </c>
      <c r="P1060" s="20" t="str">
        <f t="shared" si="138"/>
        <v xml:space="preserve">
        - 
          name:  第一章 人口的变化
          title:  第一章 人口的变化
          description: 
          koLyro: chapter
          koLyri:  just
          son: </v>
      </c>
    </row>
    <row r="1061" spans="1:41" s="1" customFormat="1" ht="17.25" customHeight="1">
      <c r="A1061" s="15">
        <f t="shared" si="131"/>
        <v>4</v>
      </c>
      <c r="B1061" s="16" t="str">
        <f t="shared" si="132"/>
        <v>教材节</v>
      </c>
      <c r="C1061" s="16" t="str">
        <f t="shared" si="133"/>
        <v>1.人口的数量变化</v>
      </c>
      <c r="D1061" s="16" t="str">
        <f>IF(I1061=1,INDEX( {"chinese","english","math","physics","chemistry","biology","politics","history","geography"},MATCH(C1061,{"语文","英语","数学","物理","化学","生物","政治","历史","地理"},0)),"")</f>
        <v/>
      </c>
      <c r="E1061" s="16" t="str">
        <f t="shared" si="134"/>
        <v>教材节</v>
      </c>
      <c r="F1061" s="16" t="str">
        <f t="shared" si="135"/>
        <v>恰</v>
      </c>
      <c r="G1061" s="16" t="str">
        <f>INDEX( {"body","discipline","volume","chapter","section"},MATCH(E1061,{"教材体","教材域","教材册","教材章","教材节"},0))</f>
        <v>section</v>
      </c>
      <c r="H1061" s="16" t="str">
        <f>INDEX( {"super","just","sub","infras"},MATCH(F1061,{"超","恰","亚","次"},0))</f>
        <v>just</v>
      </c>
      <c r="I1061" s="16">
        <f>MATCH(E1061,{"教材体","教材域","教材册","教材章","教材节"},0)-1</f>
        <v>4</v>
      </c>
      <c r="J1061" s="16">
        <f>MATCH(F1061,{"超","恰","亚","次"},0)-1</f>
        <v>1</v>
      </c>
      <c r="K1061" s="16" t="str">
        <f t="shared" si="136"/>
        <v>地理</v>
      </c>
      <c r="L1061" s="1" t="s">
        <v>941</v>
      </c>
      <c r="M1061" s="17"/>
      <c r="N1061" s="17"/>
      <c r="O1061" s="18" t="str">
        <f t="shared" si="137"/>
        <v xml:space="preserve">
  - 
    name:  1.人口的数量变化
    title:  1.人口的数量变化
    description: 
    koLyro: section
    koLyri:  just
    son: </v>
      </c>
      <c r="P1061" s="20" t="str">
        <f t="shared" si="138"/>
        <v xml:space="preserve">
          - 
            name:  1.人口的数量变化
            title:  1.人口的数量变化
            description: 
            koLyro: section
            koLyri:  just
            son: </v>
      </c>
    </row>
    <row r="1062" spans="1:41" s="1" customFormat="1" ht="17.25" customHeight="1">
      <c r="A1062" s="15">
        <f t="shared" si="131"/>
        <v>4</v>
      </c>
      <c r="B1062" s="16" t="str">
        <f t="shared" si="132"/>
        <v>教材节</v>
      </c>
      <c r="C1062" s="16" t="str">
        <f t="shared" si="133"/>
        <v>2.人口的空间变化</v>
      </c>
      <c r="D1062" s="16" t="str">
        <f>IF(I1062=1,INDEX( {"chinese","english","math","physics","chemistry","biology","politics","history","geography"},MATCH(C1062,{"语文","英语","数学","物理","化学","生物","政治","历史","地理"},0)),"")</f>
        <v/>
      </c>
      <c r="E1062" s="16" t="str">
        <f t="shared" si="134"/>
        <v>教材节</v>
      </c>
      <c r="F1062" s="16" t="str">
        <f t="shared" si="135"/>
        <v>恰</v>
      </c>
      <c r="G1062" s="16" t="str">
        <f>INDEX( {"body","discipline","volume","chapter","section"},MATCH(E1062,{"教材体","教材域","教材册","教材章","教材节"},0))</f>
        <v>section</v>
      </c>
      <c r="H1062" s="16" t="str">
        <f>INDEX( {"super","just","sub","infras"},MATCH(F1062,{"超","恰","亚","次"},0))</f>
        <v>just</v>
      </c>
      <c r="I1062" s="16">
        <f>MATCH(E1062,{"教材体","教材域","教材册","教材章","教材节"},0)-1</f>
        <v>4</v>
      </c>
      <c r="J1062" s="16">
        <f>MATCH(F1062,{"超","恰","亚","次"},0)-1</f>
        <v>1</v>
      </c>
      <c r="K1062" s="16" t="str">
        <f t="shared" si="136"/>
        <v>地理</v>
      </c>
      <c r="L1062" s="1" t="s">
        <v>942</v>
      </c>
      <c r="M1062" s="17"/>
      <c r="N1062" s="17"/>
      <c r="O1062" s="18" t="str">
        <f t="shared" si="137"/>
        <v xml:space="preserve">
  - 
    name:  2.人口的空间变化
    title:  2.人口的空间变化
    description: 
    koLyro: section
    koLyri:  just
    son: </v>
      </c>
      <c r="P1062" s="20" t="str">
        <f t="shared" si="138"/>
        <v xml:space="preserve">
          - 
            name:  2.人口的空间变化
            title:  2.人口的空间变化
            description: 
            koLyro: section
            koLyri:  just
            son: </v>
      </c>
    </row>
    <row r="1063" spans="1:41" s="1" customFormat="1" ht="17.25" customHeight="1">
      <c r="A1063" s="15">
        <f t="shared" si="131"/>
        <v>4</v>
      </c>
      <c r="B1063" s="16" t="str">
        <f t="shared" si="132"/>
        <v>教材节</v>
      </c>
      <c r="C1063" s="16" t="str">
        <f t="shared" si="133"/>
        <v>3.人口的合理容量</v>
      </c>
      <c r="D1063" s="16" t="str">
        <f>IF(I1063=1,INDEX( {"chinese","english","math","physics","chemistry","biology","politics","history","geography"},MATCH(C1063,{"语文","英语","数学","物理","化学","生物","政治","历史","地理"},0)),"")</f>
        <v/>
      </c>
      <c r="E1063" s="16" t="str">
        <f t="shared" si="134"/>
        <v>教材节</v>
      </c>
      <c r="F1063" s="16" t="str">
        <f t="shared" si="135"/>
        <v>恰</v>
      </c>
      <c r="G1063" s="16" t="str">
        <f>INDEX( {"body","discipline","volume","chapter","section"},MATCH(E1063,{"教材体","教材域","教材册","教材章","教材节"},0))</f>
        <v>section</v>
      </c>
      <c r="H1063" s="16" t="str">
        <f>INDEX( {"super","just","sub","infras"},MATCH(F1063,{"超","恰","亚","次"},0))</f>
        <v>just</v>
      </c>
      <c r="I1063" s="16">
        <f>MATCH(E1063,{"教材体","教材域","教材册","教材章","教材节"},0)-1</f>
        <v>4</v>
      </c>
      <c r="J1063" s="16">
        <f>MATCH(F1063,{"超","恰","亚","次"},0)-1</f>
        <v>1</v>
      </c>
      <c r="K1063" s="16" t="str">
        <f t="shared" si="136"/>
        <v>地理</v>
      </c>
      <c r="L1063" s="1" t="s">
        <v>943</v>
      </c>
      <c r="M1063" s="17"/>
      <c r="N1063" s="17"/>
      <c r="O1063" s="18" t="str">
        <f t="shared" si="137"/>
        <v xml:space="preserve">
  - 
    name:  3.人口的合理容量
    title:  3.人口的合理容量
    description: 
    koLyro: section
    koLyri:  just
    son: </v>
      </c>
      <c r="P1063" s="20" t="str">
        <f t="shared" si="138"/>
        <v xml:space="preserve">
          - 
            name:  3.人口的合理容量
            title:  3.人口的合理容量
            description: 
            koLyro: section
            koLyri:  just
            son: </v>
      </c>
    </row>
    <row r="1064" spans="1:41" s="1" customFormat="1" ht="17.25" customHeight="1">
      <c r="A1064" s="15">
        <f t="shared" si="131"/>
        <v>4</v>
      </c>
      <c r="B1064" s="16" t="str">
        <f t="shared" si="132"/>
        <v>教材节</v>
      </c>
      <c r="C1064" s="16" t="str">
        <f t="shared" si="133"/>
        <v>4.地域文化与人口</v>
      </c>
      <c r="D1064" s="16" t="str">
        <f>IF(I1064=1,INDEX( {"chinese","english","math","physics","chemistry","biology","politics","history","geography"},MATCH(C1064,{"语文","英语","数学","物理","化学","生物","政治","历史","地理"},0)),"")</f>
        <v/>
      </c>
      <c r="E1064" s="16" t="str">
        <f t="shared" si="134"/>
        <v>教材节</v>
      </c>
      <c r="F1064" s="16" t="str">
        <f t="shared" si="135"/>
        <v>恰</v>
      </c>
      <c r="G1064" s="16" t="str">
        <f>INDEX( {"body","discipline","volume","chapter","section"},MATCH(E1064,{"教材体","教材域","教材册","教材章","教材节"},0))</f>
        <v>section</v>
      </c>
      <c r="H1064" s="16" t="str">
        <f>INDEX( {"super","just","sub","infras"},MATCH(F1064,{"超","恰","亚","次"},0))</f>
        <v>just</v>
      </c>
      <c r="I1064" s="16">
        <f>MATCH(E1064,{"教材体","教材域","教材册","教材章","教材节"},0)-1</f>
        <v>4</v>
      </c>
      <c r="J1064" s="16">
        <f>MATCH(F1064,{"超","恰","亚","次"},0)-1</f>
        <v>1</v>
      </c>
      <c r="K1064" s="16" t="str">
        <f t="shared" si="136"/>
        <v>地理</v>
      </c>
      <c r="L1064" s="1" t="s">
        <v>944</v>
      </c>
      <c r="M1064" s="17" t="s">
        <v>68</v>
      </c>
      <c r="N1064" s="17"/>
      <c r="O1064" s="18" t="str">
        <f t="shared" si="137"/>
        <v xml:space="preserve">
  - 
    name:  4.地域文化与人口
    title:  4.地域文化与人口
    description: 
    koLyro: section
    koLyri:  just
    son: </v>
      </c>
      <c r="P1064" s="20" t="str">
        <f t="shared" si="138"/>
        <v xml:space="preserve">
          - 
            name:  4.地域文化与人口
            title:  4.地域文化与人口
            description: 
            koLyro: section
            koLyri:  just
            son: </v>
      </c>
    </row>
    <row r="1065" spans="1:41" s="1" customFormat="1" ht="17.25" customHeight="1">
      <c r="A1065" s="15">
        <f t="shared" si="131"/>
        <v>3</v>
      </c>
      <c r="B1065" s="16" t="str">
        <f t="shared" si="132"/>
        <v>教材章</v>
      </c>
      <c r="C1065" s="16" t="str">
        <f t="shared" si="133"/>
        <v>第二章 城市与城市化</v>
      </c>
      <c r="D1065" s="16" t="str">
        <f>IF(I1065=1,INDEX( {"chinese","english","math","physics","chemistry","biology","politics","history","geography"},MATCH(C1065,{"语文","英语","数学","物理","化学","生物","政治","历史","地理"},0)),"")</f>
        <v/>
      </c>
      <c r="E1065" s="16" t="str">
        <f t="shared" si="134"/>
        <v>教材章</v>
      </c>
      <c r="F1065" s="16" t="str">
        <f t="shared" si="135"/>
        <v>恰</v>
      </c>
      <c r="G1065" s="16" t="str">
        <f>INDEX( {"body","discipline","volume","chapter","section"},MATCH(E1065,{"教材体","教材域","教材册","教材章","教材节"},0))</f>
        <v>chapter</v>
      </c>
      <c r="H1065" s="16" t="str">
        <f>INDEX( {"super","just","sub","infras"},MATCH(F1065,{"超","恰","亚","次"},0))</f>
        <v>just</v>
      </c>
      <c r="I1065" s="16">
        <f>MATCH(E1065,{"教材体","教材域","教材册","教材章","教材节"},0)-1</f>
        <v>3</v>
      </c>
      <c r="J1065" s="16">
        <f>MATCH(F1065,{"超","恰","亚","次"},0)-1</f>
        <v>1</v>
      </c>
      <c r="K1065" s="16" t="str">
        <f t="shared" si="136"/>
        <v>地理</v>
      </c>
      <c r="L1065" s="1" t="s">
        <v>945</v>
      </c>
      <c r="M1065" s="17"/>
      <c r="N1065" s="17"/>
      <c r="O1065" s="18" t="str">
        <f t="shared" si="137"/>
        <v xml:space="preserve">
  - 
    name:  第二章 城市与城市化
    title:  第二章 城市与城市化
    description: 
    koLyro: chapter
    koLyri:  just
    son: </v>
      </c>
      <c r="P1065" s="20" t="str">
        <f t="shared" si="138"/>
        <v xml:space="preserve">
        - 
          name:  第二章 城市与城市化
          title:  第二章 城市与城市化
          description: 
          koLyro: chapter
          koLyri:  just
          son: </v>
      </c>
    </row>
    <row r="1066" spans="1:41" s="1" customFormat="1" ht="17.25" customHeight="1">
      <c r="A1066" s="15">
        <f t="shared" si="131"/>
        <v>4</v>
      </c>
      <c r="B1066" s="16" t="str">
        <f t="shared" si="132"/>
        <v>教材节</v>
      </c>
      <c r="C1066" s="16" t="str">
        <f t="shared" si="133"/>
        <v>1.城市内部空间结构</v>
      </c>
      <c r="D1066" s="16" t="str">
        <f>IF(I1066=1,INDEX( {"chinese","english","math","physics","chemistry","biology","politics","history","geography"},MATCH(C1066,{"语文","英语","数学","物理","化学","生物","政治","历史","地理"},0)),"")</f>
        <v/>
      </c>
      <c r="E1066" s="16" t="str">
        <f t="shared" si="134"/>
        <v>教材节</v>
      </c>
      <c r="F1066" s="16" t="str">
        <f t="shared" si="135"/>
        <v>恰</v>
      </c>
      <c r="G1066" s="16" t="str">
        <f>INDEX( {"body","discipline","volume","chapter","section"},MATCH(E1066,{"教材体","教材域","教材册","教材章","教材节"},0))</f>
        <v>section</v>
      </c>
      <c r="H1066" s="16" t="str">
        <f>INDEX( {"super","just","sub","infras"},MATCH(F1066,{"超","恰","亚","次"},0))</f>
        <v>just</v>
      </c>
      <c r="I1066" s="16">
        <f>MATCH(E1066,{"教材体","教材域","教材册","教材章","教材节"},0)-1</f>
        <v>4</v>
      </c>
      <c r="J1066" s="16">
        <f>MATCH(F1066,{"超","恰","亚","次"},0)-1</f>
        <v>1</v>
      </c>
      <c r="K1066" s="16" t="str">
        <f t="shared" si="136"/>
        <v>地理</v>
      </c>
      <c r="L1066" s="1" t="s">
        <v>946</v>
      </c>
      <c r="M1066" s="17"/>
      <c r="N1066" s="17"/>
      <c r="O1066" s="18" t="str">
        <f t="shared" si="137"/>
        <v xml:space="preserve">
  - 
    name:  1.城市内部空间结构
    title:  1.城市内部空间结构
    description: 
    koLyro: section
    koLyri:  just
    son: </v>
      </c>
      <c r="P1066" s="20" t="str">
        <f t="shared" si="138"/>
        <v xml:space="preserve">
          - 
            name:  1.城市内部空间结构
            title:  1.城市内部空间结构
            description: 
            koLyro: section
            koLyri:  just
            son: </v>
      </c>
    </row>
    <row r="1067" spans="1:41" s="1" customFormat="1" ht="17.25" customHeight="1">
      <c r="A1067" s="15">
        <f t="shared" si="131"/>
        <v>4</v>
      </c>
      <c r="B1067" s="16" t="str">
        <f t="shared" si="132"/>
        <v>教材节</v>
      </c>
      <c r="C1067" s="16" t="str">
        <f t="shared" si="133"/>
        <v>2.不同等级城市的服务功能</v>
      </c>
      <c r="D1067" s="16" t="str">
        <f>IF(I1067=1,INDEX( {"chinese","english","math","physics","chemistry","biology","politics","history","geography"},MATCH(C1067,{"语文","英语","数学","物理","化学","生物","政治","历史","地理"},0)),"")</f>
        <v/>
      </c>
      <c r="E1067" s="16" t="str">
        <f t="shared" si="134"/>
        <v>教材节</v>
      </c>
      <c r="F1067" s="16" t="str">
        <f t="shared" si="135"/>
        <v>恰</v>
      </c>
      <c r="G1067" s="16" t="str">
        <f>INDEX( {"body","discipline","volume","chapter","section"},MATCH(E1067,{"教材体","教材域","教材册","教材章","教材节"},0))</f>
        <v>section</v>
      </c>
      <c r="H1067" s="16" t="str">
        <f>INDEX( {"super","just","sub","infras"},MATCH(F1067,{"超","恰","亚","次"},0))</f>
        <v>just</v>
      </c>
      <c r="I1067" s="16">
        <f>MATCH(E1067,{"教材体","教材域","教材册","教材章","教材节"},0)-1</f>
        <v>4</v>
      </c>
      <c r="J1067" s="16">
        <f>MATCH(F1067,{"超","恰","亚","次"},0)-1</f>
        <v>1</v>
      </c>
      <c r="K1067" s="16" t="str">
        <f t="shared" si="136"/>
        <v>地理</v>
      </c>
      <c r="L1067" s="1" t="s">
        <v>947</v>
      </c>
      <c r="M1067" s="17"/>
      <c r="N1067" s="17"/>
      <c r="O1067" s="18" t="str">
        <f t="shared" si="137"/>
        <v xml:space="preserve">
  - 
    name:  2.不同等级城市的服务功能
    title:  2.不同等级城市的服务功能
    description: 
    koLyro: section
    koLyri:  just
    son: </v>
      </c>
      <c r="P1067" s="20" t="str">
        <f t="shared" si="138"/>
        <v xml:space="preserve">
          - 
            name:  2.不同等级城市的服务功能
            title:  2.不同等级城市的服务功能
            description: 
            koLyro: section
            koLyri:  just
            son: </v>
      </c>
    </row>
    <row r="1068" spans="1:41" s="21" customFormat="1" ht="17.25" customHeight="1">
      <c r="A1068" s="15">
        <f t="shared" si="131"/>
        <v>4</v>
      </c>
      <c r="B1068" s="16" t="str">
        <f t="shared" si="132"/>
        <v>教材节</v>
      </c>
      <c r="C1068" s="16" t="str">
        <f t="shared" si="133"/>
        <v>3.城市化</v>
      </c>
      <c r="D1068" s="16" t="str">
        <f>IF(I1068=1,INDEX( {"chinese","english","math","physics","chemistry","biology","politics","history","geography"},MATCH(C1068,{"语文","英语","数学","物理","化学","生物","政治","历史","地理"},0)),"")</f>
        <v/>
      </c>
      <c r="E1068" s="16" t="str">
        <f t="shared" si="134"/>
        <v>教材节</v>
      </c>
      <c r="F1068" s="16" t="str">
        <f t="shared" si="135"/>
        <v>恰</v>
      </c>
      <c r="G1068" s="16" t="str">
        <f>INDEX( {"body","discipline","volume","chapter","section"},MATCH(E1068,{"教材体","教材域","教材册","教材章","教材节"},0))</f>
        <v>section</v>
      </c>
      <c r="H1068" s="16" t="str">
        <f>INDEX( {"super","just","sub","infras"},MATCH(F1068,{"超","恰","亚","次"},0))</f>
        <v>just</v>
      </c>
      <c r="I1068" s="16">
        <f>MATCH(E1068,{"教材体","教材域","教材册","教材章","教材节"},0)-1</f>
        <v>4</v>
      </c>
      <c r="J1068" s="16">
        <f>MATCH(F1068,{"超","恰","亚","次"},0)-1</f>
        <v>1</v>
      </c>
      <c r="K1068" s="16" t="str">
        <f t="shared" si="136"/>
        <v>地理</v>
      </c>
      <c r="L1068" s="1" t="s">
        <v>948</v>
      </c>
      <c r="M1068" s="17"/>
      <c r="N1068" s="17"/>
      <c r="O1068" s="18" t="str">
        <f t="shared" si="137"/>
        <v xml:space="preserve">
  - 
    name:  3.城市化
    title:  3.城市化
    description: 
    koLyro: section
    koLyri:  just
    son: </v>
      </c>
      <c r="P1068" s="20" t="str">
        <f t="shared" si="138"/>
        <v xml:space="preserve">
          - 
            name:  3.城市化
            title:  3.城市化
            description: 
            koLyro: section
            koLyri:  just
            son: </v>
      </c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</row>
    <row r="1069" spans="1:41" s="1" customFormat="1" ht="17.25" customHeight="1">
      <c r="A1069" s="15">
        <f t="shared" si="131"/>
        <v>4</v>
      </c>
      <c r="B1069" s="16" t="str">
        <f t="shared" si="132"/>
        <v>教材节</v>
      </c>
      <c r="C1069" s="16" t="str">
        <f t="shared" si="133"/>
        <v>4.地域文化与城市发展</v>
      </c>
      <c r="D1069" s="16" t="str">
        <f>IF(I1069=1,INDEX( {"chinese","english","math","physics","chemistry","biology","politics","history","geography"},MATCH(C1069,{"语文","英语","数学","物理","化学","生物","政治","历史","地理"},0)),"")</f>
        <v/>
      </c>
      <c r="E1069" s="16" t="str">
        <f t="shared" si="134"/>
        <v>教材节</v>
      </c>
      <c r="F1069" s="16" t="str">
        <f t="shared" si="135"/>
        <v>恰</v>
      </c>
      <c r="G1069" s="16" t="str">
        <f>INDEX( {"body","discipline","volume","chapter","section"},MATCH(E1069,{"教材体","教材域","教材册","教材章","教材节"},0))</f>
        <v>section</v>
      </c>
      <c r="H1069" s="16" t="str">
        <f>INDEX( {"super","just","sub","infras"},MATCH(F1069,{"超","恰","亚","次"},0))</f>
        <v>just</v>
      </c>
      <c r="I1069" s="16">
        <f>MATCH(E1069,{"教材体","教材域","教材册","教材章","教材节"},0)-1</f>
        <v>4</v>
      </c>
      <c r="J1069" s="16">
        <f>MATCH(F1069,{"超","恰","亚","次"},0)-1</f>
        <v>1</v>
      </c>
      <c r="K1069" s="16" t="str">
        <f t="shared" si="136"/>
        <v>地理</v>
      </c>
      <c r="L1069" s="1" t="s">
        <v>949</v>
      </c>
      <c r="M1069" s="17"/>
      <c r="N1069" s="17"/>
      <c r="O1069" s="18" t="str">
        <f t="shared" si="137"/>
        <v xml:space="preserve">
  - 
    name:  4.地域文化与城市发展
    title:  4.地域文化与城市发展
    description: 
    koLyro: section
    koLyri:  just
    son: </v>
      </c>
      <c r="P1069" s="20" t="str">
        <f t="shared" si="138"/>
        <v xml:space="preserve">
          - 
            name:  4.地域文化与城市发展
            title:  4.地域文化与城市发展
            description: 
            koLyro: section
            koLyri:  just
            son: </v>
      </c>
    </row>
    <row r="1070" spans="1:41" s="1" customFormat="1" ht="17.25" customHeight="1">
      <c r="A1070" s="15">
        <f t="shared" si="131"/>
        <v>3</v>
      </c>
      <c r="B1070" s="16" t="str">
        <f t="shared" si="132"/>
        <v>教材章</v>
      </c>
      <c r="C1070" s="16" t="str">
        <f t="shared" si="133"/>
        <v>第三章 农业地域的形成与发展</v>
      </c>
      <c r="D1070" s="16" t="str">
        <f>IF(I1070=1,INDEX( {"chinese","english","math","physics","chemistry","biology","politics","history","geography"},MATCH(C1070,{"语文","英语","数学","物理","化学","生物","政治","历史","地理"},0)),"")</f>
        <v/>
      </c>
      <c r="E1070" s="16" t="str">
        <f t="shared" si="134"/>
        <v>教材章</v>
      </c>
      <c r="F1070" s="16" t="str">
        <f t="shared" si="135"/>
        <v>恰</v>
      </c>
      <c r="G1070" s="16" t="str">
        <f>INDEX( {"body","discipline","volume","chapter","section"},MATCH(E1070,{"教材体","教材域","教材册","教材章","教材节"},0))</f>
        <v>chapter</v>
      </c>
      <c r="H1070" s="16" t="str">
        <f>INDEX( {"super","just","sub","infras"},MATCH(F1070,{"超","恰","亚","次"},0))</f>
        <v>just</v>
      </c>
      <c r="I1070" s="16">
        <f>MATCH(E1070,{"教材体","教材域","教材册","教材章","教材节"},0)-1</f>
        <v>3</v>
      </c>
      <c r="J1070" s="16">
        <f>MATCH(F1070,{"超","恰","亚","次"},0)-1</f>
        <v>1</v>
      </c>
      <c r="K1070" s="16" t="str">
        <f t="shared" si="136"/>
        <v>地理</v>
      </c>
      <c r="L1070" s="1" t="s">
        <v>950</v>
      </c>
      <c r="M1070" s="17"/>
      <c r="N1070" s="17"/>
      <c r="O1070" s="18" t="str">
        <f t="shared" si="137"/>
        <v xml:space="preserve">
  - 
    name:  第三章 农业地域的形成与发展
    title:  第三章 农业地域的形成与发展
    description: 
    koLyro: chapter
    koLyri:  just
    son: </v>
      </c>
      <c r="P1070" s="20" t="str">
        <f t="shared" si="138"/>
        <v xml:space="preserve">
        - 
          name:  第三章 农业地域的形成与发展
          title:  第三章 农业地域的形成与发展
          description: 
          koLyro: chapter
          koLyri:  just
          son: </v>
      </c>
    </row>
    <row r="1071" spans="1:41" s="1" customFormat="1" ht="17.25" customHeight="1">
      <c r="A1071" s="15">
        <f t="shared" si="131"/>
        <v>4</v>
      </c>
      <c r="B1071" s="16" t="str">
        <f t="shared" si="132"/>
        <v>教材节</v>
      </c>
      <c r="C1071" s="16" t="str">
        <f t="shared" si="133"/>
        <v>1.农业的区位选择</v>
      </c>
      <c r="D1071" s="16" t="str">
        <f>IF(I1071=1,INDEX( {"chinese","english","math","physics","chemistry","biology","politics","history","geography"},MATCH(C1071,{"语文","英语","数学","物理","化学","生物","政治","历史","地理"},0)),"")</f>
        <v/>
      </c>
      <c r="E1071" s="16" t="str">
        <f t="shared" si="134"/>
        <v>教材节</v>
      </c>
      <c r="F1071" s="16" t="str">
        <f t="shared" si="135"/>
        <v>恰</v>
      </c>
      <c r="G1071" s="16" t="str">
        <f>INDEX( {"body","discipline","volume","chapter","section"},MATCH(E1071,{"教材体","教材域","教材册","教材章","教材节"},0))</f>
        <v>section</v>
      </c>
      <c r="H1071" s="16" t="str">
        <f>INDEX( {"super","just","sub","infras"},MATCH(F1071,{"超","恰","亚","次"},0))</f>
        <v>just</v>
      </c>
      <c r="I1071" s="16">
        <f>MATCH(E1071,{"教材体","教材域","教材册","教材章","教材节"},0)-1</f>
        <v>4</v>
      </c>
      <c r="J1071" s="16">
        <f>MATCH(F1071,{"超","恰","亚","次"},0)-1</f>
        <v>1</v>
      </c>
      <c r="K1071" s="16" t="str">
        <f t="shared" si="136"/>
        <v>地理</v>
      </c>
      <c r="L1071" s="1" t="s">
        <v>951</v>
      </c>
      <c r="M1071" s="17"/>
      <c r="N1071" s="17"/>
      <c r="O1071" s="18" t="str">
        <f t="shared" si="137"/>
        <v xml:space="preserve">
  - 
    name:  1.农业的区位选择
    title:  1.农业的区位选择
    description: 
    koLyro: section
    koLyri:  just
    son: </v>
      </c>
      <c r="P1071" s="20" t="str">
        <f t="shared" si="138"/>
        <v xml:space="preserve">
          - 
            name:  1.农业的区位选择
            title:  1.农业的区位选择
            description: 
            koLyro: section
            koLyri:  just
            son: </v>
      </c>
    </row>
    <row r="1072" spans="1:41" s="1" customFormat="1" ht="17.25" customHeight="1">
      <c r="A1072" s="15">
        <f t="shared" si="131"/>
        <v>4</v>
      </c>
      <c r="B1072" s="16" t="str">
        <f t="shared" si="132"/>
        <v>教材节</v>
      </c>
      <c r="C1072" s="16" t="str">
        <f t="shared" si="133"/>
        <v>2.以种植业为主的农业地域类型</v>
      </c>
      <c r="D1072" s="16" t="str">
        <f>IF(I1072=1,INDEX( {"chinese","english","math","physics","chemistry","biology","politics","history","geography"},MATCH(C1072,{"语文","英语","数学","物理","化学","生物","政治","历史","地理"},0)),"")</f>
        <v/>
      </c>
      <c r="E1072" s="16" t="str">
        <f t="shared" si="134"/>
        <v>教材节</v>
      </c>
      <c r="F1072" s="16" t="str">
        <f t="shared" si="135"/>
        <v>恰</v>
      </c>
      <c r="G1072" s="16" t="str">
        <f>INDEX( {"body","discipline","volume","chapter","section"},MATCH(E1072,{"教材体","教材域","教材册","教材章","教材节"},0))</f>
        <v>section</v>
      </c>
      <c r="H1072" s="16" t="str">
        <f>INDEX( {"super","just","sub","infras"},MATCH(F1072,{"超","恰","亚","次"},0))</f>
        <v>just</v>
      </c>
      <c r="I1072" s="16">
        <f>MATCH(E1072,{"教材体","教材域","教材册","教材章","教材节"},0)-1</f>
        <v>4</v>
      </c>
      <c r="J1072" s="16">
        <f>MATCH(F1072,{"超","恰","亚","次"},0)-1</f>
        <v>1</v>
      </c>
      <c r="K1072" s="16" t="str">
        <f t="shared" si="136"/>
        <v>地理</v>
      </c>
      <c r="L1072" s="1" t="s">
        <v>952</v>
      </c>
      <c r="M1072" s="17"/>
      <c r="N1072" s="17"/>
      <c r="O1072" s="18" t="str">
        <f t="shared" si="137"/>
        <v xml:space="preserve">
  - 
    name:  2.以种植业为主的农业地域类型
    title:  2.以种植业为主的农业地域类型
    description: 
    koLyro: section
    koLyri:  just
    son: </v>
      </c>
      <c r="P1072" s="20" t="str">
        <f t="shared" si="138"/>
        <v xml:space="preserve">
          - 
            name:  2.以种植业为主的农业地域类型
            title:  2.以种植业为主的农业地域类型
            description: 
            koLyro: section
            koLyri:  just
            son: </v>
      </c>
    </row>
    <row r="1073" spans="1:16" s="1" customFormat="1" ht="17.25" customHeight="1">
      <c r="A1073" s="15">
        <f t="shared" si="131"/>
        <v>4</v>
      </c>
      <c r="B1073" s="16" t="str">
        <f t="shared" si="132"/>
        <v>教材节</v>
      </c>
      <c r="C1073" s="16" t="str">
        <f t="shared" si="133"/>
        <v>3.以畜牧业为主的农业地域类型</v>
      </c>
      <c r="D1073" s="16" t="str">
        <f>IF(I1073=1,INDEX( {"chinese","english","math","physics","chemistry","biology","politics","history","geography"},MATCH(C1073,{"语文","英语","数学","物理","化学","生物","政治","历史","地理"},0)),"")</f>
        <v/>
      </c>
      <c r="E1073" s="16" t="str">
        <f t="shared" si="134"/>
        <v>教材节</v>
      </c>
      <c r="F1073" s="16" t="str">
        <f t="shared" si="135"/>
        <v>恰</v>
      </c>
      <c r="G1073" s="16" t="str">
        <f>INDEX( {"body","discipline","volume","chapter","section"},MATCH(E1073,{"教材体","教材域","教材册","教材章","教材节"},0))</f>
        <v>section</v>
      </c>
      <c r="H1073" s="16" t="str">
        <f>INDEX( {"super","just","sub","infras"},MATCH(F1073,{"超","恰","亚","次"},0))</f>
        <v>just</v>
      </c>
      <c r="I1073" s="16">
        <f>MATCH(E1073,{"教材体","教材域","教材册","教材章","教材节"},0)-1</f>
        <v>4</v>
      </c>
      <c r="J1073" s="16">
        <f>MATCH(F1073,{"超","恰","亚","次"},0)-1</f>
        <v>1</v>
      </c>
      <c r="K1073" s="16" t="str">
        <f t="shared" si="136"/>
        <v>地理</v>
      </c>
      <c r="L1073" s="1" t="s">
        <v>953</v>
      </c>
      <c r="M1073" s="17"/>
      <c r="N1073" s="17"/>
      <c r="O1073" s="18" t="str">
        <f t="shared" si="137"/>
        <v xml:space="preserve">
  - 
    name:  3.以畜牧业为主的农业地域类型
    title:  3.以畜牧业为主的农业地域类型
    description: 
    koLyro: section
    koLyri:  just
    son: </v>
      </c>
      <c r="P1073" s="20" t="str">
        <f t="shared" si="138"/>
        <v xml:space="preserve">
          - 
            name:  3.以畜牧业为主的农业地域类型
            title:  3.以畜牧业为主的农业地域类型
            description: 
            koLyro: section
            koLyri:  just
            son: </v>
      </c>
    </row>
    <row r="1074" spans="1:16" s="1" customFormat="1" ht="17.25" customHeight="1">
      <c r="A1074" s="15">
        <f t="shared" si="131"/>
        <v>3</v>
      </c>
      <c r="B1074" s="16" t="str">
        <f t="shared" si="132"/>
        <v>教材章</v>
      </c>
      <c r="C1074" s="16" t="str">
        <f t="shared" si="133"/>
        <v>第四章 工业地域的形成与发展</v>
      </c>
      <c r="D1074" s="16" t="str">
        <f>IF(I1074=1,INDEX( {"chinese","english","math","physics","chemistry","biology","politics","history","geography"},MATCH(C1074,{"语文","英语","数学","物理","化学","生物","政治","历史","地理"},0)),"")</f>
        <v/>
      </c>
      <c r="E1074" s="16" t="str">
        <f t="shared" si="134"/>
        <v>教材章</v>
      </c>
      <c r="F1074" s="16" t="str">
        <f t="shared" si="135"/>
        <v>恰</v>
      </c>
      <c r="G1074" s="16" t="str">
        <f>INDEX( {"body","discipline","volume","chapter","section"},MATCH(E1074,{"教材体","教材域","教材册","教材章","教材节"},0))</f>
        <v>chapter</v>
      </c>
      <c r="H1074" s="16" t="str">
        <f>INDEX( {"super","just","sub","infras"},MATCH(F1074,{"超","恰","亚","次"},0))</f>
        <v>just</v>
      </c>
      <c r="I1074" s="16">
        <f>MATCH(E1074,{"教材体","教材域","教材册","教材章","教材节"},0)-1</f>
        <v>3</v>
      </c>
      <c r="J1074" s="16">
        <f>MATCH(F1074,{"超","恰","亚","次"},0)-1</f>
        <v>1</v>
      </c>
      <c r="K1074" s="16" t="str">
        <f t="shared" si="136"/>
        <v>地理</v>
      </c>
      <c r="L1074" s="1" t="s">
        <v>954</v>
      </c>
      <c r="M1074" s="17"/>
      <c r="N1074" s="17"/>
      <c r="O1074" s="18" t="str">
        <f t="shared" si="137"/>
        <v xml:space="preserve">
  - 
    name:  第四章 工业地域的形成与发展
    title:  第四章 工业地域的形成与发展
    description: 
    koLyro: chapter
    koLyri:  just
    son: </v>
      </c>
      <c r="P1074" s="20" t="str">
        <f t="shared" si="138"/>
        <v xml:space="preserve">
        - 
          name:  第四章 工业地域的形成与发展
          title:  第四章 工业地域的形成与发展
          description: 
          koLyro: chapter
          koLyri:  just
          son: </v>
      </c>
    </row>
    <row r="1075" spans="1:16" s="1" customFormat="1" ht="17.25" customHeight="1">
      <c r="A1075" s="15">
        <f t="shared" si="131"/>
        <v>4</v>
      </c>
      <c r="B1075" s="16" t="str">
        <f t="shared" si="132"/>
        <v>教材节</v>
      </c>
      <c r="C1075" s="16" t="str">
        <f t="shared" si="133"/>
        <v>1.工业的区位因素与区位选择</v>
      </c>
      <c r="D1075" s="16" t="str">
        <f>IF(I1075=1,INDEX( {"chinese","english","math","physics","chemistry","biology","politics","history","geography"},MATCH(C1075,{"语文","英语","数学","物理","化学","生物","政治","历史","地理"},0)),"")</f>
        <v/>
      </c>
      <c r="E1075" s="16" t="str">
        <f t="shared" si="134"/>
        <v>教材节</v>
      </c>
      <c r="F1075" s="16" t="str">
        <f t="shared" si="135"/>
        <v>恰</v>
      </c>
      <c r="G1075" s="16" t="str">
        <f>INDEX( {"body","discipline","volume","chapter","section"},MATCH(E1075,{"教材体","教材域","教材册","教材章","教材节"},0))</f>
        <v>section</v>
      </c>
      <c r="H1075" s="16" t="str">
        <f>INDEX( {"super","just","sub","infras"},MATCH(F1075,{"超","恰","亚","次"},0))</f>
        <v>just</v>
      </c>
      <c r="I1075" s="16">
        <f>MATCH(E1075,{"教材体","教材域","教材册","教材章","教材节"},0)-1</f>
        <v>4</v>
      </c>
      <c r="J1075" s="16">
        <f>MATCH(F1075,{"超","恰","亚","次"},0)-1</f>
        <v>1</v>
      </c>
      <c r="K1075" s="16" t="str">
        <f t="shared" si="136"/>
        <v>地理</v>
      </c>
      <c r="L1075" s="1" t="s">
        <v>955</v>
      </c>
      <c r="M1075" s="17"/>
      <c r="N1075" s="17"/>
      <c r="O1075" s="18" t="str">
        <f t="shared" si="137"/>
        <v xml:space="preserve">
  - 
    name:  1.工业的区位因素与区位选择
    title:  1.工业的区位因素与区位选择
    description: 
    koLyro: section
    koLyri:  just
    son: </v>
      </c>
      <c r="P1075" s="20" t="str">
        <f t="shared" si="138"/>
        <v xml:space="preserve">
          - 
            name:  1.工业的区位因素与区位选择
            title:  1.工业的区位因素与区位选择
            description: 
            koLyro: section
            koLyri:  just
            son: </v>
      </c>
    </row>
    <row r="1076" spans="1:16" s="1" customFormat="1" ht="17.25" customHeight="1">
      <c r="A1076" s="15">
        <f t="shared" si="131"/>
        <v>4</v>
      </c>
      <c r="B1076" s="16" t="str">
        <f t="shared" si="132"/>
        <v>教材节</v>
      </c>
      <c r="C1076" s="16" t="str">
        <f t="shared" si="133"/>
        <v>2.工业地域的形成</v>
      </c>
      <c r="D1076" s="16" t="str">
        <f>IF(I1076=1,INDEX( {"chinese","english","math","physics","chemistry","biology","politics","history","geography"},MATCH(C1076,{"语文","英语","数学","物理","化学","生物","政治","历史","地理"},0)),"")</f>
        <v/>
      </c>
      <c r="E1076" s="16" t="str">
        <f t="shared" si="134"/>
        <v>教材节</v>
      </c>
      <c r="F1076" s="16" t="str">
        <f t="shared" si="135"/>
        <v>恰</v>
      </c>
      <c r="G1076" s="16" t="str">
        <f>INDEX( {"body","discipline","volume","chapter","section"},MATCH(E1076,{"教材体","教材域","教材册","教材章","教材节"},0))</f>
        <v>section</v>
      </c>
      <c r="H1076" s="16" t="str">
        <f>INDEX( {"super","just","sub","infras"},MATCH(F1076,{"超","恰","亚","次"},0))</f>
        <v>just</v>
      </c>
      <c r="I1076" s="16">
        <f>MATCH(E1076,{"教材体","教材域","教材册","教材章","教材节"},0)-1</f>
        <v>4</v>
      </c>
      <c r="J1076" s="16">
        <f>MATCH(F1076,{"超","恰","亚","次"},0)-1</f>
        <v>1</v>
      </c>
      <c r="K1076" s="16" t="str">
        <f t="shared" si="136"/>
        <v>地理</v>
      </c>
      <c r="L1076" s="1" t="s">
        <v>956</v>
      </c>
      <c r="M1076" s="17"/>
      <c r="N1076" s="17"/>
      <c r="O1076" s="18" t="str">
        <f t="shared" si="137"/>
        <v xml:space="preserve">
  - 
    name:  2.工业地域的形成
    title:  2.工业地域的形成
    description: 
    koLyro: section
    koLyri:  just
    son: </v>
      </c>
      <c r="P1076" s="20" t="str">
        <f t="shared" si="138"/>
        <v xml:space="preserve">
          - 
            name:  2.工业地域的形成
            title:  2.工业地域的形成
            description: 
            koLyro: section
            koLyri:  just
            son: </v>
      </c>
    </row>
    <row r="1077" spans="1:16" s="1" customFormat="1" ht="17.25" customHeight="1">
      <c r="A1077" s="15">
        <f t="shared" si="131"/>
        <v>4</v>
      </c>
      <c r="B1077" s="16" t="str">
        <f t="shared" si="132"/>
        <v>教材节</v>
      </c>
      <c r="C1077" s="16" t="str">
        <f t="shared" si="133"/>
        <v>3.传统工业区与新工业区</v>
      </c>
      <c r="D1077" s="16" t="str">
        <f>IF(I1077=1,INDEX( {"chinese","english","math","physics","chemistry","biology","politics","history","geography"},MATCH(C1077,{"语文","英语","数学","物理","化学","生物","政治","历史","地理"},0)),"")</f>
        <v/>
      </c>
      <c r="E1077" s="16" t="str">
        <f t="shared" si="134"/>
        <v>教材节</v>
      </c>
      <c r="F1077" s="16" t="str">
        <f t="shared" si="135"/>
        <v>恰</v>
      </c>
      <c r="G1077" s="16" t="str">
        <f>INDEX( {"body","discipline","volume","chapter","section"},MATCH(E1077,{"教材体","教材域","教材册","教材章","教材节"},0))</f>
        <v>section</v>
      </c>
      <c r="H1077" s="16" t="str">
        <f>INDEX( {"super","just","sub","infras"},MATCH(F1077,{"超","恰","亚","次"},0))</f>
        <v>just</v>
      </c>
      <c r="I1077" s="16">
        <f>MATCH(E1077,{"教材体","教材域","教材册","教材章","教材节"},0)-1</f>
        <v>4</v>
      </c>
      <c r="J1077" s="16">
        <f>MATCH(F1077,{"超","恰","亚","次"},0)-1</f>
        <v>1</v>
      </c>
      <c r="K1077" s="16" t="str">
        <f t="shared" si="136"/>
        <v>地理</v>
      </c>
      <c r="L1077" s="1" t="s">
        <v>957</v>
      </c>
      <c r="M1077" s="17"/>
      <c r="N1077" s="17"/>
      <c r="O1077" s="18" t="str">
        <f t="shared" si="137"/>
        <v xml:space="preserve">
  - 
    name:  3.传统工业区与新工业区
    title:  3.传统工业区与新工业区
    description: 
    koLyro: section
    koLyri:  just
    son: </v>
      </c>
      <c r="P1077" s="20" t="str">
        <f t="shared" si="138"/>
        <v xml:space="preserve">
          - 
            name:  3.传统工业区与新工业区
            title:  3.传统工业区与新工业区
            description: 
            koLyro: section
            koLyri:  just
            son: </v>
      </c>
    </row>
    <row r="1078" spans="1:16" s="1" customFormat="1" ht="17.25" customHeight="1">
      <c r="A1078" s="15">
        <f t="shared" si="131"/>
        <v>4</v>
      </c>
      <c r="B1078" s="16" t="str">
        <f t="shared" si="132"/>
        <v>教材节</v>
      </c>
      <c r="C1078" s="16" t="str">
        <f t="shared" si="133"/>
        <v>4.区域联系</v>
      </c>
      <c r="D1078" s="16" t="str">
        <f>IF(I1078=1,INDEX( {"chinese","english","math","physics","chemistry","biology","politics","history","geography"},MATCH(C1078,{"语文","英语","数学","物理","化学","生物","政治","历史","地理"},0)),"")</f>
        <v/>
      </c>
      <c r="E1078" s="16" t="str">
        <f t="shared" si="134"/>
        <v>教材节</v>
      </c>
      <c r="F1078" s="16" t="str">
        <f t="shared" si="135"/>
        <v>恰</v>
      </c>
      <c r="G1078" s="16" t="str">
        <f>INDEX( {"body","discipline","volume","chapter","section"},MATCH(E1078,{"教材体","教材域","教材册","教材章","教材节"},0))</f>
        <v>section</v>
      </c>
      <c r="H1078" s="16" t="str">
        <f>INDEX( {"super","just","sub","infras"},MATCH(F1078,{"超","恰","亚","次"},0))</f>
        <v>just</v>
      </c>
      <c r="I1078" s="16">
        <f>MATCH(E1078,{"教材体","教材域","教材册","教材章","教材节"},0)-1</f>
        <v>4</v>
      </c>
      <c r="J1078" s="16">
        <f>MATCH(F1078,{"超","恰","亚","次"},0)-1</f>
        <v>1</v>
      </c>
      <c r="K1078" s="16" t="str">
        <f t="shared" si="136"/>
        <v>地理</v>
      </c>
      <c r="L1078" s="1" t="s">
        <v>958</v>
      </c>
      <c r="M1078" s="17"/>
      <c r="N1078" s="17"/>
      <c r="O1078" s="18" t="str">
        <f t="shared" si="137"/>
        <v xml:space="preserve">
  - 
    name:  4.区域联系
    title:  4.区域联系
    description: 
    koLyro: section
    koLyri:  just
    son: </v>
      </c>
      <c r="P1078" s="20" t="str">
        <f t="shared" si="138"/>
        <v xml:space="preserve">
          - 
            name:  4.区域联系
            title:  4.区域联系
            description: 
            koLyro: section
            koLyri:  just
            son: </v>
      </c>
    </row>
    <row r="1079" spans="1:16" s="1" customFormat="1" ht="17.25" customHeight="1">
      <c r="A1079" s="15">
        <f t="shared" si="131"/>
        <v>3</v>
      </c>
      <c r="B1079" s="16" t="str">
        <f t="shared" si="132"/>
        <v>教材章</v>
      </c>
      <c r="C1079" s="16" t="str">
        <f t="shared" si="133"/>
        <v>第五章 交通运输布局及其影响</v>
      </c>
      <c r="D1079" s="16" t="str">
        <f>IF(I1079=1,INDEX( {"chinese","english","math","physics","chemistry","biology","politics","history","geography"},MATCH(C1079,{"语文","英语","数学","物理","化学","生物","政治","历史","地理"},0)),"")</f>
        <v/>
      </c>
      <c r="E1079" s="16" t="str">
        <f t="shared" si="134"/>
        <v>教材章</v>
      </c>
      <c r="F1079" s="16" t="str">
        <f t="shared" si="135"/>
        <v>恰</v>
      </c>
      <c r="G1079" s="16" t="str">
        <f>INDEX( {"body","discipline","volume","chapter","section"},MATCH(E1079,{"教材体","教材域","教材册","教材章","教材节"},0))</f>
        <v>chapter</v>
      </c>
      <c r="H1079" s="16" t="str">
        <f>INDEX( {"super","just","sub","infras"},MATCH(F1079,{"超","恰","亚","次"},0))</f>
        <v>just</v>
      </c>
      <c r="I1079" s="16">
        <f>MATCH(E1079,{"教材体","教材域","教材册","教材章","教材节"},0)-1</f>
        <v>3</v>
      </c>
      <c r="J1079" s="16">
        <f>MATCH(F1079,{"超","恰","亚","次"},0)-1</f>
        <v>1</v>
      </c>
      <c r="K1079" s="16" t="str">
        <f t="shared" si="136"/>
        <v>地理</v>
      </c>
      <c r="L1079" s="1" t="s">
        <v>959</v>
      </c>
      <c r="M1079" s="17"/>
      <c r="N1079" s="17"/>
      <c r="O1079" s="18" t="str">
        <f t="shared" si="137"/>
        <v xml:space="preserve">
  - 
    name:  第五章 交通运输布局及其影响
    title:  第五章 交通运输布局及其影响
    description: 
    koLyro: chapter
    koLyri:  just
    son: </v>
      </c>
      <c r="P1079" s="20" t="str">
        <f t="shared" si="138"/>
        <v xml:space="preserve">
        - 
          name:  第五章 交通运输布局及其影响
          title:  第五章 交通运输布局及其影响
          description: 
          koLyro: chapter
          koLyri:  just
          son: </v>
      </c>
    </row>
    <row r="1080" spans="1:16" s="1" customFormat="1" ht="17.25" customHeight="1">
      <c r="A1080" s="15">
        <f t="shared" si="131"/>
        <v>4</v>
      </c>
      <c r="B1080" s="16" t="str">
        <f t="shared" si="132"/>
        <v>教材节</v>
      </c>
      <c r="C1080" s="16" t="str">
        <f t="shared" si="133"/>
        <v>1.人类活动地域联系的主要方式</v>
      </c>
      <c r="D1080" s="16" t="str">
        <f>IF(I1080=1,INDEX( {"chinese","english","math","physics","chemistry","biology","politics","history","geography"},MATCH(C1080,{"语文","英语","数学","物理","化学","生物","政治","历史","地理"},0)),"")</f>
        <v/>
      </c>
      <c r="E1080" s="16" t="str">
        <f t="shared" si="134"/>
        <v>教材节</v>
      </c>
      <c r="F1080" s="16" t="str">
        <f t="shared" si="135"/>
        <v>恰</v>
      </c>
      <c r="G1080" s="16" t="str">
        <f>INDEX( {"body","discipline","volume","chapter","section"},MATCH(E1080,{"教材体","教材域","教材册","教材章","教材节"},0))</f>
        <v>section</v>
      </c>
      <c r="H1080" s="16" t="str">
        <f>INDEX( {"super","just","sub","infras"},MATCH(F1080,{"超","恰","亚","次"},0))</f>
        <v>just</v>
      </c>
      <c r="I1080" s="16">
        <f>MATCH(E1080,{"教材体","教材域","教材册","教材章","教材节"},0)-1</f>
        <v>4</v>
      </c>
      <c r="J1080" s="16">
        <f>MATCH(F1080,{"超","恰","亚","次"},0)-1</f>
        <v>1</v>
      </c>
      <c r="K1080" s="16" t="str">
        <f t="shared" si="136"/>
        <v>地理</v>
      </c>
      <c r="L1080" s="1" t="s">
        <v>960</v>
      </c>
      <c r="M1080" s="17"/>
      <c r="N1080" s="17"/>
      <c r="O1080" s="18" t="str">
        <f t="shared" si="137"/>
        <v xml:space="preserve">
  - 
    name:  1.人类活动地域联系的主要方式
    title:  1.人类活动地域联系的主要方式
    description: 
    koLyro: section
    koLyri:  just
    son: </v>
      </c>
      <c r="P1080" s="20" t="str">
        <f t="shared" si="138"/>
        <v xml:space="preserve">
          - 
            name:  1.人类活动地域联系的主要方式
            title:  1.人类活动地域联系的主要方式
            description: 
            koLyro: section
            koLyri:  just
            son: </v>
      </c>
    </row>
    <row r="1081" spans="1:16" s="1" customFormat="1" ht="17.25" customHeight="1">
      <c r="A1081" s="15">
        <f t="shared" si="131"/>
        <v>4</v>
      </c>
      <c r="B1081" s="16" t="str">
        <f t="shared" si="132"/>
        <v>教材节</v>
      </c>
      <c r="C1081" s="16" t="str">
        <f t="shared" si="133"/>
        <v>2.交通运输方式和布局</v>
      </c>
      <c r="D1081" s="16" t="str">
        <f>IF(I1081=1,INDEX( {"chinese","english","math","physics","chemistry","biology","politics","history","geography"},MATCH(C1081,{"语文","英语","数学","物理","化学","生物","政治","历史","地理"},0)),"")</f>
        <v/>
      </c>
      <c r="E1081" s="16" t="str">
        <f t="shared" si="134"/>
        <v>教材节</v>
      </c>
      <c r="F1081" s="16" t="str">
        <f t="shared" si="135"/>
        <v>恰</v>
      </c>
      <c r="G1081" s="16" t="str">
        <f>INDEX( {"body","discipline","volume","chapter","section"},MATCH(E1081,{"教材体","教材域","教材册","教材章","教材节"},0))</f>
        <v>section</v>
      </c>
      <c r="H1081" s="16" t="str">
        <f>INDEX( {"super","just","sub","infras"},MATCH(F1081,{"超","恰","亚","次"},0))</f>
        <v>just</v>
      </c>
      <c r="I1081" s="16">
        <f>MATCH(E1081,{"教材体","教材域","教材册","教材章","教材节"},0)-1</f>
        <v>4</v>
      </c>
      <c r="J1081" s="16">
        <f>MATCH(F1081,{"超","恰","亚","次"},0)-1</f>
        <v>1</v>
      </c>
      <c r="K1081" s="16" t="str">
        <f t="shared" si="136"/>
        <v>地理</v>
      </c>
      <c r="L1081" s="1" t="s">
        <v>961</v>
      </c>
      <c r="M1081" s="17"/>
      <c r="N1081" s="17"/>
      <c r="O1081" s="18" t="str">
        <f t="shared" si="137"/>
        <v xml:space="preserve">
  - 
    name:  2.交通运输方式和布局
    title:  2.交通运输方式和布局
    description: 
    koLyro: section
    koLyri:  just
    son: </v>
      </c>
      <c r="P1081" s="20" t="str">
        <f t="shared" si="138"/>
        <v xml:space="preserve">
          - 
            name:  2.交通运输方式和布局
            title:  2.交通运输方式和布局
            description: 
            koLyro: section
            koLyri:  just
            son: </v>
      </c>
    </row>
    <row r="1082" spans="1:16" s="1" customFormat="1" ht="17.25" customHeight="1">
      <c r="A1082" s="15">
        <f t="shared" si="131"/>
        <v>4</v>
      </c>
      <c r="B1082" s="16" t="str">
        <f t="shared" si="132"/>
        <v>教材节</v>
      </c>
      <c r="C1082" s="16" t="str">
        <f t="shared" si="133"/>
        <v>3.交通运输布局变化的影响</v>
      </c>
      <c r="D1082" s="16" t="str">
        <f>IF(I1082=1,INDEX( {"chinese","english","math","physics","chemistry","biology","politics","history","geography"},MATCH(C1082,{"语文","英语","数学","物理","化学","生物","政治","历史","地理"},0)),"")</f>
        <v/>
      </c>
      <c r="E1082" s="16" t="str">
        <f t="shared" si="134"/>
        <v>教材节</v>
      </c>
      <c r="F1082" s="16" t="str">
        <f t="shared" si="135"/>
        <v>恰</v>
      </c>
      <c r="G1082" s="16" t="str">
        <f>INDEX( {"body","discipline","volume","chapter","section"},MATCH(E1082,{"教材体","教材域","教材册","教材章","教材节"},0))</f>
        <v>section</v>
      </c>
      <c r="H1082" s="16" t="str">
        <f>INDEX( {"super","just","sub","infras"},MATCH(F1082,{"超","恰","亚","次"},0))</f>
        <v>just</v>
      </c>
      <c r="I1082" s="16">
        <f>MATCH(E1082,{"教材体","教材域","教材册","教材章","教材节"},0)-1</f>
        <v>4</v>
      </c>
      <c r="J1082" s="16">
        <f>MATCH(F1082,{"超","恰","亚","次"},0)-1</f>
        <v>1</v>
      </c>
      <c r="K1082" s="16" t="str">
        <f t="shared" si="136"/>
        <v>地理</v>
      </c>
      <c r="L1082" s="1" t="s">
        <v>962</v>
      </c>
      <c r="M1082" s="17"/>
      <c r="N1082" s="17"/>
      <c r="O1082" s="18" t="str">
        <f t="shared" si="137"/>
        <v xml:space="preserve">
  - 
    name:  3.交通运输布局变化的影响
    title:  3.交通运输布局变化的影响
    description: 
    koLyro: section
    koLyri:  just
    son: </v>
      </c>
      <c r="P1082" s="20" t="str">
        <f t="shared" si="138"/>
        <v xml:space="preserve">
          - 
            name:  3.交通运输布局变化的影响
            title:  3.交通运输布局变化的影响
            description: 
            koLyro: section
            koLyri:  just
            son: </v>
      </c>
    </row>
    <row r="1083" spans="1:16" s="1" customFormat="1" ht="17.25" customHeight="1">
      <c r="A1083" s="15">
        <f t="shared" si="131"/>
        <v>3</v>
      </c>
      <c r="B1083" s="16" t="str">
        <f t="shared" si="132"/>
        <v>教材章</v>
      </c>
      <c r="C1083" s="16" t="str">
        <f t="shared" si="133"/>
        <v>第六章 人类与地理环境的协调发展</v>
      </c>
      <c r="D1083" s="16" t="str">
        <f>IF(I1083=1,INDEX( {"chinese","english","math","physics","chemistry","biology","politics","history","geography"},MATCH(C1083,{"语文","英语","数学","物理","化学","生物","政治","历史","地理"},0)),"")</f>
        <v/>
      </c>
      <c r="E1083" s="16" t="str">
        <f t="shared" si="134"/>
        <v>教材章</v>
      </c>
      <c r="F1083" s="16" t="str">
        <f t="shared" si="135"/>
        <v>恰</v>
      </c>
      <c r="G1083" s="16" t="str">
        <f>INDEX( {"body","discipline","volume","chapter","section"},MATCH(E1083,{"教材体","教材域","教材册","教材章","教材节"},0))</f>
        <v>chapter</v>
      </c>
      <c r="H1083" s="16" t="str">
        <f>INDEX( {"super","just","sub","infras"},MATCH(F1083,{"超","恰","亚","次"},0))</f>
        <v>just</v>
      </c>
      <c r="I1083" s="16">
        <f>MATCH(E1083,{"教材体","教材域","教材册","教材章","教材节"},0)-1</f>
        <v>3</v>
      </c>
      <c r="J1083" s="16">
        <f>MATCH(F1083,{"超","恰","亚","次"},0)-1</f>
        <v>1</v>
      </c>
      <c r="K1083" s="16" t="str">
        <f t="shared" si="136"/>
        <v>地理</v>
      </c>
      <c r="L1083" s="1" t="s">
        <v>963</v>
      </c>
      <c r="M1083" s="17"/>
      <c r="N1083" s="17"/>
      <c r="O1083" s="18" t="str">
        <f t="shared" si="137"/>
        <v xml:space="preserve">
  - 
    name:  第六章 人类与地理环境的协调发展
    title:  第六章 人类与地理环境的协调发展
    description: 
    koLyro: chapter
    koLyri:  just
    son: </v>
      </c>
      <c r="P1083" s="20" t="str">
        <f t="shared" si="138"/>
        <v xml:space="preserve">
        - 
          name:  第六章 人类与地理环境的协调发展
          title:  第六章 人类与地理环境的协调发展
          description: 
          koLyro: chapter
          koLyri:  just
          son: </v>
      </c>
    </row>
    <row r="1084" spans="1:16" s="1" customFormat="1" ht="17.25" customHeight="1">
      <c r="A1084" s="15">
        <f t="shared" si="131"/>
        <v>4</v>
      </c>
      <c r="B1084" s="16" t="str">
        <f t="shared" si="132"/>
        <v>教材节</v>
      </c>
      <c r="C1084" s="16" t="str">
        <f t="shared" si="133"/>
        <v>1.人类面临的主要环境问题</v>
      </c>
      <c r="D1084" s="16" t="str">
        <f>IF(I1084=1,INDEX( {"chinese","english","math","physics","chemistry","biology","politics","history","geography"},MATCH(C1084,{"语文","英语","数学","物理","化学","生物","政治","历史","地理"},0)),"")</f>
        <v/>
      </c>
      <c r="E1084" s="16" t="str">
        <f t="shared" si="134"/>
        <v>教材节</v>
      </c>
      <c r="F1084" s="16" t="str">
        <f t="shared" si="135"/>
        <v>恰</v>
      </c>
      <c r="G1084" s="16" t="str">
        <f>INDEX( {"body","discipline","volume","chapter","section"},MATCH(E1084,{"教材体","教材域","教材册","教材章","教材节"},0))</f>
        <v>section</v>
      </c>
      <c r="H1084" s="16" t="str">
        <f>INDEX( {"super","just","sub","infras"},MATCH(F1084,{"超","恰","亚","次"},0))</f>
        <v>just</v>
      </c>
      <c r="I1084" s="16">
        <f>MATCH(E1084,{"教材体","教材域","教材册","教材章","教材节"},0)-1</f>
        <v>4</v>
      </c>
      <c r="J1084" s="16">
        <f>MATCH(F1084,{"超","恰","亚","次"},0)-1</f>
        <v>1</v>
      </c>
      <c r="K1084" s="16" t="str">
        <f t="shared" si="136"/>
        <v>地理</v>
      </c>
      <c r="L1084" s="1" t="s">
        <v>964</v>
      </c>
      <c r="M1084" s="17"/>
      <c r="N1084" s="17"/>
      <c r="O1084" s="18" t="str">
        <f t="shared" si="137"/>
        <v xml:space="preserve">
  - 
    name:  1.人类面临的主要环境问题
    title:  1.人类面临的主要环境问题
    description: 
    koLyro: section
    koLyri:  just
    son: </v>
      </c>
      <c r="P1084" s="20" t="str">
        <f t="shared" si="138"/>
        <v xml:space="preserve">
          - 
            name:  1.人类面临的主要环境问题
            title:  1.人类面临的主要环境问题
            description: 
            koLyro: section
            koLyri:  just
            son: </v>
      </c>
    </row>
    <row r="1085" spans="1:16" s="1" customFormat="1" ht="17.25" customHeight="1">
      <c r="A1085" s="15">
        <f t="shared" si="131"/>
        <v>4</v>
      </c>
      <c r="B1085" s="16" t="str">
        <f t="shared" si="132"/>
        <v>教材节</v>
      </c>
      <c r="C1085" s="16" t="str">
        <f t="shared" si="133"/>
        <v>2.人地关系思想的演变</v>
      </c>
      <c r="D1085" s="16" t="str">
        <f>IF(I1085=1,INDEX( {"chinese","english","math","physics","chemistry","biology","politics","history","geography"},MATCH(C1085,{"语文","英语","数学","物理","化学","生物","政治","历史","地理"},0)),"")</f>
        <v/>
      </c>
      <c r="E1085" s="16" t="str">
        <f t="shared" si="134"/>
        <v>教材节</v>
      </c>
      <c r="F1085" s="16" t="str">
        <f t="shared" si="135"/>
        <v>恰</v>
      </c>
      <c r="G1085" s="16" t="str">
        <f>INDEX( {"body","discipline","volume","chapter","section"},MATCH(E1085,{"教材体","教材域","教材册","教材章","教材节"},0))</f>
        <v>section</v>
      </c>
      <c r="H1085" s="16" t="str">
        <f>INDEX( {"super","just","sub","infras"},MATCH(F1085,{"超","恰","亚","次"},0))</f>
        <v>just</v>
      </c>
      <c r="I1085" s="16">
        <f>MATCH(E1085,{"教材体","教材域","教材册","教材章","教材节"},0)-1</f>
        <v>4</v>
      </c>
      <c r="J1085" s="16">
        <f>MATCH(F1085,{"超","恰","亚","次"},0)-1</f>
        <v>1</v>
      </c>
      <c r="K1085" s="16" t="str">
        <f t="shared" si="136"/>
        <v>地理</v>
      </c>
      <c r="L1085" s="1" t="s">
        <v>965</v>
      </c>
      <c r="M1085" s="17"/>
      <c r="N1085" s="17"/>
      <c r="O1085" s="18" t="str">
        <f t="shared" si="137"/>
        <v xml:space="preserve">
  - 
    name:  2.人地关系思想的演变
    title:  2.人地关系思想的演变
    description: 
    koLyro: section
    koLyri:  just
    son: </v>
      </c>
      <c r="P1085" s="20" t="str">
        <f t="shared" si="138"/>
        <v xml:space="preserve">
          - 
            name:  2.人地关系思想的演变
            title:  2.人地关系思想的演变
            description: 
            koLyro: section
            koLyri:  just
            son: </v>
      </c>
    </row>
    <row r="1086" spans="1:16" s="1" customFormat="1" ht="17.25" customHeight="1">
      <c r="A1086" s="15">
        <f t="shared" si="131"/>
        <v>4</v>
      </c>
      <c r="B1086" s="16" t="str">
        <f t="shared" si="132"/>
        <v>教材节</v>
      </c>
      <c r="C1086" s="16" t="str">
        <f t="shared" si="133"/>
        <v>3.可持续发展的基本内涵</v>
      </c>
      <c r="D1086" s="16" t="str">
        <f>IF(I1086=1,INDEX( {"chinese","english","math","physics","chemistry","biology","politics","history","geography"},MATCH(C1086,{"语文","英语","数学","物理","化学","生物","政治","历史","地理"},0)),"")</f>
        <v/>
      </c>
      <c r="E1086" s="16" t="str">
        <f t="shared" si="134"/>
        <v>教材节</v>
      </c>
      <c r="F1086" s="16" t="str">
        <f t="shared" si="135"/>
        <v>恰</v>
      </c>
      <c r="G1086" s="16" t="str">
        <f>INDEX( {"body","discipline","volume","chapter","section"},MATCH(E1086,{"教材体","教材域","教材册","教材章","教材节"},0))</f>
        <v>section</v>
      </c>
      <c r="H1086" s="16" t="str">
        <f>INDEX( {"super","just","sub","infras"},MATCH(F1086,{"超","恰","亚","次"},0))</f>
        <v>just</v>
      </c>
      <c r="I1086" s="16">
        <f>MATCH(E1086,{"教材体","教材域","教材册","教材章","教材节"},0)-1</f>
        <v>4</v>
      </c>
      <c r="J1086" s="16">
        <f>MATCH(F1086,{"超","恰","亚","次"},0)-1</f>
        <v>1</v>
      </c>
      <c r="K1086" s="16" t="str">
        <f t="shared" si="136"/>
        <v>地理</v>
      </c>
      <c r="L1086" s="1" t="s">
        <v>966</v>
      </c>
      <c r="M1086" s="17"/>
      <c r="N1086" s="17"/>
      <c r="O1086" s="18" t="str">
        <f t="shared" si="137"/>
        <v xml:space="preserve">
  - 
    name:  3.可持续发展的基本内涵
    title:  3.可持续发展的基本内涵
    description: 
    koLyro: section
    koLyri:  just
    son: </v>
      </c>
      <c r="P1086" s="20" t="str">
        <f t="shared" si="138"/>
        <v xml:space="preserve">
          - 
            name:  3.可持续发展的基本内涵
            title:  3.可持续发展的基本内涵
            description: 
            koLyro: section
            koLyri:  just
            son: </v>
      </c>
    </row>
    <row r="1087" spans="1:16" s="1" customFormat="1" ht="17.25" customHeight="1">
      <c r="A1087" s="15">
        <f t="shared" si="131"/>
        <v>4</v>
      </c>
      <c r="B1087" s="16" t="str">
        <f t="shared" si="132"/>
        <v>教材节</v>
      </c>
      <c r="C1087" s="16" t="str">
        <f t="shared" si="133"/>
        <v>4.中国的可持续发展实践</v>
      </c>
      <c r="D1087" s="16" t="str">
        <f>IF(I1087=1,INDEX( {"chinese","english","math","physics","chemistry","biology","politics","history","geography"},MATCH(C1087,{"语文","英语","数学","物理","化学","生物","政治","历史","地理"},0)),"")</f>
        <v/>
      </c>
      <c r="E1087" s="16" t="str">
        <f t="shared" si="134"/>
        <v>教材节</v>
      </c>
      <c r="F1087" s="16" t="str">
        <f t="shared" si="135"/>
        <v>恰</v>
      </c>
      <c r="G1087" s="16" t="str">
        <f>INDEX( {"body","discipline","volume","chapter","section"},MATCH(E1087,{"教材体","教材域","教材册","教材章","教材节"},0))</f>
        <v>section</v>
      </c>
      <c r="H1087" s="16" t="str">
        <f>INDEX( {"super","just","sub","infras"},MATCH(F1087,{"超","恰","亚","次"},0))</f>
        <v>just</v>
      </c>
      <c r="I1087" s="16">
        <f>MATCH(E1087,{"教材体","教材域","教材册","教材章","教材节"},0)-1</f>
        <v>4</v>
      </c>
      <c r="J1087" s="16">
        <f>MATCH(F1087,{"超","恰","亚","次"},0)-1</f>
        <v>1</v>
      </c>
      <c r="K1087" s="16" t="str">
        <f t="shared" si="136"/>
        <v>地理</v>
      </c>
      <c r="L1087" s="1" t="s">
        <v>967</v>
      </c>
      <c r="M1087" s="17"/>
      <c r="N1087" s="17"/>
      <c r="O1087" s="18" t="str">
        <f t="shared" si="137"/>
        <v xml:space="preserve">
  - 
    name:  4.中国的可持续发展实践
    title:  4.中国的可持续发展实践
    description: 
    koLyro: section
    koLyri:  just
    son: </v>
      </c>
      <c r="P1087" s="20" t="str">
        <f t="shared" si="138"/>
        <v xml:space="preserve">
          - 
            name:  4.中国的可持续发展实践
            title:  4.中国的可持续发展实践
            description: 
            koLyro: section
            koLyri:  just
            son: </v>
      </c>
    </row>
    <row r="1088" spans="1:16" s="1" customFormat="1" ht="17.25" customHeight="1">
      <c r="A1088" s="15">
        <f t="shared" si="131"/>
        <v>4</v>
      </c>
      <c r="B1088" s="16" t="str">
        <f t="shared" si="132"/>
        <v>教材节</v>
      </c>
      <c r="C1088" s="16" t="str">
        <f t="shared" si="133"/>
        <v>5.协调人地关系的主要途径</v>
      </c>
      <c r="D1088" s="16" t="str">
        <f>IF(I1088=1,INDEX( {"chinese","english","math","physics","chemistry","biology","politics","history","geography"},MATCH(C1088,{"语文","英语","数学","物理","化学","生物","政治","历史","地理"},0)),"")</f>
        <v/>
      </c>
      <c r="E1088" s="16" t="str">
        <f t="shared" si="134"/>
        <v>教材节</v>
      </c>
      <c r="F1088" s="16" t="str">
        <f t="shared" si="135"/>
        <v>恰</v>
      </c>
      <c r="G1088" s="16" t="str">
        <f>INDEX( {"body","discipline","volume","chapter","section"},MATCH(E1088,{"教材体","教材域","教材册","教材章","教材节"},0))</f>
        <v>section</v>
      </c>
      <c r="H1088" s="16" t="str">
        <f>INDEX( {"super","just","sub","infras"},MATCH(F1088,{"超","恰","亚","次"},0))</f>
        <v>just</v>
      </c>
      <c r="I1088" s="16">
        <f>MATCH(E1088,{"教材体","教材域","教材册","教材章","教材节"},0)-1</f>
        <v>4</v>
      </c>
      <c r="J1088" s="16">
        <f>MATCH(F1088,{"超","恰","亚","次"},0)-1</f>
        <v>1</v>
      </c>
      <c r="K1088" s="16" t="str">
        <f t="shared" si="136"/>
        <v>地理</v>
      </c>
      <c r="L1088" s="1" t="s">
        <v>968</v>
      </c>
      <c r="M1088" s="17"/>
      <c r="N1088" s="17"/>
      <c r="O1088" s="18" t="str">
        <f t="shared" si="137"/>
        <v xml:space="preserve">
  - 
    name:  5.协调人地关系的主要途径
    title:  5.协调人地关系的主要途径
    description: 
    koLyro: section
    koLyri:  just
    son: </v>
      </c>
      <c r="P1088" s="20" t="str">
        <f t="shared" si="138"/>
        <v xml:space="preserve">
          - 
            name:  5.协调人地关系的主要途径
            title:  5.协调人地关系的主要途径
            description: 
            koLyro: section
            koLyri:  just
            son: </v>
      </c>
    </row>
    <row r="1089" spans="1:16" s="1" customFormat="1" ht="17.25" customHeight="1">
      <c r="A1089" s="15">
        <f t="shared" si="131"/>
        <v>2</v>
      </c>
      <c r="B1089" s="16" t="str">
        <f t="shared" si="132"/>
        <v>教材册</v>
      </c>
      <c r="C1089" s="16" t="str">
        <f t="shared" si="133"/>
        <v>必修三</v>
      </c>
      <c r="D1089" s="16" t="str">
        <f>IF(I1089=1,INDEX( {"chinese","english","math","physics","chemistry","biology","politics","history","geography"},MATCH(C1089,{"语文","英语","数学","物理","化学","生物","政治","历史","地理"},0)),"")</f>
        <v/>
      </c>
      <c r="E1089" s="16" t="str">
        <f t="shared" si="134"/>
        <v>教材册</v>
      </c>
      <c r="F1089" s="16" t="str">
        <f t="shared" si="135"/>
        <v>恰</v>
      </c>
      <c r="G1089" s="16" t="str">
        <f>INDEX( {"body","discipline","volume","chapter","section"},MATCH(E1089,{"教材体","教材域","教材册","教材章","教材节"},0))</f>
        <v>volume</v>
      </c>
      <c r="H1089" s="16" t="str">
        <f>INDEX( {"super","just","sub","infras"},MATCH(F1089,{"超","恰","亚","次"},0))</f>
        <v>just</v>
      </c>
      <c r="I1089" s="16">
        <f>MATCH(E1089,{"教材体","教材域","教材册","教材章","教材节"},0)-1</f>
        <v>2</v>
      </c>
      <c r="J1089" s="16">
        <f>MATCH(F1089,{"超","恰","亚","次"},0)-1</f>
        <v>1</v>
      </c>
      <c r="K1089" s="16" t="str">
        <f t="shared" si="136"/>
        <v>地理</v>
      </c>
      <c r="L1089" s="1" t="s">
        <v>107</v>
      </c>
      <c r="M1089" s="17"/>
      <c r="N1089" s="17"/>
      <c r="O1089" s="18" t="str">
        <f t="shared" si="137"/>
        <v xml:space="preserve">
  - 
    name:  必修三
    title:  必修三
    description: 
    koLyro: volume
    koLyri:  just
    son: </v>
      </c>
      <c r="P1089" s="20" t="str">
        <f t="shared" si="138"/>
        <v xml:space="preserve">
      - 
        name:  必修三
        title:  必修三
        description: 
        koLyro: volume
        koLyri:  just
        son: </v>
      </c>
    </row>
    <row r="1090" spans="1:16" s="1" customFormat="1" ht="17.25" customHeight="1">
      <c r="A1090" s="15">
        <f t="shared" si="131"/>
        <v>3</v>
      </c>
      <c r="B1090" s="16" t="str">
        <f t="shared" si="132"/>
        <v>教材章</v>
      </c>
      <c r="C1090" s="16" t="str">
        <f t="shared" si="133"/>
        <v>第一章 地理环境与区域发展</v>
      </c>
      <c r="D1090" s="16" t="str">
        <f>IF(I1090=1,INDEX( {"chinese","english","math","physics","chemistry","biology","politics","history","geography"},MATCH(C1090,{"语文","英语","数学","物理","化学","生物","政治","历史","地理"},0)),"")</f>
        <v/>
      </c>
      <c r="E1090" s="16" t="str">
        <f t="shared" si="134"/>
        <v>教材章</v>
      </c>
      <c r="F1090" s="16" t="str">
        <f t="shared" si="135"/>
        <v>恰</v>
      </c>
      <c r="G1090" s="16" t="str">
        <f>INDEX( {"body","discipline","volume","chapter","section"},MATCH(E1090,{"教材体","教材域","教材册","教材章","教材节"},0))</f>
        <v>chapter</v>
      </c>
      <c r="H1090" s="16" t="str">
        <f>INDEX( {"super","just","sub","infras"},MATCH(F1090,{"超","恰","亚","次"},0))</f>
        <v>just</v>
      </c>
      <c r="I1090" s="16">
        <f>MATCH(E1090,{"教材体","教材域","教材册","教材章","教材节"},0)-1</f>
        <v>3</v>
      </c>
      <c r="J1090" s="16">
        <f>MATCH(F1090,{"超","恰","亚","次"},0)-1</f>
        <v>1</v>
      </c>
      <c r="K1090" s="16" t="str">
        <f t="shared" si="136"/>
        <v>地理</v>
      </c>
      <c r="L1090" s="1" t="s">
        <v>969</v>
      </c>
      <c r="M1090" s="17"/>
      <c r="N1090" s="17"/>
      <c r="O1090" s="18" t="str">
        <f t="shared" si="137"/>
        <v xml:space="preserve">
  - 
    name:  第一章 地理环境与区域发展
    title:  第一章 地理环境与区域发展
    description: 
    koLyro: chapter
    koLyri:  just
    son: </v>
      </c>
      <c r="P1090" s="20" t="str">
        <f t="shared" si="138"/>
        <v xml:space="preserve">
        - 
          name:  第一章 地理环境与区域发展
          title:  第一章 地理环境与区域发展
          description: 
          koLyro: chapter
          koLyri:  just
          son: </v>
      </c>
    </row>
    <row r="1091" spans="1:16" s="1" customFormat="1" ht="17.25" customHeight="1">
      <c r="A1091" s="15">
        <f t="shared" si="131"/>
        <v>4</v>
      </c>
      <c r="B1091" s="16" t="str">
        <f t="shared" si="132"/>
        <v>教材节</v>
      </c>
      <c r="C1091" s="16" t="str">
        <f t="shared" si="133"/>
        <v>1.区域和区域差异</v>
      </c>
      <c r="D1091" s="16" t="str">
        <f>IF(I1091=1,INDEX( {"chinese","english","math","physics","chemistry","biology","politics","history","geography"},MATCH(C1091,{"语文","英语","数学","物理","化学","生物","政治","历史","地理"},0)),"")</f>
        <v/>
      </c>
      <c r="E1091" s="16" t="str">
        <f t="shared" si="134"/>
        <v>教材节</v>
      </c>
      <c r="F1091" s="16" t="str">
        <f t="shared" si="135"/>
        <v>恰</v>
      </c>
      <c r="G1091" s="16" t="str">
        <f>INDEX( {"body","discipline","volume","chapter","section"},MATCH(E1091,{"教材体","教材域","教材册","教材章","教材节"},0))</f>
        <v>section</v>
      </c>
      <c r="H1091" s="16" t="str">
        <f>INDEX( {"super","just","sub","infras"},MATCH(F1091,{"超","恰","亚","次"},0))</f>
        <v>just</v>
      </c>
      <c r="I1091" s="16">
        <f>MATCH(E1091,{"教材体","教材域","教材册","教材章","教材节"},0)-1</f>
        <v>4</v>
      </c>
      <c r="J1091" s="16">
        <f>MATCH(F1091,{"超","恰","亚","次"},0)-1</f>
        <v>1</v>
      </c>
      <c r="K1091" s="16" t="str">
        <f t="shared" si="136"/>
        <v>地理</v>
      </c>
      <c r="L1091" s="1" t="s">
        <v>970</v>
      </c>
      <c r="M1091" s="17"/>
      <c r="N1091" s="17"/>
      <c r="O1091" s="18" t="str">
        <f t="shared" si="137"/>
        <v xml:space="preserve">
  - 
    name:  1.区域和区域差异
    title:  1.区域和区域差异
    description: 
    koLyro: section
    koLyri:  just
    son: </v>
      </c>
      <c r="P1091" s="20" t="str">
        <f t="shared" si="138"/>
        <v xml:space="preserve">
          - 
            name:  1.区域和区域差异
            title:  1.区域和区域差异
            description: 
            koLyro: section
            koLyri:  just
            son: </v>
      </c>
    </row>
    <row r="1092" spans="1:16" s="1" customFormat="1" ht="17.25" customHeight="1">
      <c r="A1092" s="15">
        <f t="shared" ref="A1092:A1155" si="139">IFERROR(FIND("├",L1092),0)</f>
        <v>4</v>
      </c>
      <c r="B1092" s="16" t="str">
        <f t="shared" ref="B1092:B1155" si="140">MID(L1092,FIND("«",L1092)+1,FIND("»",L1092)-FIND("«",L1092)-1)</f>
        <v>教材节</v>
      </c>
      <c r="C1092" s="16" t="str">
        <f t="shared" ref="C1092:C1155" si="141">RIGHT(L1092,LEN(L1092)-FIND("»",L1092))</f>
        <v>2.地理环境对区域发展的影响</v>
      </c>
      <c r="D1092" s="16" t="str">
        <f>IF(I1092=1,INDEX( {"chinese","english","math","physics","chemistry","biology","politics","history","geography"},MATCH(C1092,{"语文","英语","数学","物理","化学","生物","政治","历史","地理"},0)),"")</f>
        <v/>
      </c>
      <c r="E1092" s="16" t="str">
        <f t="shared" ref="E1092:E1155" si="142">SUBSTITUTE(SUBSTITUTE(SUBSTITUTE(SUBSTITUTE(B1092,"超",""),"恰",""),"亚",""),"次","")</f>
        <v>教材节</v>
      </c>
      <c r="F1092" s="16" t="str">
        <f t="shared" ref="F1092:F1155" si="143">IF(IFERROR(FIND("超",B1092),-1)&gt;0,"超",  IF(IFERROR(FIND("亚",B1092),-1)&gt;0,"亚",   IF(IFERROR(FIND("次",B1092),-1)&gt;0,"次",    "恰"  )))</f>
        <v>恰</v>
      </c>
      <c r="G1092" s="16" t="str">
        <f>INDEX( {"body","discipline","volume","chapter","section"},MATCH(E1092,{"教材体","教材域","教材册","教材章","教材节"},0))</f>
        <v>section</v>
      </c>
      <c r="H1092" s="16" t="str">
        <f>INDEX( {"super","just","sub","infras"},MATCH(F1092,{"超","恰","亚","次"},0))</f>
        <v>just</v>
      </c>
      <c r="I1092" s="16">
        <f>MATCH(E1092,{"教材体","教材域","教材册","教材章","教材节"},0)-1</f>
        <v>4</v>
      </c>
      <c r="J1092" s="16">
        <f>MATCH(F1092,{"超","恰","亚","次"},0)-1</f>
        <v>1</v>
      </c>
      <c r="K1092" s="16" t="str">
        <f t="shared" ref="K1092:K1155" si="144">IF(I1092=0,"",IF(I1092=1,C1092,K1091))</f>
        <v>地理</v>
      </c>
      <c r="L1092" s="1" t="s">
        <v>971</v>
      </c>
      <c r="M1092" s="17"/>
      <c r="N1092" s="17"/>
      <c r="O1092" s="18" t="str">
        <f t="shared" si="137"/>
        <v xml:space="preserve">
  - 
    name:  2.地理环境对区域发展的影响
    title:  2.地理环境对区域发展的影响
    description: 
    koLyro: section
    koLyri:  just
    son: </v>
      </c>
      <c r="P1092" s="20" t="str">
        <f t="shared" si="138"/>
        <v xml:space="preserve">
          - 
            name:  2.地理环境对区域发展的影响
            title:  2.地理环境对区域发展的影响
            description: 
            koLyro: section
            koLyri:  just
            son: </v>
      </c>
    </row>
    <row r="1093" spans="1:16" s="1" customFormat="1" ht="17.25" customHeight="1">
      <c r="A1093" s="15">
        <f t="shared" si="139"/>
        <v>4</v>
      </c>
      <c r="B1093" s="16" t="str">
        <f t="shared" si="140"/>
        <v>教材节</v>
      </c>
      <c r="C1093" s="16" t="str">
        <f t="shared" si="141"/>
        <v>3.区域发展阶段与人类活动</v>
      </c>
      <c r="D1093" s="16" t="str">
        <f>IF(I1093=1,INDEX( {"chinese","english","math","physics","chemistry","biology","politics","history","geography"},MATCH(C1093,{"语文","英语","数学","物理","化学","生物","政治","历史","地理"},0)),"")</f>
        <v/>
      </c>
      <c r="E1093" s="16" t="str">
        <f t="shared" si="142"/>
        <v>教材节</v>
      </c>
      <c r="F1093" s="16" t="str">
        <f t="shared" si="143"/>
        <v>恰</v>
      </c>
      <c r="G1093" s="16" t="str">
        <f>INDEX( {"body","discipline","volume","chapter","section"},MATCH(E1093,{"教材体","教材域","教材册","教材章","教材节"},0))</f>
        <v>section</v>
      </c>
      <c r="H1093" s="16" t="str">
        <f>INDEX( {"super","just","sub","infras"},MATCH(F1093,{"超","恰","亚","次"},0))</f>
        <v>just</v>
      </c>
      <c r="I1093" s="16">
        <f>MATCH(E1093,{"教材体","教材域","教材册","教材章","教材节"},0)-1</f>
        <v>4</v>
      </c>
      <c r="J1093" s="16">
        <f>MATCH(F1093,{"超","恰","亚","次"},0)-1</f>
        <v>1</v>
      </c>
      <c r="K1093" s="16" t="str">
        <f t="shared" si="144"/>
        <v>地理</v>
      </c>
      <c r="L1093" s="1" t="s">
        <v>972</v>
      </c>
      <c r="M1093" s="17"/>
      <c r="N1093" s="17"/>
      <c r="O1093" s="18" t="str">
        <f t="shared" ref="O1093:O1156" si="145">SUBSTITUTE(SUBSTITUTE(SUBSTITUTE(SUBSTITUTE($O$1,"NAME",IF(D1093="",C1093,D1093)),"TITLE",C1093),"KO_LYRO",G1093),"KO_LYRI",H1093)</f>
        <v xml:space="preserve">
  - 
    name:  3.区域发展阶段与人类活动
    title:  3.区域发展阶段与人类活动
    description: 
    koLyro: section
    koLyri:  just
    son: </v>
      </c>
      <c r="P1093" s="20" t="str">
        <f t="shared" ref="P1093:P1156" si="146">SUBSTITUTE(O1093,CHAR(10),CHAR(10)&amp;REPT("  ",A1093))</f>
        <v xml:space="preserve">
          - 
            name:  3.区域发展阶段与人类活动
            title:  3.区域发展阶段与人类活动
            description: 
            koLyro: section
            koLyri:  just
            son: </v>
      </c>
    </row>
    <row r="1094" spans="1:16" s="1" customFormat="1" ht="17.25" customHeight="1">
      <c r="A1094" s="15">
        <f t="shared" si="139"/>
        <v>4</v>
      </c>
      <c r="B1094" s="16" t="str">
        <f t="shared" si="140"/>
        <v>教材节</v>
      </c>
      <c r="C1094" s="16" t="str">
        <f t="shared" si="141"/>
        <v>4.区域经济联系</v>
      </c>
      <c r="D1094" s="16" t="str">
        <f>IF(I1094=1,INDEX( {"chinese","english","math","physics","chemistry","biology","politics","history","geography"},MATCH(C1094,{"语文","英语","数学","物理","化学","生物","政治","历史","地理"},0)),"")</f>
        <v/>
      </c>
      <c r="E1094" s="16" t="str">
        <f t="shared" si="142"/>
        <v>教材节</v>
      </c>
      <c r="F1094" s="16" t="str">
        <f t="shared" si="143"/>
        <v>恰</v>
      </c>
      <c r="G1094" s="16" t="str">
        <f>INDEX( {"body","discipline","volume","chapter","section"},MATCH(E1094,{"教材体","教材域","教材册","教材章","教材节"},0))</f>
        <v>section</v>
      </c>
      <c r="H1094" s="16" t="str">
        <f>INDEX( {"super","just","sub","infras"},MATCH(F1094,{"超","恰","亚","次"},0))</f>
        <v>just</v>
      </c>
      <c r="I1094" s="16">
        <f>MATCH(E1094,{"教材体","教材域","教材册","教材章","教材节"},0)-1</f>
        <v>4</v>
      </c>
      <c r="J1094" s="16">
        <f>MATCH(F1094,{"超","恰","亚","次"},0)-1</f>
        <v>1</v>
      </c>
      <c r="K1094" s="16" t="str">
        <f t="shared" si="144"/>
        <v>地理</v>
      </c>
      <c r="L1094" s="1" t="s">
        <v>973</v>
      </c>
      <c r="M1094" s="17"/>
      <c r="N1094" s="17"/>
      <c r="O1094" s="18" t="str">
        <f t="shared" si="145"/>
        <v xml:space="preserve">
  - 
    name:  4.区域经济联系
    title:  4.区域经济联系
    description: 
    koLyro: section
    koLyri:  just
    son: </v>
      </c>
      <c r="P1094" s="20" t="str">
        <f t="shared" si="146"/>
        <v xml:space="preserve">
          - 
            name:  4.区域经济联系
            title:  4.区域经济联系
            description: 
            koLyro: section
            koLyri:  just
            son: </v>
      </c>
    </row>
    <row r="1095" spans="1:16" s="1" customFormat="1" ht="17.25" customHeight="1">
      <c r="A1095" s="15">
        <f t="shared" si="139"/>
        <v>4</v>
      </c>
      <c r="B1095" s="16" t="str">
        <f t="shared" si="140"/>
        <v>教材节</v>
      </c>
      <c r="C1095" s="16" t="str">
        <f t="shared" si="141"/>
        <v>5.地理信息技术</v>
      </c>
      <c r="D1095" s="16" t="str">
        <f>IF(I1095=1,INDEX( {"chinese","english","math","physics","chemistry","biology","politics","history","geography"},MATCH(C1095,{"语文","英语","数学","物理","化学","生物","政治","历史","地理"},0)),"")</f>
        <v/>
      </c>
      <c r="E1095" s="16" t="str">
        <f t="shared" si="142"/>
        <v>教材节</v>
      </c>
      <c r="F1095" s="16" t="str">
        <f t="shared" si="143"/>
        <v>恰</v>
      </c>
      <c r="G1095" s="16" t="str">
        <f>INDEX( {"body","discipline","volume","chapter","section"},MATCH(E1095,{"教材体","教材域","教材册","教材章","教材节"},0))</f>
        <v>section</v>
      </c>
      <c r="H1095" s="16" t="str">
        <f>INDEX( {"super","just","sub","infras"},MATCH(F1095,{"超","恰","亚","次"},0))</f>
        <v>just</v>
      </c>
      <c r="I1095" s="16">
        <f>MATCH(E1095,{"教材体","教材域","教材册","教材章","教材节"},0)-1</f>
        <v>4</v>
      </c>
      <c r="J1095" s="16">
        <f>MATCH(F1095,{"超","恰","亚","次"},0)-1</f>
        <v>1</v>
      </c>
      <c r="K1095" s="16" t="str">
        <f t="shared" si="144"/>
        <v>地理</v>
      </c>
      <c r="L1095" s="1" t="s">
        <v>974</v>
      </c>
      <c r="M1095" s="17"/>
      <c r="N1095" s="17"/>
      <c r="O1095" s="18" t="str">
        <f t="shared" si="145"/>
        <v xml:space="preserve">
  - 
    name:  5.地理信息技术
    title:  5.地理信息技术
    description: 
    koLyro: section
    koLyri:  just
    son: </v>
      </c>
      <c r="P1095" s="20" t="str">
        <f t="shared" si="146"/>
        <v xml:space="preserve">
          - 
            name:  5.地理信息技术
            title:  5.地理信息技术
            description: 
            koLyro: section
            koLyri:  just
            son: </v>
      </c>
    </row>
    <row r="1096" spans="1:16" s="1" customFormat="1" ht="17.25" customHeight="1">
      <c r="A1096" s="15">
        <f t="shared" si="139"/>
        <v>4</v>
      </c>
      <c r="B1096" s="16" t="str">
        <f t="shared" si="140"/>
        <v>教材节</v>
      </c>
      <c r="C1096" s="16" t="str">
        <f t="shared" si="141"/>
        <v>6.地理信息系统及其应用</v>
      </c>
      <c r="D1096" s="16" t="str">
        <f>IF(I1096=1,INDEX( {"chinese","english","math","physics","chemistry","biology","politics","history","geography"},MATCH(C1096,{"语文","英语","数学","物理","化学","生物","政治","历史","地理"},0)),"")</f>
        <v/>
      </c>
      <c r="E1096" s="16" t="str">
        <f t="shared" si="142"/>
        <v>教材节</v>
      </c>
      <c r="F1096" s="16" t="str">
        <f t="shared" si="143"/>
        <v>恰</v>
      </c>
      <c r="G1096" s="16" t="str">
        <f>INDEX( {"body","discipline","volume","chapter","section"},MATCH(E1096,{"教材体","教材域","教材册","教材章","教材节"},0))</f>
        <v>section</v>
      </c>
      <c r="H1096" s="16" t="str">
        <f>INDEX( {"super","just","sub","infras"},MATCH(F1096,{"超","恰","亚","次"},0))</f>
        <v>just</v>
      </c>
      <c r="I1096" s="16">
        <f>MATCH(E1096,{"教材体","教材域","教材册","教材章","教材节"},0)-1</f>
        <v>4</v>
      </c>
      <c r="J1096" s="16">
        <f>MATCH(F1096,{"超","恰","亚","次"},0)-1</f>
        <v>1</v>
      </c>
      <c r="K1096" s="16" t="str">
        <f t="shared" si="144"/>
        <v>地理</v>
      </c>
      <c r="L1096" s="1" t="s">
        <v>975</v>
      </c>
      <c r="M1096" s="17"/>
      <c r="N1096" s="17"/>
      <c r="O1096" s="18" t="str">
        <f t="shared" si="145"/>
        <v xml:space="preserve">
  - 
    name:  6.地理信息系统及其应用
    title:  6.地理信息系统及其应用
    description: 
    koLyro: section
    koLyri:  just
    son: </v>
      </c>
      <c r="P1096" s="20" t="str">
        <f t="shared" si="146"/>
        <v xml:space="preserve">
          - 
            name:  6.地理信息系统及其应用
            title:  6.地理信息系统及其应用
            description: 
            koLyro: section
            koLyri:  just
            son: </v>
      </c>
    </row>
    <row r="1097" spans="1:16" s="1" customFormat="1" ht="17.25" customHeight="1">
      <c r="A1097" s="15">
        <f t="shared" si="139"/>
        <v>4</v>
      </c>
      <c r="B1097" s="16" t="str">
        <f t="shared" si="140"/>
        <v>教材节</v>
      </c>
      <c r="C1097" s="16" t="str">
        <f t="shared" si="141"/>
        <v>7.遥感技术及其应用</v>
      </c>
      <c r="D1097" s="16" t="str">
        <f>IF(I1097=1,INDEX( {"chinese","english","math","physics","chemistry","biology","politics","history","geography"},MATCH(C1097,{"语文","英语","数学","物理","化学","生物","政治","历史","地理"},0)),"")</f>
        <v/>
      </c>
      <c r="E1097" s="16" t="str">
        <f t="shared" si="142"/>
        <v>教材节</v>
      </c>
      <c r="F1097" s="16" t="str">
        <f t="shared" si="143"/>
        <v>恰</v>
      </c>
      <c r="G1097" s="16" t="str">
        <f>INDEX( {"body","discipline","volume","chapter","section"},MATCH(E1097,{"教材体","教材域","教材册","教材章","教材节"},0))</f>
        <v>section</v>
      </c>
      <c r="H1097" s="16" t="str">
        <f>INDEX( {"super","just","sub","infras"},MATCH(F1097,{"超","恰","亚","次"},0))</f>
        <v>just</v>
      </c>
      <c r="I1097" s="16">
        <f>MATCH(E1097,{"教材体","教材域","教材册","教材章","教材节"},0)-1</f>
        <v>4</v>
      </c>
      <c r="J1097" s="16">
        <f>MATCH(F1097,{"超","恰","亚","次"},0)-1</f>
        <v>1</v>
      </c>
      <c r="K1097" s="16" t="str">
        <f t="shared" si="144"/>
        <v>地理</v>
      </c>
      <c r="L1097" s="1" t="s">
        <v>976</v>
      </c>
      <c r="M1097" s="17"/>
      <c r="N1097" s="17"/>
      <c r="O1097" s="18" t="str">
        <f t="shared" si="145"/>
        <v xml:space="preserve">
  - 
    name:  7.遥感技术及其应用
    title:  7.遥感技术及其应用
    description: 
    koLyro: section
    koLyri:  just
    son: </v>
      </c>
      <c r="P1097" s="20" t="str">
        <f t="shared" si="146"/>
        <v xml:space="preserve">
          - 
            name:  7.遥感技术及其应用
            title:  7.遥感技术及其应用
            description: 
            koLyro: section
            koLyri:  just
            son: </v>
      </c>
    </row>
    <row r="1098" spans="1:16" s="1" customFormat="1" ht="17.25" customHeight="1">
      <c r="A1098" s="15">
        <f t="shared" si="139"/>
        <v>4</v>
      </c>
      <c r="B1098" s="16" t="str">
        <f t="shared" si="140"/>
        <v>教材节</v>
      </c>
      <c r="C1098" s="16" t="str">
        <f t="shared" si="141"/>
        <v>8.全球定位系统及其应用</v>
      </c>
      <c r="D1098" s="16" t="str">
        <f>IF(I1098=1,INDEX( {"chinese","english","math","physics","chemistry","biology","politics","history","geography"},MATCH(C1098,{"语文","英语","数学","物理","化学","生物","政治","历史","地理"},0)),"")</f>
        <v/>
      </c>
      <c r="E1098" s="16" t="str">
        <f t="shared" si="142"/>
        <v>教材节</v>
      </c>
      <c r="F1098" s="16" t="str">
        <f t="shared" si="143"/>
        <v>恰</v>
      </c>
      <c r="G1098" s="16" t="str">
        <f>INDEX( {"body","discipline","volume","chapter","section"},MATCH(E1098,{"教材体","教材域","教材册","教材章","教材节"},0))</f>
        <v>section</v>
      </c>
      <c r="H1098" s="16" t="str">
        <f>INDEX( {"super","just","sub","infras"},MATCH(F1098,{"超","恰","亚","次"},0))</f>
        <v>just</v>
      </c>
      <c r="I1098" s="16">
        <f>MATCH(E1098,{"教材体","教材域","教材册","教材章","教材节"},0)-1</f>
        <v>4</v>
      </c>
      <c r="J1098" s="16">
        <f>MATCH(F1098,{"超","恰","亚","次"},0)-1</f>
        <v>1</v>
      </c>
      <c r="K1098" s="16" t="str">
        <f t="shared" si="144"/>
        <v>地理</v>
      </c>
      <c r="L1098" s="1" t="s">
        <v>977</v>
      </c>
      <c r="M1098" s="17"/>
      <c r="N1098" s="17"/>
      <c r="O1098" s="18" t="str">
        <f t="shared" si="145"/>
        <v xml:space="preserve">
  - 
    name:  8.全球定位系统及其应用
    title:  8.全球定位系统及其应用
    description: 
    koLyro: section
    koLyri:  just
    son: </v>
      </c>
      <c r="P1098" s="20" t="str">
        <f t="shared" si="146"/>
        <v xml:space="preserve">
          - 
            name:  8.全球定位系统及其应用
            title:  8.全球定位系统及其应用
            description: 
            koLyro: section
            koLyri:  just
            son: </v>
      </c>
    </row>
    <row r="1099" spans="1:16" s="1" customFormat="1" ht="17.25" customHeight="1">
      <c r="A1099" s="15">
        <f t="shared" si="139"/>
        <v>3</v>
      </c>
      <c r="B1099" s="16" t="str">
        <f t="shared" si="140"/>
        <v>教材章</v>
      </c>
      <c r="C1099" s="16" t="str">
        <f t="shared" si="141"/>
        <v>第二章 区域生态环境建设</v>
      </c>
      <c r="D1099" s="16" t="str">
        <f>IF(I1099=1,INDEX( {"chinese","english","math","physics","chemistry","biology","politics","history","geography"},MATCH(C1099,{"语文","英语","数学","物理","化学","生物","政治","历史","地理"},0)),"")</f>
        <v/>
      </c>
      <c r="E1099" s="16" t="str">
        <f t="shared" si="142"/>
        <v>教材章</v>
      </c>
      <c r="F1099" s="16" t="str">
        <f t="shared" si="143"/>
        <v>恰</v>
      </c>
      <c r="G1099" s="16" t="str">
        <f>INDEX( {"body","discipline","volume","chapter","section"},MATCH(E1099,{"教材体","教材域","教材册","教材章","教材节"},0))</f>
        <v>chapter</v>
      </c>
      <c r="H1099" s="16" t="str">
        <f>INDEX( {"super","just","sub","infras"},MATCH(F1099,{"超","恰","亚","次"},0))</f>
        <v>just</v>
      </c>
      <c r="I1099" s="16">
        <f>MATCH(E1099,{"教材体","教材域","教材册","教材章","教材节"},0)-1</f>
        <v>3</v>
      </c>
      <c r="J1099" s="16">
        <f>MATCH(F1099,{"超","恰","亚","次"},0)-1</f>
        <v>1</v>
      </c>
      <c r="K1099" s="16" t="str">
        <f t="shared" si="144"/>
        <v>地理</v>
      </c>
      <c r="L1099" s="1" t="s">
        <v>978</v>
      </c>
      <c r="M1099" s="17"/>
      <c r="N1099" s="17"/>
      <c r="O1099" s="18" t="str">
        <f t="shared" si="145"/>
        <v xml:space="preserve">
  - 
    name:  第二章 区域生态环境建设
    title:  第二章 区域生态环境建设
    description: 
    koLyro: chapter
    koLyri:  just
    son: </v>
      </c>
      <c r="P1099" s="20" t="str">
        <f t="shared" si="146"/>
        <v xml:space="preserve">
        - 
          name:  第二章 区域生态环境建设
          title:  第二章 区域生态环境建设
          description: 
          koLyro: chapter
          koLyri:  just
          son: </v>
      </c>
    </row>
    <row r="1100" spans="1:16" s="1" customFormat="1" ht="17.25" customHeight="1">
      <c r="A1100" s="15">
        <f t="shared" si="139"/>
        <v>4</v>
      </c>
      <c r="B1100" s="16" t="str">
        <f t="shared" si="140"/>
        <v>教材节</v>
      </c>
      <c r="C1100" s="16" t="str">
        <f t="shared" si="141"/>
        <v>1.荒漠化的防治</v>
      </c>
      <c r="D1100" s="16" t="str">
        <f>IF(I1100=1,INDEX( {"chinese","english","math","physics","chemistry","biology","politics","history","geography"},MATCH(C1100,{"语文","英语","数学","物理","化学","生物","政治","历史","地理"},0)),"")</f>
        <v/>
      </c>
      <c r="E1100" s="16" t="str">
        <f t="shared" si="142"/>
        <v>教材节</v>
      </c>
      <c r="F1100" s="16" t="str">
        <f t="shared" si="143"/>
        <v>恰</v>
      </c>
      <c r="G1100" s="16" t="str">
        <f>INDEX( {"body","discipline","volume","chapter","section"},MATCH(E1100,{"教材体","教材域","教材册","教材章","教材节"},0))</f>
        <v>section</v>
      </c>
      <c r="H1100" s="16" t="str">
        <f>INDEX( {"super","just","sub","infras"},MATCH(F1100,{"超","恰","亚","次"},0))</f>
        <v>just</v>
      </c>
      <c r="I1100" s="16">
        <f>MATCH(E1100,{"教材体","教材域","教材册","教材章","教材节"},0)-1</f>
        <v>4</v>
      </c>
      <c r="J1100" s="16">
        <f>MATCH(F1100,{"超","恰","亚","次"},0)-1</f>
        <v>1</v>
      </c>
      <c r="K1100" s="16" t="str">
        <f t="shared" si="144"/>
        <v>地理</v>
      </c>
      <c r="L1100" s="1" t="s">
        <v>979</v>
      </c>
      <c r="M1100" s="17"/>
      <c r="N1100" s="17"/>
      <c r="O1100" s="18" t="str">
        <f t="shared" si="145"/>
        <v xml:space="preserve">
  - 
    name:  1.荒漠化的防治
    title:  1.荒漠化的防治
    description: 
    koLyro: section
    koLyri:  just
    son: </v>
      </c>
      <c r="P1100" s="20" t="str">
        <f t="shared" si="146"/>
        <v xml:space="preserve">
          - 
            name:  1.荒漠化的防治
            title:  1.荒漠化的防治
            description: 
            koLyro: section
            koLyri:  just
            son: </v>
      </c>
    </row>
    <row r="1101" spans="1:16" s="1" customFormat="1" ht="17.25" customHeight="1">
      <c r="A1101" s="15">
        <f t="shared" si="139"/>
        <v>4</v>
      </c>
      <c r="B1101" s="16" t="str">
        <f t="shared" si="140"/>
        <v>教材节</v>
      </c>
      <c r="C1101" s="16" t="str">
        <f t="shared" si="141"/>
        <v>2.水土流失的治理</v>
      </c>
      <c r="D1101" s="16" t="str">
        <f>IF(I1101=1,INDEX( {"chinese","english","math","physics","chemistry","biology","politics","history","geography"},MATCH(C1101,{"语文","英语","数学","物理","化学","生物","政治","历史","地理"},0)),"")</f>
        <v/>
      </c>
      <c r="E1101" s="16" t="str">
        <f t="shared" si="142"/>
        <v>教材节</v>
      </c>
      <c r="F1101" s="16" t="str">
        <f t="shared" si="143"/>
        <v>恰</v>
      </c>
      <c r="G1101" s="16" t="str">
        <f>INDEX( {"body","discipline","volume","chapter","section"},MATCH(E1101,{"教材体","教材域","教材册","教材章","教材节"},0))</f>
        <v>section</v>
      </c>
      <c r="H1101" s="16" t="str">
        <f>INDEX( {"super","just","sub","infras"},MATCH(F1101,{"超","恰","亚","次"},0))</f>
        <v>just</v>
      </c>
      <c r="I1101" s="16">
        <f>MATCH(E1101,{"教材体","教材域","教材册","教材章","教材节"},0)-1</f>
        <v>4</v>
      </c>
      <c r="J1101" s="16">
        <f>MATCH(F1101,{"超","恰","亚","次"},0)-1</f>
        <v>1</v>
      </c>
      <c r="K1101" s="16" t="str">
        <f t="shared" si="144"/>
        <v>地理</v>
      </c>
      <c r="L1101" s="1" t="s">
        <v>980</v>
      </c>
      <c r="M1101" s="17"/>
      <c r="N1101" s="17"/>
      <c r="O1101" s="18" t="str">
        <f t="shared" si="145"/>
        <v xml:space="preserve">
  - 
    name:  2.水土流失的治理
    title:  2.水土流失的治理
    description: 
    koLyro: section
    koLyri:  just
    son: </v>
      </c>
      <c r="P1101" s="20" t="str">
        <f t="shared" si="146"/>
        <v xml:space="preserve">
          - 
            name:  2.水土流失的治理
            title:  2.水土流失的治理
            description: 
            koLyro: section
            koLyri:  just
            son: </v>
      </c>
    </row>
    <row r="1102" spans="1:16" s="1" customFormat="1" ht="17.25" customHeight="1">
      <c r="A1102" s="15">
        <f t="shared" si="139"/>
        <v>4</v>
      </c>
      <c r="B1102" s="16" t="str">
        <f t="shared" si="140"/>
        <v>教材节</v>
      </c>
      <c r="C1102" s="16" t="str">
        <f t="shared" si="141"/>
        <v>3.森林的开发和保护</v>
      </c>
      <c r="D1102" s="16" t="str">
        <f>IF(I1102=1,INDEX( {"chinese","english","math","physics","chemistry","biology","politics","history","geography"},MATCH(C1102,{"语文","英语","数学","物理","化学","生物","政治","历史","地理"},0)),"")</f>
        <v/>
      </c>
      <c r="E1102" s="16" t="str">
        <f t="shared" si="142"/>
        <v>教材节</v>
      </c>
      <c r="F1102" s="16" t="str">
        <f t="shared" si="143"/>
        <v>恰</v>
      </c>
      <c r="G1102" s="16" t="str">
        <f>INDEX( {"body","discipline","volume","chapter","section"},MATCH(E1102,{"教材体","教材域","教材册","教材章","教材节"},0))</f>
        <v>section</v>
      </c>
      <c r="H1102" s="16" t="str">
        <f>INDEX( {"super","just","sub","infras"},MATCH(F1102,{"超","恰","亚","次"},0))</f>
        <v>just</v>
      </c>
      <c r="I1102" s="16">
        <f>MATCH(E1102,{"教材体","教材域","教材册","教材章","教材节"},0)-1</f>
        <v>4</v>
      </c>
      <c r="J1102" s="16">
        <f>MATCH(F1102,{"超","恰","亚","次"},0)-1</f>
        <v>1</v>
      </c>
      <c r="K1102" s="16" t="str">
        <f t="shared" si="144"/>
        <v>地理</v>
      </c>
      <c r="L1102" s="1" t="s">
        <v>981</v>
      </c>
      <c r="M1102" s="17"/>
      <c r="N1102" s="17"/>
      <c r="O1102" s="18" t="str">
        <f t="shared" si="145"/>
        <v xml:space="preserve">
  - 
    name:  3.森林的开发和保护
    title:  3.森林的开发和保护
    description: 
    koLyro: section
    koLyri:  just
    son: </v>
      </c>
      <c r="P1102" s="20" t="str">
        <f t="shared" si="146"/>
        <v xml:space="preserve">
          - 
            name:  3.森林的开发和保护
            title:  3.森林的开发和保护
            description: 
            koLyro: section
            koLyri:  just
            son: </v>
      </c>
    </row>
    <row r="1103" spans="1:16" s="1" customFormat="1" ht="17.25" customHeight="1">
      <c r="A1103" s="15">
        <f t="shared" si="139"/>
        <v>4</v>
      </c>
      <c r="B1103" s="16" t="str">
        <f t="shared" si="140"/>
        <v>教材节</v>
      </c>
      <c r="C1103" s="16" t="str">
        <f t="shared" si="141"/>
        <v>4.湿地资源的开发与保护</v>
      </c>
      <c r="D1103" s="16" t="str">
        <f>IF(I1103=1,INDEX( {"chinese","english","math","physics","chemistry","biology","politics","history","geography"},MATCH(C1103,{"语文","英语","数学","物理","化学","生物","政治","历史","地理"},0)),"")</f>
        <v/>
      </c>
      <c r="E1103" s="16" t="str">
        <f t="shared" si="142"/>
        <v>教材节</v>
      </c>
      <c r="F1103" s="16" t="str">
        <f t="shared" si="143"/>
        <v>恰</v>
      </c>
      <c r="G1103" s="16" t="str">
        <f>INDEX( {"body","discipline","volume","chapter","section"},MATCH(E1103,{"教材体","教材域","教材册","教材章","教材节"},0))</f>
        <v>section</v>
      </c>
      <c r="H1103" s="16" t="str">
        <f>INDEX( {"super","just","sub","infras"},MATCH(F1103,{"超","恰","亚","次"},0))</f>
        <v>just</v>
      </c>
      <c r="I1103" s="16">
        <f>MATCH(E1103,{"教材体","教材域","教材册","教材章","教材节"},0)-1</f>
        <v>4</v>
      </c>
      <c r="J1103" s="16">
        <f>MATCH(F1103,{"超","恰","亚","次"},0)-1</f>
        <v>1</v>
      </c>
      <c r="K1103" s="16" t="str">
        <f t="shared" si="144"/>
        <v>地理</v>
      </c>
      <c r="L1103" s="1" t="s">
        <v>982</v>
      </c>
      <c r="M1103" s="17"/>
      <c r="N1103" s="17"/>
      <c r="O1103" s="18" t="str">
        <f t="shared" si="145"/>
        <v xml:space="preserve">
  - 
    name:  4.湿地资源的开发与保护
    title:  4.湿地资源的开发与保护
    description: 
    koLyro: section
    koLyri:  just
    son: </v>
      </c>
      <c r="P1103" s="20" t="str">
        <f t="shared" si="146"/>
        <v xml:space="preserve">
          - 
            name:  4.湿地资源的开发与保护
            title:  4.湿地资源的开发与保护
            description: 
            koLyro: section
            koLyri:  just
            son: </v>
      </c>
    </row>
    <row r="1104" spans="1:16" s="1" customFormat="1" ht="17.25" customHeight="1">
      <c r="A1104" s="15">
        <f t="shared" si="139"/>
        <v>3</v>
      </c>
      <c r="B1104" s="16" t="str">
        <f t="shared" si="140"/>
        <v>教材章</v>
      </c>
      <c r="C1104" s="16" t="str">
        <f t="shared" si="141"/>
        <v>第三章 区域自然资源综合开发利用</v>
      </c>
      <c r="D1104" s="16" t="str">
        <f>IF(I1104=1,INDEX( {"chinese","english","math","physics","chemistry","biology","politics","history","geography"},MATCH(C1104,{"语文","英语","数学","物理","化学","生物","政治","历史","地理"},0)),"")</f>
        <v/>
      </c>
      <c r="E1104" s="16" t="str">
        <f t="shared" si="142"/>
        <v>教材章</v>
      </c>
      <c r="F1104" s="16" t="str">
        <f t="shared" si="143"/>
        <v>恰</v>
      </c>
      <c r="G1104" s="16" t="str">
        <f>INDEX( {"body","discipline","volume","chapter","section"},MATCH(E1104,{"教材体","教材域","教材册","教材章","教材节"},0))</f>
        <v>chapter</v>
      </c>
      <c r="H1104" s="16" t="str">
        <f>INDEX( {"super","just","sub","infras"},MATCH(F1104,{"超","恰","亚","次"},0))</f>
        <v>just</v>
      </c>
      <c r="I1104" s="16">
        <f>MATCH(E1104,{"教材体","教材域","教材册","教材章","教材节"},0)-1</f>
        <v>3</v>
      </c>
      <c r="J1104" s="16">
        <f>MATCH(F1104,{"超","恰","亚","次"},0)-1</f>
        <v>1</v>
      </c>
      <c r="K1104" s="16" t="str">
        <f t="shared" si="144"/>
        <v>地理</v>
      </c>
      <c r="L1104" s="1" t="s">
        <v>983</v>
      </c>
      <c r="M1104" s="17"/>
      <c r="N1104" s="17"/>
      <c r="O1104" s="18" t="str">
        <f t="shared" si="145"/>
        <v xml:space="preserve">
  - 
    name:  第三章 区域自然资源综合开发利用
    title:  第三章 区域自然资源综合开发利用
    description: 
    koLyro: chapter
    koLyri:  just
    son: </v>
      </c>
      <c r="P1104" s="20" t="str">
        <f t="shared" si="146"/>
        <v xml:space="preserve">
        - 
          name:  第三章 区域自然资源综合开发利用
          title:  第三章 区域自然资源综合开发利用
          description: 
          koLyro: chapter
          koLyri:  just
          son: </v>
      </c>
    </row>
    <row r="1105" spans="1:16" s="1" customFormat="1" ht="17.25" customHeight="1">
      <c r="A1105" s="15">
        <f t="shared" si="139"/>
        <v>4</v>
      </c>
      <c r="B1105" s="16" t="str">
        <f t="shared" si="140"/>
        <v>教材节</v>
      </c>
      <c r="C1105" s="16" t="str">
        <f t="shared" si="141"/>
        <v>1.能源资源的开发</v>
      </c>
      <c r="D1105" s="16" t="str">
        <f>IF(I1105=1,INDEX( {"chinese","english","math","physics","chemistry","biology","politics","history","geography"},MATCH(C1105,{"语文","英语","数学","物理","化学","生物","政治","历史","地理"},0)),"")</f>
        <v/>
      </c>
      <c r="E1105" s="16" t="str">
        <f t="shared" si="142"/>
        <v>教材节</v>
      </c>
      <c r="F1105" s="16" t="str">
        <f t="shared" si="143"/>
        <v>恰</v>
      </c>
      <c r="G1105" s="16" t="str">
        <f>INDEX( {"body","discipline","volume","chapter","section"},MATCH(E1105,{"教材体","教材域","教材册","教材章","教材节"},0))</f>
        <v>section</v>
      </c>
      <c r="H1105" s="16" t="str">
        <f>INDEX( {"super","just","sub","infras"},MATCH(F1105,{"超","恰","亚","次"},0))</f>
        <v>just</v>
      </c>
      <c r="I1105" s="16">
        <f>MATCH(E1105,{"教材体","教材域","教材册","教材章","教材节"},0)-1</f>
        <v>4</v>
      </c>
      <c r="J1105" s="16">
        <f>MATCH(F1105,{"超","恰","亚","次"},0)-1</f>
        <v>1</v>
      </c>
      <c r="K1105" s="16" t="str">
        <f t="shared" si="144"/>
        <v>地理</v>
      </c>
      <c r="L1105" s="1" t="s">
        <v>984</v>
      </c>
      <c r="M1105" s="17"/>
      <c r="N1105" s="17"/>
      <c r="O1105" s="18" t="str">
        <f t="shared" si="145"/>
        <v xml:space="preserve">
  - 
    name:  1.能源资源的开发
    title:  1.能源资源的开发
    description: 
    koLyro: section
    koLyri:  just
    son: </v>
      </c>
      <c r="P1105" s="20" t="str">
        <f t="shared" si="146"/>
        <v xml:space="preserve">
          - 
            name:  1.能源资源的开发
            title:  1.能源资源的开发
            description: 
            koLyro: section
            koLyri:  just
            son: </v>
      </c>
    </row>
    <row r="1106" spans="1:16" s="1" customFormat="1" ht="17.25" customHeight="1">
      <c r="A1106" s="15">
        <f t="shared" si="139"/>
        <v>4</v>
      </c>
      <c r="B1106" s="16" t="str">
        <f t="shared" si="140"/>
        <v>教材节</v>
      </c>
      <c r="C1106" s="16" t="str">
        <f t="shared" si="141"/>
        <v>2.流域的综合开发</v>
      </c>
      <c r="D1106" s="16" t="str">
        <f>IF(I1106=1,INDEX( {"chinese","english","math","physics","chemistry","biology","politics","history","geography"},MATCH(C1106,{"语文","英语","数学","物理","化学","生物","政治","历史","地理"},0)),"")</f>
        <v/>
      </c>
      <c r="E1106" s="16" t="str">
        <f t="shared" si="142"/>
        <v>教材节</v>
      </c>
      <c r="F1106" s="16" t="str">
        <f t="shared" si="143"/>
        <v>恰</v>
      </c>
      <c r="G1106" s="16" t="str">
        <f>INDEX( {"body","discipline","volume","chapter","section"},MATCH(E1106,{"教材体","教材域","教材册","教材章","教材节"},0))</f>
        <v>section</v>
      </c>
      <c r="H1106" s="16" t="str">
        <f>INDEX( {"super","just","sub","infras"},MATCH(F1106,{"超","恰","亚","次"},0))</f>
        <v>just</v>
      </c>
      <c r="I1106" s="16">
        <f>MATCH(E1106,{"教材体","教材域","教材册","教材章","教材节"},0)-1</f>
        <v>4</v>
      </c>
      <c r="J1106" s="16">
        <f>MATCH(F1106,{"超","恰","亚","次"},0)-1</f>
        <v>1</v>
      </c>
      <c r="K1106" s="16" t="str">
        <f t="shared" si="144"/>
        <v>地理</v>
      </c>
      <c r="L1106" s="1" t="s">
        <v>985</v>
      </c>
      <c r="M1106" s="17"/>
      <c r="N1106" s="17"/>
      <c r="O1106" s="18" t="str">
        <f t="shared" si="145"/>
        <v xml:space="preserve">
  - 
    name:  2.流域的综合开发
    title:  2.流域的综合开发
    description: 
    koLyro: section
    koLyri:  just
    son: </v>
      </c>
      <c r="P1106" s="20" t="str">
        <f t="shared" si="146"/>
        <v xml:space="preserve">
          - 
            name:  2.流域的综合开发
            title:  2.流域的综合开发
            description: 
            koLyro: section
            koLyri:  just
            son: </v>
      </c>
    </row>
    <row r="1107" spans="1:16" s="1" customFormat="1" ht="17.25" customHeight="1">
      <c r="A1107" s="15">
        <f t="shared" si="139"/>
        <v>3</v>
      </c>
      <c r="B1107" s="16" t="str">
        <f t="shared" si="140"/>
        <v>教材章</v>
      </c>
      <c r="C1107" s="16" t="str">
        <f t="shared" si="141"/>
        <v>第四章 区域经济发展</v>
      </c>
      <c r="D1107" s="16" t="str">
        <f>IF(I1107=1,INDEX( {"chinese","english","math","physics","chemistry","biology","politics","history","geography"},MATCH(C1107,{"语文","英语","数学","物理","化学","生物","政治","历史","地理"},0)),"")</f>
        <v/>
      </c>
      <c r="E1107" s="16" t="str">
        <f t="shared" si="142"/>
        <v>教材章</v>
      </c>
      <c r="F1107" s="16" t="str">
        <f t="shared" si="143"/>
        <v>恰</v>
      </c>
      <c r="G1107" s="16" t="str">
        <f>INDEX( {"body","discipline","volume","chapter","section"},MATCH(E1107,{"教材体","教材域","教材册","教材章","教材节"},0))</f>
        <v>chapter</v>
      </c>
      <c r="H1107" s="16" t="str">
        <f>INDEX( {"super","just","sub","infras"},MATCH(F1107,{"超","恰","亚","次"},0))</f>
        <v>just</v>
      </c>
      <c r="I1107" s="16">
        <f>MATCH(E1107,{"教材体","教材域","教材册","教材章","教材节"},0)-1</f>
        <v>3</v>
      </c>
      <c r="J1107" s="16">
        <f>MATCH(F1107,{"超","恰","亚","次"},0)-1</f>
        <v>1</v>
      </c>
      <c r="K1107" s="16" t="str">
        <f t="shared" si="144"/>
        <v>地理</v>
      </c>
      <c r="L1107" s="1" t="s">
        <v>986</v>
      </c>
      <c r="M1107" s="17"/>
      <c r="N1107" s="17"/>
      <c r="O1107" s="18" t="str">
        <f t="shared" si="145"/>
        <v xml:space="preserve">
  - 
    name:  第四章 区域经济发展
    title:  第四章 区域经济发展
    description: 
    koLyro: chapter
    koLyri:  just
    son: </v>
      </c>
      <c r="P1107" s="20" t="str">
        <f t="shared" si="146"/>
        <v xml:space="preserve">
        - 
          name:  第四章 区域经济发展
          title:  第四章 区域经济发展
          description: 
          koLyro: chapter
          koLyri:  just
          son: </v>
      </c>
    </row>
    <row r="1108" spans="1:16" s="1" customFormat="1" ht="17.25" customHeight="1">
      <c r="A1108" s="15">
        <f t="shared" si="139"/>
        <v>4</v>
      </c>
      <c r="B1108" s="16" t="str">
        <f t="shared" si="140"/>
        <v>教材节</v>
      </c>
      <c r="C1108" s="16" t="str">
        <f t="shared" si="141"/>
        <v>1.区域农业发展</v>
      </c>
      <c r="D1108" s="16" t="str">
        <f>IF(I1108=1,INDEX( {"chinese","english","math","physics","chemistry","biology","politics","history","geography"},MATCH(C1108,{"语文","英语","数学","物理","化学","生物","政治","历史","地理"},0)),"")</f>
        <v/>
      </c>
      <c r="E1108" s="16" t="str">
        <f t="shared" si="142"/>
        <v>教材节</v>
      </c>
      <c r="F1108" s="16" t="str">
        <f t="shared" si="143"/>
        <v>恰</v>
      </c>
      <c r="G1108" s="16" t="str">
        <f>INDEX( {"body","discipline","volume","chapter","section"},MATCH(E1108,{"教材体","教材域","教材册","教材章","教材节"},0))</f>
        <v>section</v>
      </c>
      <c r="H1108" s="16" t="str">
        <f>INDEX( {"super","just","sub","infras"},MATCH(F1108,{"超","恰","亚","次"},0))</f>
        <v>just</v>
      </c>
      <c r="I1108" s="16">
        <f>MATCH(E1108,{"教材体","教材域","教材册","教材章","教材节"},0)-1</f>
        <v>4</v>
      </c>
      <c r="J1108" s="16">
        <f>MATCH(F1108,{"超","恰","亚","次"},0)-1</f>
        <v>1</v>
      </c>
      <c r="K1108" s="16" t="str">
        <f t="shared" si="144"/>
        <v>地理</v>
      </c>
      <c r="L1108" s="1" t="s">
        <v>987</v>
      </c>
      <c r="M1108" s="17"/>
      <c r="N1108" s="17"/>
      <c r="O1108" s="18" t="str">
        <f t="shared" si="145"/>
        <v xml:space="preserve">
  - 
    name:  1.区域农业发展
    title:  1.区域农业发展
    description: 
    koLyro: section
    koLyri:  just
    son: </v>
      </c>
      <c r="P1108" s="20" t="str">
        <f t="shared" si="146"/>
        <v xml:space="preserve">
          - 
            name:  1.区域农业发展
            title:  1.区域农业发展
            description: 
            koLyro: section
            koLyri:  just
            son: </v>
      </c>
    </row>
    <row r="1109" spans="1:16" s="1" customFormat="1" ht="17.25" customHeight="1">
      <c r="A1109" s="15">
        <f t="shared" si="139"/>
        <v>4</v>
      </c>
      <c r="B1109" s="16" t="str">
        <f t="shared" si="140"/>
        <v>教材节</v>
      </c>
      <c r="C1109" s="16" t="str">
        <f t="shared" si="141"/>
        <v>2.区域工业化与城市化</v>
      </c>
      <c r="D1109" s="16" t="str">
        <f>IF(I1109=1,INDEX( {"chinese","english","math","physics","chemistry","biology","politics","history","geography"},MATCH(C1109,{"语文","英语","数学","物理","化学","生物","政治","历史","地理"},0)),"")</f>
        <v/>
      </c>
      <c r="E1109" s="16" t="str">
        <f t="shared" si="142"/>
        <v>教材节</v>
      </c>
      <c r="F1109" s="16" t="str">
        <f t="shared" si="143"/>
        <v>恰</v>
      </c>
      <c r="G1109" s="16" t="str">
        <f>INDEX( {"body","discipline","volume","chapter","section"},MATCH(E1109,{"教材体","教材域","教材册","教材章","教材节"},0))</f>
        <v>section</v>
      </c>
      <c r="H1109" s="16" t="str">
        <f>INDEX( {"super","just","sub","infras"},MATCH(F1109,{"超","恰","亚","次"},0))</f>
        <v>just</v>
      </c>
      <c r="I1109" s="16">
        <f>MATCH(E1109,{"教材体","教材域","教材册","教材章","教材节"},0)-1</f>
        <v>4</v>
      </c>
      <c r="J1109" s="16">
        <f>MATCH(F1109,{"超","恰","亚","次"},0)-1</f>
        <v>1</v>
      </c>
      <c r="K1109" s="16" t="str">
        <f t="shared" si="144"/>
        <v>地理</v>
      </c>
      <c r="L1109" s="1" t="s">
        <v>988</v>
      </c>
      <c r="M1109" s="17"/>
      <c r="N1109" s="17"/>
      <c r="O1109" s="18" t="str">
        <f t="shared" si="145"/>
        <v xml:space="preserve">
  - 
    name:  2.区域工业化与城市化
    title:  2.区域工业化与城市化
    description: 
    koLyro: section
    koLyri:  just
    son: </v>
      </c>
      <c r="P1109" s="20" t="str">
        <f t="shared" si="146"/>
        <v xml:space="preserve">
          - 
            name:  2.区域工业化与城市化
            title:  2.区域工业化与城市化
            description: 
            koLyro: section
            koLyri:  just
            son: </v>
      </c>
    </row>
    <row r="1110" spans="1:16" s="1" customFormat="1" ht="17.25" customHeight="1">
      <c r="A1110" s="15">
        <f t="shared" si="139"/>
        <v>3</v>
      </c>
      <c r="B1110" s="16" t="str">
        <f t="shared" si="140"/>
        <v>教材章</v>
      </c>
      <c r="C1110" s="16" t="str">
        <f t="shared" si="141"/>
        <v>第五章 区际联系与区域协调发展</v>
      </c>
      <c r="D1110" s="16" t="str">
        <f>IF(I1110=1,INDEX( {"chinese","english","math","physics","chemistry","biology","politics","history","geography"},MATCH(C1110,{"语文","英语","数学","物理","化学","生物","政治","历史","地理"},0)),"")</f>
        <v/>
      </c>
      <c r="E1110" s="16" t="str">
        <f t="shared" si="142"/>
        <v>教材章</v>
      </c>
      <c r="F1110" s="16" t="str">
        <f t="shared" si="143"/>
        <v>恰</v>
      </c>
      <c r="G1110" s="16" t="str">
        <f>INDEX( {"body","discipline","volume","chapter","section"},MATCH(E1110,{"教材体","教材域","教材册","教材章","教材节"},0))</f>
        <v>chapter</v>
      </c>
      <c r="H1110" s="16" t="str">
        <f>INDEX( {"super","just","sub","infras"},MATCH(F1110,{"超","恰","亚","次"},0))</f>
        <v>just</v>
      </c>
      <c r="I1110" s="16">
        <f>MATCH(E1110,{"教材体","教材域","教材册","教材章","教材节"},0)-1</f>
        <v>3</v>
      </c>
      <c r="J1110" s="16">
        <f>MATCH(F1110,{"超","恰","亚","次"},0)-1</f>
        <v>1</v>
      </c>
      <c r="K1110" s="16" t="str">
        <f t="shared" si="144"/>
        <v>地理</v>
      </c>
      <c r="L1110" s="1" t="s">
        <v>989</v>
      </c>
      <c r="M1110" s="17"/>
      <c r="N1110" s="17"/>
      <c r="O1110" s="18" t="str">
        <f t="shared" si="145"/>
        <v xml:space="preserve">
  - 
    name:  第五章 区际联系与区域协调发展
    title:  第五章 区际联系与区域协调发展
    description: 
    koLyro: chapter
    koLyri:  just
    son: </v>
      </c>
      <c r="P1110" s="20" t="str">
        <f t="shared" si="146"/>
        <v xml:space="preserve">
        - 
          name:  第五章 区际联系与区域协调发展
          title:  第五章 区际联系与区域协调发展
          description: 
          koLyro: chapter
          koLyri:  just
          son: </v>
      </c>
    </row>
    <row r="1111" spans="1:16" s="1" customFormat="1" ht="17.25" customHeight="1">
      <c r="A1111" s="15">
        <f t="shared" si="139"/>
        <v>4</v>
      </c>
      <c r="B1111" s="16" t="str">
        <f t="shared" si="140"/>
        <v>教材节</v>
      </c>
      <c r="C1111" s="16" t="str">
        <f t="shared" si="141"/>
        <v>1.资源的跨区域调配</v>
      </c>
      <c r="D1111" s="16" t="str">
        <f>IF(I1111=1,INDEX( {"chinese","english","math","physics","chemistry","biology","politics","history","geography"},MATCH(C1111,{"语文","英语","数学","物理","化学","生物","政治","历史","地理"},0)),"")</f>
        <v/>
      </c>
      <c r="E1111" s="16" t="str">
        <f t="shared" si="142"/>
        <v>教材节</v>
      </c>
      <c r="F1111" s="16" t="str">
        <f t="shared" si="143"/>
        <v>恰</v>
      </c>
      <c r="G1111" s="16" t="str">
        <f>INDEX( {"body","discipline","volume","chapter","section"},MATCH(E1111,{"教材体","教材域","教材册","教材章","教材节"},0))</f>
        <v>section</v>
      </c>
      <c r="H1111" s="16" t="str">
        <f>INDEX( {"super","just","sub","infras"},MATCH(F1111,{"超","恰","亚","次"},0))</f>
        <v>just</v>
      </c>
      <c r="I1111" s="16">
        <f>MATCH(E1111,{"教材体","教材域","教材册","教材章","教材节"},0)-1</f>
        <v>4</v>
      </c>
      <c r="J1111" s="16">
        <f>MATCH(F1111,{"超","恰","亚","次"},0)-1</f>
        <v>1</v>
      </c>
      <c r="K1111" s="16" t="str">
        <f t="shared" si="144"/>
        <v>地理</v>
      </c>
      <c r="L1111" s="1" t="s">
        <v>990</v>
      </c>
      <c r="M1111" s="17"/>
      <c r="N1111" s="17"/>
      <c r="O1111" s="18" t="str">
        <f t="shared" si="145"/>
        <v xml:space="preserve">
  - 
    name:  1.资源的跨区域调配
    title:  1.资源的跨区域调配
    description: 
    koLyro: section
    koLyri:  just
    son: </v>
      </c>
      <c r="P1111" s="20" t="str">
        <f t="shared" si="146"/>
        <v xml:space="preserve">
          - 
            name:  1.资源的跨区域调配
            title:  1.资源的跨区域调配
            description: 
            koLyro: section
            koLyri:  just
            son: </v>
      </c>
    </row>
    <row r="1112" spans="1:16" s="1" customFormat="1" ht="17.25" customHeight="1">
      <c r="A1112" s="15">
        <f t="shared" si="139"/>
        <v>4</v>
      </c>
      <c r="B1112" s="16" t="str">
        <f t="shared" si="140"/>
        <v>教材节</v>
      </c>
      <c r="C1112" s="16" t="str">
        <f t="shared" si="141"/>
        <v>2.产业转移</v>
      </c>
      <c r="D1112" s="16" t="str">
        <f>IF(I1112=1,INDEX( {"chinese","english","math","physics","chemistry","biology","politics","history","geography"},MATCH(C1112,{"语文","英语","数学","物理","化学","生物","政治","历史","地理"},0)),"")</f>
        <v/>
      </c>
      <c r="E1112" s="16" t="str">
        <f t="shared" si="142"/>
        <v>教材节</v>
      </c>
      <c r="F1112" s="16" t="str">
        <f t="shared" si="143"/>
        <v>恰</v>
      </c>
      <c r="G1112" s="16" t="str">
        <f>INDEX( {"body","discipline","volume","chapter","section"},MATCH(E1112,{"教材体","教材域","教材册","教材章","教材节"},0))</f>
        <v>section</v>
      </c>
      <c r="H1112" s="16" t="str">
        <f>INDEX( {"super","just","sub","infras"},MATCH(F1112,{"超","恰","亚","次"},0))</f>
        <v>just</v>
      </c>
      <c r="I1112" s="16">
        <f>MATCH(E1112,{"教材体","教材域","教材册","教材章","教材节"},0)-1</f>
        <v>4</v>
      </c>
      <c r="J1112" s="16">
        <f>MATCH(F1112,{"超","恰","亚","次"},0)-1</f>
        <v>1</v>
      </c>
      <c r="K1112" s="16" t="str">
        <f t="shared" si="144"/>
        <v>地理</v>
      </c>
      <c r="L1112" s="1" t="s">
        <v>991</v>
      </c>
      <c r="M1112" s="17"/>
      <c r="N1112" s="17"/>
      <c r="O1112" s="18" t="str">
        <f t="shared" si="145"/>
        <v xml:space="preserve">
  - 
    name:  2.产业转移
    title:  2.产业转移
    description: 
    koLyro: section
    koLyri:  just
    son: </v>
      </c>
      <c r="P1112" s="20" t="str">
        <f t="shared" si="146"/>
        <v xml:space="preserve">
          - 
            name:  2.产业转移
            title:  2.产业转移
            description: 
            koLyro: section
            koLyri:  just
            son: </v>
      </c>
    </row>
    <row r="1113" spans="1:16" s="1" customFormat="1" ht="17.25" customHeight="1">
      <c r="A1113" s="15">
        <f t="shared" si="139"/>
        <v>2</v>
      </c>
      <c r="B1113" s="16" t="str">
        <f t="shared" si="140"/>
        <v>教材册</v>
      </c>
      <c r="C1113" s="16" t="str">
        <f t="shared" si="141"/>
        <v>选修三</v>
      </c>
      <c r="D1113" s="16" t="str">
        <f>IF(I1113=1,INDEX( {"chinese","english","math","physics","chemistry","biology","politics","history","geography"},MATCH(C1113,{"语文","英语","数学","物理","化学","生物","政治","历史","地理"},0)),"")</f>
        <v/>
      </c>
      <c r="E1113" s="16" t="str">
        <f t="shared" si="142"/>
        <v>教材册</v>
      </c>
      <c r="F1113" s="16" t="str">
        <f t="shared" si="143"/>
        <v>恰</v>
      </c>
      <c r="G1113" s="16" t="str">
        <f>INDEX( {"body","discipline","volume","chapter","section"},MATCH(E1113,{"教材体","教材域","教材册","教材章","教材节"},0))</f>
        <v>volume</v>
      </c>
      <c r="H1113" s="16" t="str">
        <f>INDEX( {"super","just","sub","infras"},MATCH(F1113,{"超","恰","亚","次"},0))</f>
        <v>just</v>
      </c>
      <c r="I1113" s="16">
        <f>MATCH(E1113,{"教材体","教材域","教材册","教材章","教材节"},0)-1</f>
        <v>2</v>
      </c>
      <c r="J1113" s="16">
        <f>MATCH(F1113,{"超","恰","亚","次"},0)-1</f>
        <v>1</v>
      </c>
      <c r="K1113" s="16" t="str">
        <f t="shared" si="144"/>
        <v>地理</v>
      </c>
      <c r="L1113" s="1" t="s">
        <v>992</v>
      </c>
      <c r="M1113" s="17"/>
      <c r="N1113" s="17"/>
      <c r="O1113" s="18" t="str">
        <f t="shared" si="145"/>
        <v xml:space="preserve">
  - 
    name:  选修三
    title:  选修三
    description: 
    koLyro: volume
    koLyri:  just
    son: </v>
      </c>
      <c r="P1113" s="20" t="str">
        <f t="shared" si="146"/>
        <v xml:space="preserve">
      - 
        name:  选修三
        title:  选修三
        description: 
        koLyro: volume
        koLyri:  just
        son: </v>
      </c>
    </row>
    <row r="1114" spans="1:16" s="1" customFormat="1" ht="17.25" customHeight="1">
      <c r="A1114" s="15">
        <f t="shared" si="139"/>
        <v>3</v>
      </c>
      <c r="B1114" s="16" t="str">
        <f t="shared" si="140"/>
        <v>教材章</v>
      </c>
      <c r="C1114" s="16" t="str">
        <f t="shared" si="141"/>
        <v>第一章 现代旅游及其作用</v>
      </c>
      <c r="D1114" s="16" t="str">
        <f>IF(I1114=1,INDEX( {"chinese","english","math","physics","chemistry","biology","politics","history","geography"},MATCH(C1114,{"语文","英语","数学","物理","化学","生物","政治","历史","地理"},0)),"")</f>
        <v/>
      </c>
      <c r="E1114" s="16" t="str">
        <f t="shared" si="142"/>
        <v>教材章</v>
      </c>
      <c r="F1114" s="16" t="str">
        <f t="shared" si="143"/>
        <v>恰</v>
      </c>
      <c r="G1114" s="16" t="str">
        <f>INDEX( {"body","discipline","volume","chapter","section"},MATCH(E1114,{"教材体","教材域","教材册","教材章","教材节"},0))</f>
        <v>chapter</v>
      </c>
      <c r="H1114" s="16" t="str">
        <f>INDEX( {"super","just","sub","infras"},MATCH(F1114,{"超","恰","亚","次"},0))</f>
        <v>just</v>
      </c>
      <c r="I1114" s="16">
        <f>MATCH(E1114,{"教材体","教材域","教材册","教材章","教材节"},0)-1</f>
        <v>3</v>
      </c>
      <c r="J1114" s="16">
        <f>MATCH(F1114,{"超","恰","亚","次"},0)-1</f>
        <v>1</v>
      </c>
      <c r="K1114" s="16" t="str">
        <f t="shared" si="144"/>
        <v>地理</v>
      </c>
      <c r="L1114" s="1" t="s">
        <v>993</v>
      </c>
      <c r="M1114" s="17"/>
      <c r="N1114" s="17"/>
      <c r="O1114" s="18" t="str">
        <f t="shared" si="145"/>
        <v xml:space="preserve">
  - 
    name:  第一章 现代旅游及其作用
    title:  第一章 现代旅游及其作用
    description: 
    koLyro: chapter
    koLyri:  just
    son: </v>
      </c>
      <c r="P1114" s="20" t="str">
        <f t="shared" si="146"/>
        <v xml:space="preserve">
        - 
          name:  第一章 现代旅游及其作用
          title:  第一章 现代旅游及其作用
          description: 
          koLyro: chapter
          koLyri:  just
          son: </v>
      </c>
    </row>
    <row r="1115" spans="1:16" s="1" customFormat="1" ht="17.25" customHeight="1">
      <c r="A1115" s="15">
        <f t="shared" si="139"/>
        <v>4</v>
      </c>
      <c r="B1115" s="16" t="str">
        <f t="shared" si="140"/>
        <v>教材节</v>
      </c>
      <c r="C1115" s="16" t="str">
        <f t="shared" si="141"/>
        <v>1.现代旅游</v>
      </c>
      <c r="D1115" s="16" t="str">
        <f>IF(I1115=1,INDEX( {"chinese","english","math","physics","chemistry","biology","politics","history","geography"},MATCH(C1115,{"语文","英语","数学","物理","化学","生物","政治","历史","地理"},0)),"")</f>
        <v/>
      </c>
      <c r="E1115" s="16" t="str">
        <f t="shared" si="142"/>
        <v>教材节</v>
      </c>
      <c r="F1115" s="16" t="str">
        <f t="shared" si="143"/>
        <v>恰</v>
      </c>
      <c r="G1115" s="16" t="str">
        <f>INDEX( {"body","discipline","volume","chapter","section"},MATCH(E1115,{"教材体","教材域","教材册","教材章","教材节"},0))</f>
        <v>section</v>
      </c>
      <c r="H1115" s="16" t="str">
        <f>INDEX( {"super","just","sub","infras"},MATCH(F1115,{"超","恰","亚","次"},0))</f>
        <v>just</v>
      </c>
      <c r="I1115" s="16">
        <f>MATCH(E1115,{"教材体","教材域","教材册","教材章","教材节"},0)-1</f>
        <v>4</v>
      </c>
      <c r="J1115" s="16">
        <f>MATCH(F1115,{"超","恰","亚","次"},0)-1</f>
        <v>1</v>
      </c>
      <c r="K1115" s="16" t="str">
        <f t="shared" si="144"/>
        <v>地理</v>
      </c>
      <c r="L1115" s="1" t="s">
        <v>994</v>
      </c>
      <c r="M1115" s="17"/>
      <c r="N1115" s="17"/>
      <c r="O1115" s="18" t="str">
        <f t="shared" si="145"/>
        <v xml:space="preserve">
  - 
    name:  1.现代旅游
    title:  1.现代旅游
    description: 
    koLyro: section
    koLyri:  just
    son: </v>
      </c>
      <c r="P1115" s="20" t="str">
        <f t="shared" si="146"/>
        <v xml:space="preserve">
          - 
            name:  1.现代旅游
            title:  1.现代旅游
            description: 
            koLyro: section
            koLyri:  just
            son: </v>
      </c>
    </row>
    <row r="1116" spans="1:16" s="1" customFormat="1" ht="17.25" customHeight="1">
      <c r="A1116" s="15">
        <f t="shared" si="139"/>
        <v>4</v>
      </c>
      <c r="B1116" s="16" t="str">
        <f t="shared" si="140"/>
        <v>教材节</v>
      </c>
      <c r="C1116" s="16" t="str">
        <f t="shared" si="141"/>
        <v>2.现代旅游对区域发展的意义</v>
      </c>
      <c r="D1116" s="16" t="str">
        <f>IF(I1116=1,INDEX( {"chinese","english","math","physics","chemistry","biology","politics","history","geography"},MATCH(C1116,{"语文","英语","数学","物理","化学","生物","政治","历史","地理"},0)),"")</f>
        <v/>
      </c>
      <c r="E1116" s="16" t="str">
        <f t="shared" si="142"/>
        <v>教材节</v>
      </c>
      <c r="F1116" s="16" t="str">
        <f t="shared" si="143"/>
        <v>恰</v>
      </c>
      <c r="G1116" s="16" t="str">
        <f>INDEX( {"body","discipline","volume","chapter","section"},MATCH(E1116,{"教材体","教材域","教材册","教材章","教材节"},0))</f>
        <v>section</v>
      </c>
      <c r="H1116" s="16" t="str">
        <f>INDEX( {"super","just","sub","infras"},MATCH(F1116,{"超","恰","亚","次"},0))</f>
        <v>just</v>
      </c>
      <c r="I1116" s="16">
        <f>MATCH(E1116,{"教材体","教材域","教材册","教材章","教材节"},0)-1</f>
        <v>4</v>
      </c>
      <c r="J1116" s="16">
        <f>MATCH(F1116,{"超","恰","亚","次"},0)-1</f>
        <v>1</v>
      </c>
      <c r="K1116" s="16" t="str">
        <f t="shared" si="144"/>
        <v>地理</v>
      </c>
      <c r="L1116" s="1" t="s">
        <v>995</v>
      </c>
      <c r="M1116" s="17"/>
      <c r="N1116" s="17"/>
      <c r="O1116" s="18" t="str">
        <f t="shared" si="145"/>
        <v xml:space="preserve">
  - 
    name:  2.现代旅游对区域发展的意义
    title:  2.现代旅游对区域发展的意义
    description: 
    koLyro: section
    koLyri:  just
    son: </v>
      </c>
      <c r="P1116" s="20" t="str">
        <f t="shared" si="146"/>
        <v xml:space="preserve">
          - 
            name:  2.现代旅游对区域发展的意义
            title:  2.现代旅游对区域发展的意义
            description: 
            koLyro: section
            koLyri:  just
            son: </v>
      </c>
    </row>
    <row r="1117" spans="1:16" s="1" customFormat="1" ht="17.25" customHeight="1">
      <c r="A1117" s="15">
        <f t="shared" si="139"/>
        <v>3</v>
      </c>
      <c r="B1117" s="16" t="str">
        <f t="shared" si="140"/>
        <v>教材章</v>
      </c>
      <c r="C1117" s="16" t="str">
        <f t="shared" si="141"/>
        <v>第二章 旅游资源</v>
      </c>
      <c r="D1117" s="16" t="str">
        <f>IF(I1117=1,INDEX( {"chinese","english","math","physics","chemistry","biology","politics","history","geography"},MATCH(C1117,{"语文","英语","数学","物理","化学","生物","政治","历史","地理"},0)),"")</f>
        <v/>
      </c>
      <c r="E1117" s="16" t="str">
        <f t="shared" si="142"/>
        <v>教材章</v>
      </c>
      <c r="F1117" s="16" t="str">
        <f t="shared" si="143"/>
        <v>恰</v>
      </c>
      <c r="G1117" s="16" t="str">
        <f>INDEX( {"body","discipline","volume","chapter","section"},MATCH(E1117,{"教材体","教材域","教材册","教材章","教材节"},0))</f>
        <v>chapter</v>
      </c>
      <c r="H1117" s="16" t="str">
        <f>INDEX( {"super","just","sub","infras"},MATCH(F1117,{"超","恰","亚","次"},0))</f>
        <v>just</v>
      </c>
      <c r="I1117" s="16">
        <f>MATCH(E1117,{"教材体","教材域","教材册","教材章","教材节"},0)-1</f>
        <v>3</v>
      </c>
      <c r="J1117" s="16">
        <f>MATCH(F1117,{"超","恰","亚","次"},0)-1</f>
        <v>1</v>
      </c>
      <c r="K1117" s="16" t="str">
        <f t="shared" si="144"/>
        <v>地理</v>
      </c>
      <c r="L1117" s="1" t="s">
        <v>996</v>
      </c>
      <c r="M1117" s="17"/>
      <c r="N1117" s="17"/>
      <c r="O1117" s="18" t="str">
        <f t="shared" si="145"/>
        <v xml:space="preserve">
  - 
    name:  第二章 旅游资源
    title:  第二章 旅游资源
    description: 
    koLyro: chapter
    koLyri:  just
    son: </v>
      </c>
      <c r="P1117" s="20" t="str">
        <f t="shared" si="146"/>
        <v xml:space="preserve">
        - 
          name:  第二章 旅游资源
          title:  第二章 旅游资源
          description: 
          koLyro: chapter
          koLyri:  just
          son: </v>
      </c>
    </row>
    <row r="1118" spans="1:16" s="1" customFormat="1" ht="17.25" customHeight="1">
      <c r="A1118" s="15">
        <f t="shared" si="139"/>
        <v>4</v>
      </c>
      <c r="B1118" s="16" t="str">
        <f t="shared" si="140"/>
        <v>教材节</v>
      </c>
      <c r="C1118" s="16" t="str">
        <f t="shared" si="141"/>
        <v>1.旅游资源的分类与特性</v>
      </c>
      <c r="D1118" s="16" t="str">
        <f>IF(I1118=1,INDEX( {"chinese","english","math","physics","chemistry","biology","politics","history","geography"},MATCH(C1118,{"语文","英语","数学","物理","化学","生物","政治","历史","地理"},0)),"")</f>
        <v/>
      </c>
      <c r="E1118" s="16" t="str">
        <f t="shared" si="142"/>
        <v>教材节</v>
      </c>
      <c r="F1118" s="16" t="str">
        <f t="shared" si="143"/>
        <v>恰</v>
      </c>
      <c r="G1118" s="16" t="str">
        <f>INDEX( {"body","discipline","volume","chapter","section"},MATCH(E1118,{"教材体","教材域","教材册","教材章","教材节"},0))</f>
        <v>section</v>
      </c>
      <c r="H1118" s="16" t="str">
        <f>INDEX( {"super","just","sub","infras"},MATCH(F1118,{"超","恰","亚","次"},0))</f>
        <v>just</v>
      </c>
      <c r="I1118" s="16">
        <f>MATCH(E1118,{"教材体","教材域","教材册","教材章","教材节"},0)-1</f>
        <v>4</v>
      </c>
      <c r="J1118" s="16">
        <f>MATCH(F1118,{"超","恰","亚","次"},0)-1</f>
        <v>1</v>
      </c>
      <c r="K1118" s="16" t="str">
        <f t="shared" si="144"/>
        <v>地理</v>
      </c>
      <c r="L1118" s="1" t="s">
        <v>997</v>
      </c>
      <c r="M1118" s="17"/>
      <c r="N1118" s="17"/>
      <c r="O1118" s="18" t="str">
        <f t="shared" si="145"/>
        <v xml:space="preserve">
  - 
    name:  1.旅游资源的分类与特性
    title:  1.旅游资源的分类与特性
    description: 
    koLyro: section
    koLyri:  just
    son: </v>
      </c>
      <c r="P1118" s="20" t="str">
        <f t="shared" si="146"/>
        <v xml:space="preserve">
          - 
            name:  1.旅游资源的分类与特性
            title:  1.旅游资源的分类与特性
            description: 
            koLyro: section
            koLyri:  just
            son: </v>
      </c>
    </row>
    <row r="1119" spans="1:16" s="1" customFormat="1" ht="17.25" customHeight="1">
      <c r="A1119" s="15">
        <f t="shared" si="139"/>
        <v>4</v>
      </c>
      <c r="B1119" s="16" t="str">
        <f t="shared" si="140"/>
        <v>教材节</v>
      </c>
      <c r="C1119" s="16" t="str">
        <f t="shared" si="141"/>
        <v>2.旅游资源开发条件的评价</v>
      </c>
      <c r="D1119" s="16" t="str">
        <f>IF(I1119=1,INDEX( {"chinese","english","math","physics","chemistry","biology","politics","history","geography"},MATCH(C1119,{"语文","英语","数学","物理","化学","生物","政治","历史","地理"},0)),"")</f>
        <v/>
      </c>
      <c r="E1119" s="16" t="str">
        <f t="shared" si="142"/>
        <v>教材节</v>
      </c>
      <c r="F1119" s="16" t="str">
        <f t="shared" si="143"/>
        <v>恰</v>
      </c>
      <c r="G1119" s="16" t="str">
        <f>INDEX( {"body","discipline","volume","chapter","section"},MATCH(E1119,{"教材体","教材域","教材册","教材章","教材节"},0))</f>
        <v>section</v>
      </c>
      <c r="H1119" s="16" t="str">
        <f>INDEX( {"super","just","sub","infras"},MATCH(F1119,{"超","恰","亚","次"},0))</f>
        <v>just</v>
      </c>
      <c r="I1119" s="16">
        <f>MATCH(E1119,{"教材体","教材域","教材册","教材章","教材节"},0)-1</f>
        <v>4</v>
      </c>
      <c r="J1119" s="16">
        <f>MATCH(F1119,{"超","恰","亚","次"},0)-1</f>
        <v>1</v>
      </c>
      <c r="K1119" s="16" t="str">
        <f t="shared" si="144"/>
        <v>地理</v>
      </c>
      <c r="L1119" s="1" t="s">
        <v>998</v>
      </c>
      <c r="M1119" s="17"/>
      <c r="N1119" s="17"/>
      <c r="O1119" s="18" t="str">
        <f t="shared" si="145"/>
        <v xml:space="preserve">
  - 
    name:  2.旅游资源开发条件的评价
    title:  2.旅游资源开发条件的评价
    description: 
    koLyro: section
    koLyri:  just
    son: </v>
      </c>
      <c r="P1119" s="20" t="str">
        <f t="shared" si="146"/>
        <v xml:space="preserve">
          - 
            name:  2.旅游资源开发条件的评价
            title:  2.旅游资源开发条件的评价
            description: 
            koLyro: section
            koLyri:  just
            son: </v>
      </c>
    </row>
    <row r="1120" spans="1:16" s="1" customFormat="1" ht="17.25" customHeight="1">
      <c r="A1120" s="15">
        <f t="shared" si="139"/>
        <v>4</v>
      </c>
      <c r="B1120" s="16" t="str">
        <f t="shared" si="140"/>
        <v>教材节</v>
      </c>
      <c r="C1120" s="16" t="str">
        <f t="shared" si="141"/>
        <v>3.我国的旅游资源</v>
      </c>
      <c r="D1120" s="16" t="str">
        <f>IF(I1120=1,INDEX( {"chinese","english","math","physics","chemistry","biology","politics","history","geography"},MATCH(C1120,{"语文","英语","数学","物理","化学","生物","政治","历史","地理"},0)),"")</f>
        <v/>
      </c>
      <c r="E1120" s="16" t="str">
        <f t="shared" si="142"/>
        <v>教材节</v>
      </c>
      <c r="F1120" s="16" t="str">
        <f t="shared" si="143"/>
        <v>恰</v>
      </c>
      <c r="G1120" s="16" t="str">
        <f>INDEX( {"body","discipline","volume","chapter","section"},MATCH(E1120,{"教材体","教材域","教材册","教材章","教材节"},0))</f>
        <v>section</v>
      </c>
      <c r="H1120" s="16" t="str">
        <f>INDEX( {"super","just","sub","infras"},MATCH(F1120,{"超","恰","亚","次"},0))</f>
        <v>just</v>
      </c>
      <c r="I1120" s="16">
        <f>MATCH(E1120,{"教材体","教材域","教材册","教材章","教材节"},0)-1</f>
        <v>4</v>
      </c>
      <c r="J1120" s="16">
        <f>MATCH(F1120,{"超","恰","亚","次"},0)-1</f>
        <v>1</v>
      </c>
      <c r="K1120" s="16" t="str">
        <f t="shared" si="144"/>
        <v>地理</v>
      </c>
      <c r="L1120" s="1" t="s">
        <v>999</v>
      </c>
      <c r="M1120" s="17"/>
      <c r="N1120" s="17"/>
      <c r="O1120" s="18" t="str">
        <f t="shared" si="145"/>
        <v xml:space="preserve">
  - 
    name:  3.我国的旅游资源
    title:  3.我国的旅游资源
    description: 
    koLyro: section
    koLyri:  just
    son: </v>
      </c>
      <c r="P1120" s="20" t="str">
        <f t="shared" si="146"/>
        <v xml:space="preserve">
          - 
            name:  3.我国的旅游资源
            title:  3.我国的旅游资源
            description: 
            koLyro: section
            koLyri:  just
            son: </v>
      </c>
    </row>
    <row r="1121" spans="1:16" s="1" customFormat="1" ht="17.25" customHeight="1">
      <c r="A1121" s="15">
        <f t="shared" si="139"/>
        <v>3</v>
      </c>
      <c r="B1121" s="16" t="str">
        <f t="shared" si="140"/>
        <v>教材章</v>
      </c>
      <c r="C1121" s="16" t="str">
        <f t="shared" si="141"/>
        <v>第三章 旅游景观的欣赏</v>
      </c>
      <c r="D1121" s="16" t="str">
        <f>IF(I1121=1,INDEX( {"chinese","english","math","physics","chemistry","biology","politics","history","geography"},MATCH(C1121,{"语文","英语","数学","物理","化学","生物","政治","历史","地理"},0)),"")</f>
        <v/>
      </c>
      <c r="E1121" s="16" t="str">
        <f t="shared" si="142"/>
        <v>教材章</v>
      </c>
      <c r="F1121" s="16" t="str">
        <f t="shared" si="143"/>
        <v>恰</v>
      </c>
      <c r="G1121" s="16" t="str">
        <f>INDEX( {"body","discipline","volume","chapter","section"},MATCH(E1121,{"教材体","教材域","教材册","教材章","教材节"},0))</f>
        <v>chapter</v>
      </c>
      <c r="H1121" s="16" t="str">
        <f>INDEX( {"super","just","sub","infras"},MATCH(F1121,{"超","恰","亚","次"},0))</f>
        <v>just</v>
      </c>
      <c r="I1121" s="16">
        <f>MATCH(E1121,{"教材体","教材域","教材册","教材章","教材节"},0)-1</f>
        <v>3</v>
      </c>
      <c r="J1121" s="16">
        <f>MATCH(F1121,{"超","恰","亚","次"},0)-1</f>
        <v>1</v>
      </c>
      <c r="K1121" s="16" t="str">
        <f t="shared" si="144"/>
        <v>地理</v>
      </c>
      <c r="L1121" s="1" t="s">
        <v>1000</v>
      </c>
      <c r="M1121" s="17"/>
      <c r="N1121" s="17"/>
      <c r="O1121" s="18" t="str">
        <f t="shared" si="145"/>
        <v xml:space="preserve">
  - 
    name:  第三章 旅游景观的欣赏
    title:  第三章 旅游景观的欣赏
    description: 
    koLyro: chapter
    koLyri:  just
    son: </v>
      </c>
      <c r="P1121" s="20" t="str">
        <f t="shared" si="146"/>
        <v xml:space="preserve">
        - 
          name:  第三章 旅游景观的欣赏
          title:  第三章 旅游景观的欣赏
          description: 
          koLyro: chapter
          koLyri:  just
          son: </v>
      </c>
    </row>
    <row r="1122" spans="1:16" s="1" customFormat="1" ht="17.25" customHeight="1">
      <c r="A1122" s="15">
        <f t="shared" si="139"/>
        <v>4</v>
      </c>
      <c r="B1122" s="16" t="str">
        <f t="shared" si="140"/>
        <v>教材节</v>
      </c>
      <c r="C1122" s="16" t="str">
        <f t="shared" si="141"/>
        <v>1.旅游景观的审美特征</v>
      </c>
      <c r="D1122" s="16" t="str">
        <f>IF(I1122=1,INDEX( {"chinese","english","math","physics","chemistry","biology","politics","history","geography"},MATCH(C1122,{"语文","英语","数学","物理","化学","生物","政治","历史","地理"},0)),"")</f>
        <v/>
      </c>
      <c r="E1122" s="16" t="str">
        <f t="shared" si="142"/>
        <v>教材节</v>
      </c>
      <c r="F1122" s="16" t="str">
        <f t="shared" si="143"/>
        <v>恰</v>
      </c>
      <c r="G1122" s="16" t="str">
        <f>INDEX( {"body","discipline","volume","chapter","section"},MATCH(E1122,{"教材体","教材域","教材册","教材章","教材节"},0))</f>
        <v>section</v>
      </c>
      <c r="H1122" s="16" t="str">
        <f>INDEX( {"super","just","sub","infras"},MATCH(F1122,{"超","恰","亚","次"},0))</f>
        <v>just</v>
      </c>
      <c r="I1122" s="16">
        <f>MATCH(E1122,{"教材体","教材域","教材册","教材章","教材节"},0)-1</f>
        <v>4</v>
      </c>
      <c r="J1122" s="16">
        <f>MATCH(F1122,{"超","恰","亚","次"},0)-1</f>
        <v>1</v>
      </c>
      <c r="K1122" s="16" t="str">
        <f t="shared" si="144"/>
        <v>地理</v>
      </c>
      <c r="L1122" s="1" t="s">
        <v>1001</v>
      </c>
      <c r="M1122" s="17"/>
      <c r="N1122" s="17"/>
      <c r="O1122" s="18" t="str">
        <f t="shared" si="145"/>
        <v xml:space="preserve">
  - 
    name:  1.旅游景观的审美特征
    title:  1.旅游景观的审美特征
    description: 
    koLyro: section
    koLyri:  just
    son: </v>
      </c>
      <c r="P1122" s="20" t="str">
        <f t="shared" si="146"/>
        <v xml:space="preserve">
          - 
            name:  1.旅游景观的审美特征
            title:  1.旅游景观的审美特征
            description: 
            koLyro: section
            koLyri:  just
            son: </v>
      </c>
    </row>
    <row r="1123" spans="1:16" s="1" customFormat="1" ht="17.25" customHeight="1">
      <c r="A1123" s="15">
        <f t="shared" si="139"/>
        <v>4</v>
      </c>
      <c r="B1123" s="16" t="str">
        <f t="shared" si="140"/>
        <v>教材节</v>
      </c>
      <c r="C1123" s="16" t="str">
        <f t="shared" si="141"/>
        <v>2.旅游景观欣赏的方法</v>
      </c>
      <c r="D1123" s="16" t="str">
        <f>IF(I1123=1,INDEX( {"chinese","english","math","physics","chemistry","biology","politics","history","geography"},MATCH(C1123,{"语文","英语","数学","物理","化学","生物","政治","历史","地理"},0)),"")</f>
        <v/>
      </c>
      <c r="E1123" s="16" t="str">
        <f t="shared" si="142"/>
        <v>教材节</v>
      </c>
      <c r="F1123" s="16" t="str">
        <f t="shared" si="143"/>
        <v>恰</v>
      </c>
      <c r="G1123" s="16" t="str">
        <f>INDEX( {"body","discipline","volume","chapter","section"},MATCH(E1123,{"教材体","教材域","教材册","教材章","教材节"},0))</f>
        <v>section</v>
      </c>
      <c r="H1123" s="16" t="str">
        <f>INDEX( {"super","just","sub","infras"},MATCH(F1123,{"超","恰","亚","次"},0))</f>
        <v>just</v>
      </c>
      <c r="I1123" s="16">
        <f>MATCH(E1123,{"教材体","教材域","教材册","教材章","教材节"},0)-1</f>
        <v>4</v>
      </c>
      <c r="J1123" s="16">
        <f>MATCH(F1123,{"超","恰","亚","次"},0)-1</f>
        <v>1</v>
      </c>
      <c r="K1123" s="16" t="str">
        <f t="shared" si="144"/>
        <v>地理</v>
      </c>
      <c r="L1123" s="1" t="s">
        <v>1002</v>
      </c>
      <c r="M1123" s="17"/>
      <c r="N1123" s="17"/>
      <c r="O1123" s="18" t="str">
        <f t="shared" si="145"/>
        <v xml:space="preserve">
  - 
    name:  2.旅游景观欣赏的方法
    title:  2.旅游景观欣赏的方法
    description: 
    koLyro: section
    koLyri:  just
    son: </v>
      </c>
      <c r="P1123" s="20" t="str">
        <f t="shared" si="146"/>
        <v xml:space="preserve">
          - 
            name:  2.旅游景观欣赏的方法
            title:  2.旅游景观欣赏的方法
            description: 
            koLyro: section
            koLyri:  just
            son: </v>
      </c>
    </row>
    <row r="1124" spans="1:16" s="1" customFormat="1" ht="17.25" customHeight="1">
      <c r="A1124" s="15">
        <f t="shared" si="139"/>
        <v>4</v>
      </c>
      <c r="B1124" s="16" t="str">
        <f t="shared" si="140"/>
        <v>教材节</v>
      </c>
      <c r="C1124" s="16" t="str">
        <f t="shared" si="141"/>
        <v>3.中国名景欣赏</v>
      </c>
      <c r="D1124" s="16" t="str">
        <f>IF(I1124=1,INDEX( {"chinese","english","math","physics","chemistry","biology","politics","history","geography"},MATCH(C1124,{"语文","英语","数学","物理","化学","生物","政治","历史","地理"},0)),"")</f>
        <v/>
      </c>
      <c r="E1124" s="16" t="str">
        <f t="shared" si="142"/>
        <v>教材节</v>
      </c>
      <c r="F1124" s="16" t="str">
        <f t="shared" si="143"/>
        <v>恰</v>
      </c>
      <c r="G1124" s="16" t="str">
        <f>INDEX( {"body","discipline","volume","chapter","section"},MATCH(E1124,{"教材体","教材域","教材册","教材章","教材节"},0))</f>
        <v>section</v>
      </c>
      <c r="H1124" s="16" t="str">
        <f>INDEX( {"super","just","sub","infras"},MATCH(F1124,{"超","恰","亚","次"},0))</f>
        <v>just</v>
      </c>
      <c r="I1124" s="16">
        <f>MATCH(E1124,{"教材体","教材域","教材册","教材章","教材节"},0)-1</f>
        <v>4</v>
      </c>
      <c r="J1124" s="16">
        <f>MATCH(F1124,{"超","恰","亚","次"},0)-1</f>
        <v>1</v>
      </c>
      <c r="K1124" s="16" t="str">
        <f t="shared" si="144"/>
        <v>地理</v>
      </c>
      <c r="L1124" s="1" t="s">
        <v>1003</v>
      </c>
      <c r="M1124" s="17"/>
      <c r="N1124" s="17"/>
      <c r="O1124" s="18" t="str">
        <f t="shared" si="145"/>
        <v xml:space="preserve">
  - 
    name:  3.中国名景欣赏
    title:  3.中国名景欣赏
    description: 
    koLyro: section
    koLyri:  just
    son: </v>
      </c>
      <c r="P1124" s="20" t="str">
        <f t="shared" si="146"/>
        <v xml:space="preserve">
          - 
            name:  3.中国名景欣赏
            title:  3.中国名景欣赏
            description: 
            koLyro: section
            koLyri:  just
            son: </v>
      </c>
    </row>
    <row r="1125" spans="1:16" s="1" customFormat="1" ht="17.25" customHeight="1">
      <c r="A1125" s="15">
        <f t="shared" si="139"/>
        <v>4</v>
      </c>
      <c r="B1125" s="16" t="str">
        <f t="shared" si="140"/>
        <v>教材节</v>
      </c>
      <c r="C1125" s="16" t="str">
        <f t="shared" si="141"/>
        <v>4.国外名景欣赏</v>
      </c>
      <c r="D1125" s="16" t="str">
        <f>IF(I1125=1,INDEX( {"chinese","english","math","physics","chemistry","biology","politics","history","geography"},MATCH(C1125,{"语文","英语","数学","物理","化学","生物","政治","历史","地理"},0)),"")</f>
        <v/>
      </c>
      <c r="E1125" s="16" t="str">
        <f t="shared" si="142"/>
        <v>教材节</v>
      </c>
      <c r="F1125" s="16" t="str">
        <f t="shared" si="143"/>
        <v>恰</v>
      </c>
      <c r="G1125" s="16" t="str">
        <f>INDEX( {"body","discipline","volume","chapter","section"},MATCH(E1125,{"教材体","教材域","教材册","教材章","教材节"},0))</f>
        <v>section</v>
      </c>
      <c r="H1125" s="16" t="str">
        <f>INDEX( {"super","just","sub","infras"},MATCH(F1125,{"超","恰","亚","次"},0))</f>
        <v>just</v>
      </c>
      <c r="I1125" s="16">
        <f>MATCH(E1125,{"教材体","教材域","教材册","教材章","教材节"},0)-1</f>
        <v>4</v>
      </c>
      <c r="J1125" s="16">
        <f>MATCH(F1125,{"超","恰","亚","次"},0)-1</f>
        <v>1</v>
      </c>
      <c r="K1125" s="16" t="str">
        <f t="shared" si="144"/>
        <v>地理</v>
      </c>
      <c r="L1125" s="1" t="s">
        <v>1004</v>
      </c>
      <c r="M1125" s="17"/>
      <c r="N1125" s="17"/>
      <c r="O1125" s="18" t="str">
        <f t="shared" si="145"/>
        <v xml:space="preserve">
  - 
    name:  4.国外名景欣赏
    title:  4.国外名景欣赏
    description: 
    koLyro: section
    koLyri:  just
    son: </v>
      </c>
      <c r="P1125" s="20" t="str">
        <f t="shared" si="146"/>
        <v xml:space="preserve">
          - 
            name:  4.国外名景欣赏
            title:  4.国外名景欣赏
            description: 
            koLyro: section
            koLyri:  just
            son: </v>
      </c>
    </row>
    <row r="1126" spans="1:16" s="1" customFormat="1" ht="17.25" customHeight="1">
      <c r="A1126" s="15">
        <f t="shared" si="139"/>
        <v>3</v>
      </c>
      <c r="B1126" s="16" t="str">
        <f t="shared" si="140"/>
        <v>教材章</v>
      </c>
      <c r="C1126" s="16" t="str">
        <f t="shared" si="141"/>
        <v>第四章 旅游开发与保护</v>
      </c>
      <c r="D1126" s="16" t="str">
        <f>IF(I1126=1,INDEX( {"chinese","english","math","physics","chemistry","biology","politics","history","geography"},MATCH(C1126,{"语文","英语","数学","物理","化学","生物","政治","历史","地理"},0)),"")</f>
        <v/>
      </c>
      <c r="E1126" s="16" t="str">
        <f t="shared" si="142"/>
        <v>教材章</v>
      </c>
      <c r="F1126" s="16" t="str">
        <f t="shared" si="143"/>
        <v>恰</v>
      </c>
      <c r="G1126" s="16" t="str">
        <f>INDEX( {"body","discipline","volume","chapter","section"},MATCH(E1126,{"教材体","教材域","教材册","教材章","教材节"},0))</f>
        <v>chapter</v>
      </c>
      <c r="H1126" s="16" t="str">
        <f>INDEX( {"super","just","sub","infras"},MATCH(F1126,{"超","恰","亚","次"},0))</f>
        <v>just</v>
      </c>
      <c r="I1126" s="16">
        <f>MATCH(E1126,{"教材体","教材域","教材册","教材章","教材节"},0)-1</f>
        <v>3</v>
      </c>
      <c r="J1126" s="16">
        <f>MATCH(F1126,{"超","恰","亚","次"},0)-1</f>
        <v>1</v>
      </c>
      <c r="K1126" s="16" t="str">
        <f t="shared" si="144"/>
        <v>地理</v>
      </c>
      <c r="L1126" s="1" t="s">
        <v>1005</v>
      </c>
      <c r="M1126" s="17"/>
      <c r="N1126" s="17"/>
      <c r="O1126" s="18" t="str">
        <f t="shared" si="145"/>
        <v xml:space="preserve">
  - 
    name:  第四章 旅游开发与保护
    title:  第四章 旅游开发与保护
    description: 
    koLyro: chapter
    koLyri:  just
    son: </v>
      </c>
      <c r="P1126" s="20" t="str">
        <f t="shared" si="146"/>
        <v xml:space="preserve">
        - 
          name:  第四章 旅游开发与保护
          title:  第四章 旅游开发与保护
          description: 
          koLyro: chapter
          koLyri:  just
          son: </v>
      </c>
    </row>
    <row r="1127" spans="1:16" s="1" customFormat="1" ht="17.25" customHeight="1">
      <c r="A1127" s="15">
        <f t="shared" si="139"/>
        <v>4</v>
      </c>
      <c r="B1127" s="16" t="str">
        <f t="shared" si="140"/>
        <v>教材节</v>
      </c>
      <c r="C1127" s="16" t="str">
        <f t="shared" si="141"/>
        <v>1.旅游规划</v>
      </c>
      <c r="D1127" s="16" t="str">
        <f>IF(I1127=1,INDEX( {"chinese","english","math","physics","chemistry","biology","politics","history","geography"},MATCH(C1127,{"语文","英语","数学","物理","化学","生物","政治","历史","地理"},0)),"")</f>
        <v/>
      </c>
      <c r="E1127" s="16" t="str">
        <f t="shared" si="142"/>
        <v>教材节</v>
      </c>
      <c r="F1127" s="16" t="str">
        <f t="shared" si="143"/>
        <v>恰</v>
      </c>
      <c r="G1127" s="16" t="str">
        <f>INDEX( {"body","discipline","volume","chapter","section"},MATCH(E1127,{"教材体","教材域","教材册","教材章","教材节"},0))</f>
        <v>section</v>
      </c>
      <c r="H1127" s="16" t="str">
        <f>INDEX( {"super","just","sub","infras"},MATCH(F1127,{"超","恰","亚","次"},0))</f>
        <v>just</v>
      </c>
      <c r="I1127" s="16">
        <f>MATCH(E1127,{"教材体","教材域","教材册","教材章","教材节"},0)-1</f>
        <v>4</v>
      </c>
      <c r="J1127" s="16">
        <f>MATCH(F1127,{"超","恰","亚","次"},0)-1</f>
        <v>1</v>
      </c>
      <c r="K1127" s="16" t="str">
        <f t="shared" si="144"/>
        <v>地理</v>
      </c>
      <c r="L1127" s="1" t="s">
        <v>1006</v>
      </c>
      <c r="M1127" s="17"/>
      <c r="N1127" s="17"/>
      <c r="O1127" s="18" t="str">
        <f t="shared" si="145"/>
        <v xml:space="preserve">
  - 
    name:  1.旅游规划
    title:  1.旅游规划
    description: 
    koLyro: section
    koLyri:  just
    son: </v>
      </c>
      <c r="P1127" s="20" t="str">
        <f t="shared" si="146"/>
        <v xml:space="preserve">
          - 
            name:  1.旅游规划
            title:  1.旅游规划
            description: 
            koLyro: section
            koLyri:  just
            son: </v>
      </c>
    </row>
    <row r="1128" spans="1:16" s="1" customFormat="1" ht="17.25" customHeight="1">
      <c r="A1128" s="15">
        <f t="shared" si="139"/>
        <v>4</v>
      </c>
      <c r="B1128" s="16" t="str">
        <f t="shared" si="140"/>
        <v>教材节</v>
      </c>
      <c r="C1128" s="16" t="str">
        <f t="shared" si="141"/>
        <v>2.旅游开发中的环境保护</v>
      </c>
      <c r="D1128" s="16" t="str">
        <f>IF(I1128=1,INDEX( {"chinese","english","math","physics","chemistry","biology","politics","history","geography"},MATCH(C1128,{"语文","英语","数学","物理","化学","生物","政治","历史","地理"},0)),"")</f>
        <v/>
      </c>
      <c r="E1128" s="16" t="str">
        <f t="shared" si="142"/>
        <v>教材节</v>
      </c>
      <c r="F1128" s="16" t="str">
        <f t="shared" si="143"/>
        <v>恰</v>
      </c>
      <c r="G1128" s="16" t="str">
        <f>INDEX( {"body","discipline","volume","chapter","section"},MATCH(E1128,{"教材体","教材域","教材册","教材章","教材节"},0))</f>
        <v>section</v>
      </c>
      <c r="H1128" s="16" t="str">
        <f>INDEX( {"super","just","sub","infras"},MATCH(F1128,{"超","恰","亚","次"},0))</f>
        <v>just</v>
      </c>
      <c r="I1128" s="16">
        <f>MATCH(E1128,{"教材体","教材域","教材册","教材章","教材节"},0)-1</f>
        <v>4</v>
      </c>
      <c r="J1128" s="16">
        <f>MATCH(F1128,{"超","恰","亚","次"},0)-1</f>
        <v>1</v>
      </c>
      <c r="K1128" s="16" t="str">
        <f t="shared" si="144"/>
        <v>地理</v>
      </c>
      <c r="L1128" s="1" t="s">
        <v>1007</v>
      </c>
      <c r="M1128" s="17"/>
      <c r="N1128" s="17"/>
      <c r="O1128" s="18" t="str">
        <f t="shared" si="145"/>
        <v xml:space="preserve">
  - 
    name:  2.旅游开发中的环境保护
    title:  2.旅游开发中的环境保护
    description: 
    koLyro: section
    koLyri:  just
    son: </v>
      </c>
      <c r="P1128" s="20" t="str">
        <f t="shared" si="146"/>
        <v xml:space="preserve">
          - 
            name:  2.旅游开发中的环境保护
            title:  2.旅游开发中的环境保护
            description: 
            koLyro: section
            koLyri:  just
            son: </v>
      </c>
    </row>
    <row r="1129" spans="1:16" s="1" customFormat="1" ht="17.25" customHeight="1">
      <c r="A1129" s="15">
        <f t="shared" si="139"/>
        <v>3</v>
      </c>
      <c r="B1129" s="16" t="str">
        <f t="shared" si="140"/>
        <v>教材章</v>
      </c>
      <c r="C1129" s="16" t="str">
        <f t="shared" si="141"/>
        <v>第五章 做一个合格的现代游客</v>
      </c>
      <c r="D1129" s="16" t="str">
        <f>IF(I1129=1,INDEX( {"chinese","english","math","physics","chemistry","biology","politics","history","geography"},MATCH(C1129,{"语文","英语","数学","物理","化学","生物","政治","历史","地理"},0)),"")</f>
        <v/>
      </c>
      <c r="E1129" s="16" t="str">
        <f t="shared" si="142"/>
        <v>教材章</v>
      </c>
      <c r="F1129" s="16" t="str">
        <f t="shared" si="143"/>
        <v>恰</v>
      </c>
      <c r="G1129" s="16" t="str">
        <f>INDEX( {"body","discipline","volume","chapter","section"},MATCH(E1129,{"教材体","教材域","教材册","教材章","教材节"},0))</f>
        <v>chapter</v>
      </c>
      <c r="H1129" s="16" t="str">
        <f>INDEX( {"super","just","sub","infras"},MATCH(F1129,{"超","恰","亚","次"},0))</f>
        <v>just</v>
      </c>
      <c r="I1129" s="16">
        <f>MATCH(E1129,{"教材体","教材域","教材册","教材章","教材节"},0)-1</f>
        <v>3</v>
      </c>
      <c r="J1129" s="16">
        <f>MATCH(F1129,{"超","恰","亚","次"},0)-1</f>
        <v>1</v>
      </c>
      <c r="K1129" s="16" t="str">
        <f t="shared" si="144"/>
        <v>地理</v>
      </c>
      <c r="L1129" s="1" t="s">
        <v>1008</v>
      </c>
      <c r="M1129" s="17"/>
      <c r="N1129" s="17"/>
      <c r="O1129" s="18" t="str">
        <f t="shared" si="145"/>
        <v xml:space="preserve">
  - 
    name:  第五章 做一个合格的现代游客
    title:  第五章 做一个合格的现代游客
    description: 
    koLyro: chapter
    koLyri:  just
    son: </v>
      </c>
      <c r="P1129" s="20" t="str">
        <f t="shared" si="146"/>
        <v xml:space="preserve">
        - 
          name:  第五章 做一个合格的现代游客
          title:  第五章 做一个合格的现代游客
          description: 
          koLyro: chapter
          koLyri:  just
          son: </v>
      </c>
    </row>
    <row r="1130" spans="1:16" s="1" customFormat="1" ht="17.25" customHeight="1">
      <c r="A1130" s="15">
        <f t="shared" si="139"/>
        <v>4</v>
      </c>
      <c r="B1130" s="16" t="str">
        <f t="shared" si="140"/>
        <v>教材节</v>
      </c>
      <c r="C1130" s="16" t="str">
        <f t="shared" si="141"/>
        <v>1.做合格的旅游者</v>
      </c>
      <c r="D1130" s="16" t="str">
        <f>IF(I1130=1,INDEX( {"chinese","english","math","physics","chemistry","biology","politics","history","geography"},MATCH(C1130,{"语文","英语","数学","物理","化学","生物","政治","历史","地理"},0)),"")</f>
        <v/>
      </c>
      <c r="E1130" s="16" t="str">
        <f t="shared" si="142"/>
        <v>教材节</v>
      </c>
      <c r="F1130" s="16" t="str">
        <f t="shared" si="143"/>
        <v>恰</v>
      </c>
      <c r="G1130" s="16" t="str">
        <f>INDEX( {"body","discipline","volume","chapter","section"},MATCH(E1130,{"教材体","教材域","教材册","教材章","教材节"},0))</f>
        <v>section</v>
      </c>
      <c r="H1130" s="16" t="str">
        <f>INDEX( {"super","just","sub","infras"},MATCH(F1130,{"超","恰","亚","次"},0))</f>
        <v>just</v>
      </c>
      <c r="I1130" s="16">
        <f>MATCH(E1130,{"教材体","教材域","教材册","教材章","教材节"},0)-1</f>
        <v>4</v>
      </c>
      <c r="J1130" s="16">
        <f>MATCH(F1130,{"超","恰","亚","次"},0)-1</f>
        <v>1</v>
      </c>
      <c r="K1130" s="16" t="str">
        <f t="shared" si="144"/>
        <v>地理</v>
      </c>
      <c r="L1130" s="1" t="s">
        <v>1009</v>
      </c>
      <c r="M1130" s="17"/>
      <c r="N1130" s="17"/>
      <c r="O1130" s="18" t="str">
        <f t="shared" si="145"/>
        <v xml:space="preserve">
  - 
    name:  1.做合格的旅游者
    title:  1.做合格的旅游者
    description: 
    koLyro: section
    koLyri:  just
    son: </v>
      </c>
      <c r="P1130" s="20" t="str">
        <f t="shared" si="146"/>
        <v xml:space="preserve">
          - 
            name:  1.做合格的旅游者
            title:  1.做合格的旅游者
            description: 
            koLyro: section
            koLyri:  just
            son: </v>
      </c>
    </row>
    <row r="1131" spans="1:16" s="1" customFormat="1" ht="17.25" customHeight="1">
      <c r="A1131" s="15">
        <f t="shared" si="139"/>
        <v>4</v>
      </c>
      <c r="B1131" s="16" t="str">
        <f t="shared" si="140"/>
        <v>教材节</v>
      </c>
      <c r="C1131" s="16" t="str">
        <f t="shared" si="141"/>
        <v>2.设计旅游活动</v>
      </c>
      <c r="D1131" s="16" t="str">
        <f>IF(I1131=1,INDEX( {"chinese","english","math","physics","chemistry","biology","politics","history","geography"},MATCH(C1131,{"语文","英语","数学","物理","化学","生物","政治","历史","地理"},0)),"")</f>
        <v/>
      </c>
      <c r="E1131" s="16" t="str">
        <f t="shared" si="142"/>
        <v>教材节</v>
      </c>
      <c r="F1131" s="16" t="str">
        <f t="shared" si="143"/>
        <v>恰</v>
      </c>
      <c r="G1131" s="16" t="str">
        <f>INDEX( {"body","discipline","volume","chapter","section"},MATCH(E1131,{"教材体","教材域","教材册","教材章","教材节"},0))</f>
        <v>section</v>
      </c>
      <c r="H1131" s="16" t="str">
        <f>INDEX( {"super","just","sub","infras"},MATCH(F1131,{"超","恰","亚","次"},0))</f>
        <v>just</v>
      </c>
      <c r="I1131" s="16">
        <f>MATCH(E1131,{"教材体","教材域","教材册","教材章","教材节"},0)-1</f>
        <v>4</v>
      </c>
      <c r="J1131" s="16">
        <f>MATCH(F1131,{"超","恰","亚","次"},0)-1</f>
        <v>1</v>
      </c>
      <c r="K1131" s="16" t="str">
        <f t="shared" si="144"/>
        <v>地理</v>
      </c>
      <c r="L1131" s="1" t="s">
        <v>1010</v>
      </c>
      <c r="M1131" s="17"/>
      <c r="N1131" s="17"/>
      <c r="O1131" s="18" t="str">
        <f t="shared" si="145"/>
        <v xml:space="preserve">
  - 
    name:  2.设计旅游活动
    title:  2.设计旅游活动
    description: 
    koLyro: section
    koLyri:  just
    son: </v>
      </c>
      <c r="P1131" s="20" t="str">
        <f t="shared" si="146"/>
        <v xml:space="preserve">
          - 
            name:  2.设计旅游活动
            title:  2.设计旅游活动
            description: 
            koLyro: section
            koLyri:  just
            son: </v>
      </c>
    </row>
    <row r="1132" spans="1:16" s="1" customFormat="1" ht="17.25" customHeight="1">
      <c r="A1132" s="15">
        <f t="shared" si="139"/>
        <v>4</v>
      </c>
      <c r="B1132" s="16" t="str">
        <f t="shared" si="140"/>
        <v>教材节</v>
      </c>
      <c r="C1132" s="16" t="str">
        <f t="shared" si="141"/>
        <v>3.参与旅游环境保护</v>
      </c>
      <c r="D1132" s="16" t="str">
        <f>IF(I1132=1,INDEX( {"chinese","english","math","physics","chemistry","biology","politics","history","geography"},MATCH(C1132,{"语文","英语","数学","物理","化学","生物","政治","历史","地理"},0)),"")</f>
        <v/>
      </c>
      <c r="E1132" s="16" t="str">
        <f t="shared" si="142"/>
        <v>教材节</v>
      </c>
      <c r="F1132" s="16" t="str">
        <f t="shared" si="143"/>
        <v>恰</v>
      </c>
      <c r="G1132" s="16" t="str">
        <f>INDEX( {"body","discipline","volume","chapter","section"},MATCH(E1132,{"教材体","教材域","教材册","教材章","教材节"},0))</f>
        <v>section</v>
      </c>
      <c r="H1132" s="16" t="str">
        <f>INDEX( {"super","just","sub","infras"},MATCH(F1132,{"超","恰","亚","次"},0))</f>
        <v>just</v>
      </c>
      <c r="I1132" s="16">
        <f>MATCH(E1132,{"教材体","教材域","教材册","教材章","教材节"},0)-1</f>
        <v>4</v>
      </c>
      <c r="J1132" s="16">
        <f>MATCH(F1132,{"超","恰","亚","次"},0)-1</f>
        <v>1</v>
      </c>
      <c r="K1132" s="16" t="str">
        <f t="shared" si="144"/>
        <v>地理</v>
      </c>
      <c r="L1132" s="1" t="s">
        <v>1011</v>
      </c>
      <c r="M1132" s="17"/>
      <c r="N1132" s="17"/>
      <c r="O1132" s="18" t="str">
        <f t="shared" si="145"/>
        <v xml:space="preserve">
  - 
    name:  3.参与旅游环境保护
    title:  3.参与旅游环境保护
    description: 
    koLyro: section
    koLyri:  just
    son: </v>
      </c>
      <c r="P1132" s="20" t="str">
        <f t="shared" si="146"/>
        <v xml:space="preserve">
          - 
            name:  3.参与旅游环境保护
            title:  3.参与旅游环境保护
            description: 
            koLyro: section
            koLyri:  just
            son: </v>
      </c>
    </row>
    <row r="1133" spans="1:16" s="1" customFormat="1" ht="17.25" customHeight="1">
      <c r="A1133" s="15">
        <f t="shared" si="139"/>
        <v>4</v>
      </c>
      <c r="B1133" s="16" t="str">
        <f t="shared" si="140"/>
        <v>教材节</v>
      </c>
      <c r="C1133" s="16" t="str">
        <f t="shared" si="141"/>
        <v>4.旅游安全</v>
      </c>
      <c r="D1133" s="16" t="str">
        <f>IF(I1133=1,INDEX( {"chinese","english","math","physics","chemistry","biology","politics","history","geography"},MATCH(C1133,{"语文","英语","数学","物理","化学","生物","政治","历史","地理"},0)),"")</f>
        <v/>
      </c>
      <c r="E1133" s="16" t="str">
        <f t="shared" si="142"/>
        <v>教材节</v>
      </c>
      <c r="F1133" s="16" t="str">
        <f t="shared" si="143"/>
        <v>恰</v>
      </c>
      <c r="G1133" s="16" t="str">
        <f>INDEX( {"body","discipline","volume","chapter","section"},MATCH(E1133,{"教材体","教材域","教材册","教材章","教材节"},0))</f>
        <v>section</v>
      </c>
      <c r="H1133" s="16" t="str">
        <f>INDEX( {"super","just","sub","infras"},MATCH(F1133,{"超","恰","亚","次"},0))</f>
        <v>just</v>
      </c>
      <c r="I1133" s="16">
        <f>MATCH(E1133,{"教材体","教材域","教材册","教材章","教材节"},0)-1</f>
        <v>4</v>
      </c>
      <c r="J1133" s="16">
        <f>MATCH(F1133,{"超","恰","亚","次"},0)-1</f>
        <v>1</v>
      </c>
      <c r="K1133" s="16" t="str">
        <f t="shared" si="144"/>
        <v>地理</v>
      </c>
      <c r="L1133" s="1" t="s">
        <v>1012</v>
      </c>
      <c r="M1133" s="17"/>
      <c r="N1133" s="17"/>
      <c r="O1133" s="18" t="str">
        <f t="shared" si="145"/>
        <v xml:space="preserve">
  - 
    name:  4.旅游安全
    title:  4.旅游安全
    description: 
    koLyro: section
    koLyri:  just
    son: </v>
      </c>
      <c r="P1133" s="20" t="str">
        <f t="shared" si="146"/>
        <v xml:space="preserve">
          - 
            name:  4.旅游安全
            title:  4.旅游安全
            description: 
            koLyro: section
            koLyri:  just
            son: </v>
      </c>
    </row>
    <row r="1134" spans="1:16" s="1" customFormat="1" ht="17.25" customHeight="1">
      <c r="A1134" s="15">
        <f t="shared" si="139"/>
        <v>2</v>
      </c>
      <c r="B1134" s="16" t="str">
        <f t="shared" si="140"/>
        <v>教材册</v>
      </c>
      <c r="C1134" s="16" t="str">
        <f t="shared" si="141"/>
        <v>选修六</v>
      </c>
      <c r="D1134" s="16" t="str">
        <f>IF(I1134=1,INDEX( {"chinese","english","math","physics","chemistry","biology","politics","history","geography"},MATCH(C1134,{"语文","英语","数学","物理","化学","生物","政治","历史","地理"},0)),"")</f>
        <v/>
      </c>
      <c r="E1134" s="16" t="str">
        <f t="shared" si="142"/>
        <v>教材册</v>
      </c>
      <c r="F1134" s="16" t="str">
        <f t="shared" si="143"/>
        <v>恰</v>
      </c>
      <c r="G1134" s="16" t="str">
        <f>INDEX( {"body","discipline","volume","chapter","section"},MATCH(E1134,{"教材体","教材域","教材册","教材章","教材节"},0))</f>
        <v>volume</v>
      </c>
      <c r="H1134" s="16" t="str">
        <f>INDEX( {"super","just","sub","infras"},MATCH(F1134,{"超","恰","亚","次"},0))</f>
        <v>just</v>
      </c>
      <c r="I1134" s="16">
        <f>MATCH(E1134,{"教材体","教材域","教材册","教材章","教材节"},0)-1</f>
        <v>2</v>
      </c>
      <c r="J1134" s="16">
        <f>MATCH(F1134,{"超","恰","亚","次"},0)-1</f>
        <v>1</v>
      </c>
      <c r="K1134" s="16" t="str">
        <f t="shared" si="144"/>
        <v>地理</v>
      </c>
      <c r="L1134" s="1" t="s">
        <v>1013</v>
      </c>
      <c r="M1134" s="17"/>
      <c r="N1134" s="17"/>
      <c r="O1134" s="18" t="str">
        <f t="shared" si="145"/>
        <v xml:space="preserve">
  - 
    name:  选修六
    title:  选修六
    description: 
    koLyro: volume
    koLyri:  just
    son: </v>
      </c>
      <c r="P1134" s="20" t="str">
        <f t="shared" si="146"/>
        <v xml:space="preserve">
      - 
        name:  选修六
        title:  选修六
        description: 
        koLyro: volume
        koLyri:  just
        son: </v>
      </c>
    </row>
    <row r="1135" spans="1:16" s="1" customFormat="1" ht="17.25" customHeight="1">
      <c r="A1135" s="15">
        <f t="shared" si="139"/>
        <v>3</v>
      </c>
      <c r="B1135" s="16" t="str">
        <f t="shared" si="140"/>
        <v>教材章</v>
      </c>
      <c r="C1135" s="16" t="str">
        <f t="shared" si="141"/>
        <v>第一章 环境与环境问题</v>
      </c>
      <c r="D1135" s="16" t="str">
        <f>IF(I1135=1,INDEX( {"chinese","english","math","physics","chemistry","biology","politics","history","geography"},MATCH(C1135,{"语文","英语","数学","物理","化学","生物","政治","历史","地理"},0)),"")</f>
        <v/>
      </c>
      <c r="E1135" s="16" t="str">
        <f t="shared" si="142"/>
        <v>教材章</v>
      </c>
      <c r="F1135" s="16" t="str">
        <f t="shared" si="143"/>
        <v>恰</v>
      </c>
      <c r="G1135" s="16" t="str">
        <f>INDEX( {"body","discipline","volume","chapter","section"},MATCH(E1135,{"教材体","教材域","教材册","教材章","教材节"},0))</f>
        <v>chapter</v>
      </c>
      <c r="H1135" s="16" t="str">
        <f>INDEX( {"super","just","sub","infras"},MATCH(F1135,{"超","恰","亚","次"},0))</f>
        <v>just</v>
      </c>
      <c r="I1135" s="16">
        <f>MATCH(E1135,{"教材体","教材域","教材册","教材章","教材节"},0)-1</f>
        <v>3</v>
      </c>
      <c r="J1135" s="16">
        <f>MATCH(F1135,{"超","恰","亚","次"},0)-1</f>
        <v>1</v>
      </c>
      <c r="K1135" s="16" t="str">
        <f t="shared" si="144"/>
        <v>地理</v>
      </c>
      <c r="L1135" s="1" t="s">
        <v>1014</v>
      </c>
      <c r="M1135" s="17"/>
      <c r="N1135" s="17"/>
      <c r="O1135" s="18" t="str">
        <f t="shared" si="145"/>
        <v xml:space="preserve">
  - 
    name:  第一章 环境与环境问题
    title:  第一章 环境与环境问题
    description: 
    koLyro: chapter
    koLyri:  just
    son: </v>
      </c>
      <c r="P1135" s="20" t="str">
        <f t="shared" si="146"/>
        <v xml:space="preserve">
        - 
          name:  第一章 环境与环境问题
          title:  第一章 环境与环境问题
          description: 
          koLyro: chapter
          koLyri:  just
          son: </v>
      </c>
    </row>
    <row r="1136" spans="1:16" s="1" customFormat="1" ht="17.25" customHeight="1">
      <c r="A1136" s="15">
        <f t="shared" si="139"/>
        <v>4</v>
      </c>
      <c r="B1136" s="16" t="str">
        <f t="shared" si="140"/>
        <v>教材节</v>
      </c>
      <c r="C1136" s="16" t="str">
        <f t="shared" si="141"/>
        <v>1.我们周围的环境</v>
      </c>
      <c r="D1136" s="16" t="str">
        <f>IF(I1136=1,INDEX( {"chinese","english","math","physics","chemistry","biology","politics","history","geography"},MATCH(C1136,{"语文","英语","数学","物理","化学","生物","政治","历史","地理"},0)),"")</f>
        <v/>
      </c>
      <c r="E1136" s="16" t="str">
        <f t="shared" si="142"/>
        <v>教材节</v>
      </c>
      <c r="F1136" s="16" t="str">
        <f t="shared" si="143"/>
        <v>恰</v>
      </c>
      <c r="G1136" s="16" t="str">
        <f>INDEX( {"body","discipline","volume","chapter","section"},MATCH(E1136,{"教材体","教材域","教材册","教材章","教材节"},0))</f>
        <v>section</v>
      </c>
      <c r="H1136" s="16" t="str">
        <f>INDEX( {"super","just","sub","infras"},MATCH(F1136,{"超","恰","亚","次"},0))</f>
        <v>just</v>
      </c>
      <c r="I1136" s="16">
        <f>MATCH(E1136,{"教材体","教材域","教材册","教材章","教材节"},0)-1</f>
        <v>4</v>
      </c>
      <c r="J1136" s="16">
        <f>MATCH(F1136,{"超","恰","亚","次"},0)-1</f>
        <v>1</v>
      </c>
      <c r="K1136" s="16" t="str">
        <f t="shared" si="144"/>
        <v>地理</v>
      </c>
      <c r="L1136" s="1" t="s">
        <v>1015</v>
      </c>
      <c r="M1136" s="17"/>
      <c r="N1136" s="17"/>
      <c r="O1136" s="18" t="str">
        <f t="shared" si="145"/>
        <v xml:space="preserve">
  - 
    name:  1.我们周围的环境
    title:  1.我们周围的环境
    description: 
    koLyro: section
    koLyri:  just
    son: </v>
      </c>
      <c r="P1136" s="20" t="str">
        <f t="shared" si="146"/>
        <v xml:space="preserve">
          - 
            name:  1.我们周围的环境
            title:  1.我们周围的环境
            description: 
            koLyro: section
            koLyri:  just
            son: </v>
      </c>
    </row>
    <row r="1137" spans="1:16" s="1" customFormat="1" ht="17.25" customHeight="1">
      <c r="A1137" s="15">
        <f t="shared" si="139"/>
        <v>4</v>
      </c>
      <c r="B1137" s="16" t="str">
        <f t="shared" si="140"/>
        <v>教材节</v>
      </c>
      <c r="C1137" s="16" t="str">
        <f t="shared" si="141"/>
        <v>2.当代环境问题的产生及其特点</v>
      </c>
      <c r="D1137" s="16" t="str">
        <f>IF(I1137=1,INDEX( {"chinese","english","math","physics","chemistry","biology","politics","history","geography"},MATCH(C1137,{"语文","英语","数学","物理","化学","生物","政治","历史","地理"},0)),"")</f>
        <v/>
      </c>
      <c r="E1137" s="16" t="str">
        <f t="shared" si="142"/>
        <v>教材节</v>
      </c>
      <c r="F1137" s="16" t="str">
        <f t="shared" si="143"/>
        <v>恰</v>
      </c>
      <c r="G1137" s="16" t="str">
        <f>INDEX( {"body","discipline","volume","chapter","section"},MATCH(E1137,{"教材体","教材域","教材册","教材章","教材节"},0))</f>
        <v>section</v>
      </c>
      <c r="H1137" s="16" t="str">
        <f>INDEX( {"super","just","sub","infras"},MATCH(F1137,{"超","恰","亚","次"},0))</f>
        <v>just</v>
      </c>
      <c r="I1137" s="16">
        <f>MATCH(E1137,{"教材体","教材域","教材册","教材章","教材节"},0)-1</f>
        <v>4</v>
      </c>
      <c r="J1137" s="16">
        <f>MATCH(F1137,{"超","恰","亚","次"},0)-1</f>
        <v>1</v>
      </c>
      <c r="K1137" s="16" t="str">
        <f t="shared" si="144"/>
        <v>地理</v>
      </c>
      <c r="L1137" s="1" t="s">
        <v>1016</v>
      </c>
      <c r="M1137" s="17"/>
      <c r="N1137" s="17"/>
      <c r="O1137" s="18" t="str">
        <f t="shared" si="145"/>
        <v xml:space="preserve">
  - 
    name:  2.当代环境问题的产生及其特点
    title:  2.当代环境问题的产生及其特点
    description: 
    koLyro: section
    koLyri:  just
    son: </v>
      </c>
      <c r="P1137" s="20" t="str">
        <f t="shared" si="146"/>
        <v xml:space="preserve">
          - 
            name:  2.当代环境问题的产生及其特点
            title:  2.当代环境问题的产生及其特点
            description: 
            koLyro: section
            koLyri:  just
            son: </v>
      </c>
    </row>
    <row r="1138" spans="1:16" s="1" customFormat="1" ht="17.25" customHeight="1">
      <c r="A1138" s="15">
        <f t="shared" si="139"/>
        <v>4</v>
      </c>
      <c r="B1138" s="16" t="str">
        <f t="shared" si="140"/>
        <v>教材节</v>
      </c>
      <c r="C1138" s="16" t="str">
        <f t="shared" si="141"/>
        <v>3.解决环境问题的基本思想</v>
      </c>
      <c r="D1138" s="16" t="str">
        <f>IF(I1138=1,INDEX( {"chinese","english","math","physics","chemistry","biology","politics","history","geography"},MATCH(C1138,{"语文","英语","数学","物理","化学","生物","政治","历史","地理"},0)),"")</f>
        <v/>
      </c>
      <c r="E1138" s="16" t="str">
        <f t="shared" si="142"/>
        <v>教材节</v>
      </c>
      <c r="F1138" s="16" t="str">
        <f t="shared" si="143"/>
        <v>恰</v>
      </c>
      <c r="G1138" s="16" t="str">
        <f>INDEX( {"body","discipline","volume","chapter","section"},MATCH(E1138,{"教材体","教材域","教材册","教材章","教材节"},0))</f>
        <v>section</v>
      </c>
      <c r="H1138" s="16" t="str">
        <f>INDEX( {"super","just","sub","infras"},MATCH(F1138,{"超","恰","亚","次"},0))</f>
        <v>just</v>
      </c>
      <c r="I1138" s="16">
        <f>MATCH(E1138,{"教材体","教材域","教材册","教材章","教材节"},0)-1</f>
        <v>4</v>
      </c>
      <c r="J1138" s="16">
        <f>MATCH(F1138,{"超","恰","亚","次"},0)-1</f>
        <v>1</v>
      </c>
      <c r="K1138" s="16" t="str">
        <f t="shared" si="144"/>
        <v>地理</v>
      </c>
      <c r="L1138" s="1" t="s">
        <v>1017</v>
      </c>
      <c r="M1138" s="17"/>
      <c r="N1138" s="17"/>
      <c r="O1138" s="18" t="str">
        <f t="shared" si="145"/>
        <v xml:space="preserve">
  - 
    name:  3.解决环境问题的基本思想
    title:  3.解决环境问题的基本思想
    description: 
    koLyro: section
    koLyri:  just
    son: </v>
      </c>
      <c r="P1138" s="20" t="str">
        <f t="shared" si="146"/>
        <v xml:space="preserve">
          - 
            name:  3.解决环境问题的基本思想
            title:  3.解决环境问题的基本思想
            description: 
            koLyro: section
            koLyri:  just
            son: </v>
      </c>
    </row>
    <row r="1139" spans="1:16" s="1" customFormat="1" ht="17.25" customHeight="1">
      <c r="A1139" s="15">
        <f t="shared" si="139"/>
        <v>3</v>
      </c>
      <c r="B1139" s="16" t="str">
        <f t="shared" si="140"/>
        <v>教材章</v>
      </c>
      <c r="C1139" s="16" t="str">
        <f t="shared" si="141"/>
        <v>第二章 环境污染与防治</v>
      </c>
      <c r="D1139" s="16" t="str">
        <f>IF(I1139=1,INDEX( {"chinese","english","math","physics","chemistry","biology","politics","history","geography"},MATCH(C1139,{"语文","英语","数学","物理","化学","生物","政治","历史","地理"},0)),"")</f>
        <v/>
      </c>
      <c r="E1139" s="16" t="str">
        <f t="shared" si="142"/>
        <v>教材章</v>
      </c>
      <c r="F1139" s="16" t="str">
        <f t="shared" si="143"/>
        <v>恰</v>
      </c>
      <c r="G1139" s="16" t="str">
        <f>INDEX( {"body","discipline","volume","chapter","section"},MATCH(E1139,{"教材体","教材域","教材册","教材章","教材节"},0))</f>
        <v>chapter</v>
      </c>
      <c r="H1139" s="16" t="str">
        <f>INDEX( {"super","just","sub","infras"},MATCH(F1139,{"超","恰","亚","次"},0))</f>
        <v>just</v>
      </c>
      <c r="I1139" s="16">
        <f>MATCH(E1139,{"教材体","教材域","教材册","教材章","教材节"},0)-1</f>
        <v>3</v>
      </c>
      <c r="J1139" s="16">
        <f>MATCH(F1139,{"超","恰","亚","次"},0)-1</f>
        <v>1</v>
      </c>
      <c r="K1139" s="16" t="str">
        <f t="shared" si="144"/>
        <v>地理</v>
      </c>
      <c r="L1139" s="1" t="s">
        <v>1018</v>
      </c>
      <c r="M1139" s="17"/>
      <c r="N1139" s="17"/>
      <c r="O1139" s="18" t="str">
        <f t="shared" si="145"/>
        <v xml:space="preserve">
  - 
    name:  第二章 环境污染与防治
    title:  第二章 环境污染与防治
    description: 
    koLyro: chapter
    koLyri:  just
    son: </v>
      </c>
      <c r="P1139" s="20" t="str">
        <f t="shared" si="146"/>
        <v xml:space="preserve">
        - 
          name:  第二章 环境污染与防治
          title:  第二章 环境污染与防治
          description: 
          koLyro: chapter
          koLyri:  just
          son: </v>
      </c>
    </row>
    <row r="1140" spans="1:16" s="1" customFormat="1" ht="17.25" customHeight="1">
      <c r="A1140" s="15">
        <f t="shared" si="139"/>
        <v>4</v>
      </c>
      <c r="B1140" s="16" t="str">
        <f t="shared" si="140"/>
        <v>教材节</v>
      </c>
      <c r="C1140" s="16" t="str">
        <f t="shared" si="141"/>
        <v>1.水污染及其成因</v>
      </c>
      <c r="D1140" s="16" t="str">
        <f>IF(I1140=1,INDEX( {"chinese","english","math","physics","chemistry","biology","politics","history","geography"},MATCH(C1140,{"语文","英语","数学","物理","化学","生物","政治","历史","地理"},0)),"")</f>
        <v/>
      </c>
      <c r="E1140" s="16" t="str">
        <f t="shared" si="142"/>
        <v>教材节</v>
      </c>
      <c r="F1140" s="16" t="str">
        <f t="shared" si="143"/>
        <v>恰</v>
      </c>
      <c r="G1140" s="16" t="str">
        <f>INDEX( {"body","discipline","volume","chapter","section"},MATCH(E1140,{"教材体","教材域","教材册","教材章","教材节"},0))</f>
        <v>section</v>
      </c>
      <c r="H1140" s="16" t="str">
        <f>INDEX( {"super","just","sub","infras"},MATCH(F1140,{"超","恰","亚","次"},0))</f>
        <v>just</v>
      </c>
      <c r="I1140" s="16">
        <f>MATCH(E1140,{"教材体","教材域","教材册","教材章","教材节"},0)-1</f>
        <v>4</v>
      </c>
      <c r="J1140" s="16">
        <f>MATCH(F1140,{"超","恰","亚","次"},0)-1</f>
        <v>1</v>
      </c>
      <c r="K1140" s="16" t="str">
        <f t="shared" si="144"/>
        <v>地理</v>
      </c>
      <c r="L1140" s="1" t="s">
        <v>1019</v>
      </c>
      <c r="M1140" s="17"/>
      <c r="N1140" s="17"/>
      <c r="O1140" s="18" t="str">
        <f t="shared" si="145"/>
        <v xml:space="preserve">
  - 
    name:  1.水污染及其成因
    title:  1.水污染及其成因
    description: 
    koLyro: section
    koLyri:  just
    son: </v>
      </c>
      <c r="P1140" s="20" t="str">
        <f t="shared" si="146"/>
        <v xml:space="preserve">
          - 
            name:  1.水污染及其成因
            title:  1.水污染及其成因
            description: 
            koLyro: section
            koLyri:  just
            son: </v>
      </c>
    </row>
    <row r="1141" spans="1:16" s="1" customFormat="1" ht="17.25" customHeight="1">
      <c r="A1141" s="15">
        <f t="shared" si="139"/>
        <v>4</v>
      </c>
      <c r="B1141" s="16" t="str">
        <f t="shared" si="140"/>
        <v>教材节</v>
      </c>
      <c r="C1141" s="16" t="str">
        <f t="shared" si="141"/>
        <v>2.固体废弃物污染及其危害</v>
      </c>
      <c r="D1141" s="16" t="str">
        <f>IF(I1141=1,INDEX( {"chinese","english","math","physics","chemistry","biology","politics","history","geography"},MATCH(C1141,{"语文","英语","数学","物理","化学","生物","政治","历史","地理"},0)),"")</f>
        <v/>
      </c>
      <c r="E1141" s="16" t="str">
        <f t="shared" si="142"/>
        <v>教材节</v>
      </c>
      <c r="F1141" s="16" t="str">
        <f t="shared" si="143"/>
        <v>恰</v>
      </c>
      <c r="G1141" s="16" t="str">
        <f>INDEX( {"body","discipline","volume","chapter","section"},MATCH(E1141,{"教材体","教材域","教材册","教材章","教材节"},0))</f>
        <v>section</v>
      </c>
      <c r="H1141" s="16" t="str">
        <f>INDEX( {"super","just","sub","infras"},MATCH(F1141,{"超","恰","亚","次"},0))</f>
        <v>just</v>
      </c>
      <c r="I1141" s="16">
        <f>MATCH(E1141,{"教材体","教材域","教材册","教材章","教材节"},0)-1</f>
        <v>4</v>
      </c>
      <c r="J1141" s="16">
        <f>MATCH(F1141,{"超","恰","亚","次"},0)-1</f>
        <v>1</v>
      </c>
      <c r="K1141" s="16" t="str">
        <f t="shared" si="144"/>
        <v>地理</v>
      </c>
      <c r="L1141" s="1" t="s">
        <v>1020</v>
      </c>
      <c r="M1141" s="17"/>
      <c r="N1141" s="17"/>
      <c r="O1141" s="18" t="str">
        <f t="shared" si="145"/>
        <v xml:space="preserve">
  - 
    name:  2.固体废弃物污染及其危害
    title:  2.固体废弃物污染及其危害
    description: 
    koLyro: section
    koLyri:  just
    son: </v>
      </c>
      <c r="P1141" s="20" t="str">
        <f t="shared" si="146"/>
        <v xml:space="preserve">
          - 
            name:  2.固体废弃物污染及其危害
            title:  2.固体废弃物污染及其危害
            description: 
            koLyro: section
            koLyri:  just
            son: </v>
      </c>
    </row>
    <row r="1142" spans="1:16" s="1" customFormat="1" ht="17.25" customHeight="1">
      <c r="A1142" s="15">
        <f t="shared" si="139"/>
        <v>4</v>
      </c>
      <c r="B1142" s="16" t="str">
        <f t="shared" si="140"/>
        <v>教材节</v>
      </c>
      <c r="C1142" s="16" t="str">
        <f t="shared" si="141"/>
        <v>3.大气污染及其防治</v>
      </c>
      <c r="D1142" s="16" t="str">
        <f>IF(I1142=1,INDEX( {"chinese","english","math","physics","chemistry","biology","politics","history","geography"},MATCH(C1142,{"语文","英语","数学","物理","化学","生物","政治","历史","地理"},0)),"")</f>
        <v/>
      </c>
      <c r="E1142" s="16" t="str">
        <f t="shared" si="142"/>
        <v>教材节</v>
      </c>
      <c r="F1142" s="16" t="str">
        <f t="shared" si="143"/>
        <v>恰</v>
      </c>
      <c r="G1142" s="16" t="str">
        <f>INDEX( {"body","discipline","volume","chapter","section"},MATCH(E1142,{"教材体","教材域","教材册","教材章","教材节"},0))</f>
        <v>section</v>
      </c>
      <c r="H1142" s="16" t="str">
        <f>INDEX( {"super","just","sub","infras"},MATCH(F1142,{"超","恰","亚","次"},0))</f>
        <v>just</v>
      </c>
      <c r="I1142" s="16">
        <f>MATCH(E1142,{"教材体","教材域","教材册","教材章","教材节"},0)-1</f>
        <v>4</v>
      </c>
      <c r="J1142" s="16">
        <f>MATCH(F1142,{"超","恰","亚","次"},0)-1</f>
        <v>1</v>
      </c>
      <c r="K1142" s="16" t="str">
        <f t="shared" si="144"/>
        <v>地理</v>
      </c>
      <c r="L1142" s="1" t="s">
        <v>1021</v>
      </c>
      <c r="M1142" s="17"/>
      <c r="N1142" s="17"/>
      <c r="O1142" s="18" t="str">
        <f t="shared" si="145"/>
        <v xml:space="preserve">
  - 
    name:  3.大气污染及其防治
    title:  3.大气污染及其防治
    description: 
    koLyro: section
    koLyri:  just
    son: </v>
      </c>
      <c r="P1142" s="20" t="str">
        <f t="shared" si="146"/>
        <v xml:space="preserve">
          - 
            name:  3.大气污染及其防治
            title:  3.大气污染及其防治
            description: 
            koLyro: section
            koLyri:  just
            son: </v>
      </c>
    </row>
    <row r="1143" spans="1:16" s="1" customFormat="1" ht="17.25" customHeight="1">
      <c r="A1143" s="15">
        <f t="shared" si="139"/>
        <v>4</v>
      </c>
      <c r="B1143" s="16" t="str">
        <f t="shared" si="140"/>
        <v>教材节</v>
      </c>
      <c r="C1143" s="16" t="str">
        <f t="shared" si="141"/>
        <v>4.噪声污染及其防治</v>
      </c>
      <c r="D1143" s="16" t="str">
        <f>IF(I1143=1,INDEX( {"chinese","english","math","physics","chemistry","biology","politics","history","geography"},MATCH(C1143,{"语文","英语","数学","物理","化学","生物","政治","历史","地理"},0)),"")</f>
        <v/>
      </c>
      <c r="E1143" s="16" t="str">
        <f t="shared" si="142"/>
        <v>教材节</v>
      </c>
      <c r="F1143" s="16" t="str">
        <f t="shared" si="143"/>
        <v>恰</v>
      </c>
      <c r="G1143" s="16" t="str">
        <f>INDEX( {"body","discipline","volume","chapter","section"},MATCH(E1143,{"教材体","教材域","教材册","教材章","教材节"},0))</f>
        <v>section</v>
      </c>
      <c r="H1143" s="16" t="str">
        <f>INDEX( {"super","just","sub","infras"},MATCH(F1143,{"超","恰","亚","次"},0))</f>
        <v>just</v>
      </c>
      <c r="I1143" s="16">
        <f>MATCH(E1143,{"教材体","教材域","教材册","教材章","教材节"},0)-1</f>
        <v>4</v>
      </c>
      <c r="J1143" s="16">
        <f>MATCH(F1143,{"超","恰","亚","次"},0)-1</f>
        <v>1</v>
      </c>
      <c r="K1143" s="16" t="str">
        <f t="shared" si="144"/>
        <v>地理</v>
      </c>
      <c r="L1143" s="1" t="s">
        <v>1022</v>
      </c>
      <c r="M1143" s="17"/>
      <c r="N1143" s="17"/>
      <c r="O1143" s="18" t="str">
        <f t="shared" si="145"/>
        <v xml:space="preserve">
  - 
    name:  4.噪声污染及其防治
    title:  4.噪声污染及其防治
    description: 
    koLyro: section
    koLyri:  just
    son: </v>
      </c>
      <c r="P1143" s="20" t="str">
        <f t="shared" si="146"/>
        <v xml:space="preserve">
          - 
            name:  4.噪声污染及其防治
            title:  4.噪声污染及其防治
            description: 
            koLyro: section
            koLyri:  just
            son: </v>
      </c>
    </row>
    <row r="1144" spans="1:16" s="1" customFormat="1" ht="17.25" customHeight="1">
      <c r="A1144" s="15">
        <f t="shared" si="139"/>
        <v>3</v>
      </c>
      <c r="B1144" s="16" t="str">
        <f t="shared" si="140"/>
        <v>教材章</v>
      </c>
      <c r="C1144" s="16" t="str">
        <f t="shared" si="141"/>
        <v>第三章 自然资源的利用与保护</v>
      </c>
      <c r="D1144" s="16" t="str">
        <f>IF(I1144=1,INDEX( {"chinese","english","math","physics","chemistry","biology","politics","history","geography"},MATCH(C1144,{"语文","英语","数学","物理","化学","生物","政治","历史","地理"},0)),"")</f>
        <v/>
      </c>
      <c r="E1144" s="16" t="str">
        <f t="shared" si="142"/>
        <v>教材章</v>
      </c>
      <c r="F1144" s="16" t="str">
        <f t="shared" si="143"/>
        <v>恰</v>
      </c>
      <c r="G1144" s="16" t="str">
        <f>INDEX( {"body","discipline","volume","chapter","section"},MATCH(E1144,{"教材体","教材域","教材册","教材章","教材节"},0))</f>
        <v>chapter</v>
      </c>
      <c r="H1144" s="16" t="str">
        <f>INDEX( {"super","just","sub","infras"},MATCH(F1144,{"超","恰","亚","次"},0))</f>
        <v>just</v>
      </c>
      <c r="I1144" s="16">
        <f>MATCH(E1144,{"教材体","教材域","教材册","教材章","教材节"},0)-1</f>
        <v>3</v>
      </c>
      <c r="J1144" s="16">
        <f>MATCH(F1144,{"超","恰","亚","次"},0)-1</f>
        <v>1</v>
      </c>
      <c r="K1144" s="16" t="str">
        <f t="shared" si="144"/>
        <v>地理</v>
      </c>
      <c r="L1144" s="1" t="s">
        <v>1023</v>
      </c>
      <c r="M1144" s="17"/>
      <c r="N1144" s="17"/>
      <c r="O1144" s="18" t="str">
        <f t="shared" si="145"/>
        <v xml:space="preserve">
  - 
    name:  第三章 自然资源的利用与保护
    title:  第三章 自然资源的利用与保护
    description: 
    koLyro: chapter
    koLyri:  just
    son: </v>
      </c>
      <c r="P1144" s="20" t="str">
        <f t="shared" si="146"/>
        <v xml:space="preserve">
        - 
          name:  第三章 自然资源的利用与保护
          title:  第三章 自然资源的利用与保护
          description: 
          koLyro: chapter
          koLyri:  just
          son: </v>
      </c>
    </row>
    <row r="1145" spans="1:16" s="1" customFormat="1" ht="17.25" customHeight="1">
      <c r="A1145" s="15">
        <f t="shared" si="139"/>
        <v>4</v>
      </c>
      <c r="B1145" s="16" t="str">
        <f t="shared" si="140"/>
        <v>教材节</v>
      </c>
      <c r="C1145" s="16" t="str">
        <f t="shared" si="141"/>
        <v>1.人类面临的主要资源问题</v>
      </c>
      <c r="D1145" s="16" t="str">
        <f>IF(I1145=1,INDEX( {"chinese","english","math","physics","chemistry","biology","politics","history","geography"},MATCH(C1145,{"语文","英语","数学","物理","化学","生物","政治","历史","地理"},0)),"")</f>
        <v/>
      </c>
      <c r="E1145" s="16" t="str">
        <f t="shared" si="142"/>
        <v>教材节</v>
      </c>
      <c r="F1145" s="16" t="str">
        <f t="shared" si="143"/>
        <v>恰</v>
      </c>
      <c r="G1145" s="16" t="str">
        <f>INDEX( {"body","discipline","volume","chapter","section"},MATCH(E1145,{"教材体","教材域","教材册","教材章","教材节"},0))</f>
        <v>section</v>
      </c>
      <c r="H1145" s="16" t="str">
        <f>INDEX( {"super","just","sub","infras"},MATCH(F1145,{"超","恰","亚","次"},0))</f>
        <v>just</v>
      </c>
      <c r="I1145" s="16">
        <f>MATCH(E1145,{"教材体","教材域","教材册","教材章","教材节"},0)-1</f>
        <v>4</v>
      </c>
      <c r="J1145" s="16">
        <f>MATCH(F1145,{"超","恰","亚","次"},0)-1</f>
        <v>1</v>
      </c>
      <c r="K1145" s="16" t="str">
        <f t="shared" si="144"/>
        <v>地理</v>
      </c>
      <c r="L1145" s="1" t="s">
        <v>1024</v>
      </c>
      <c r="M1145" s="17"/>
      <c r="N1145" s="17"/>
      <c r="O1145" s="18" t="str">
        <f t="shared" si="145"/>
        <v xml:space="preserve">
  - 
    name:  1.人类面临的主要资源问题
    title:  1.人类面临的主要资源问题
    description: 
    koLyro: section
    koLyri:  just
    son: </v>
      </c>
      <c r="P1145" s="20" t="str">
        <f t="shared" si="146"/>
        <v xml:space="preserve">
          - 
            name:  1.人类面临的主要资源问题
            title:  1.人类面临的主要资源问题
            description: 
            koLyro: section
            koLyri:  just
            son: </v>
      </c>
    </row>
    <row r="1146" spans="1:16" s="1" customFormat="1" ht="17.25" customHeight="1">
      <c r="A1146" s="15">
        <f t="shared" si="139"/>
        <v>4</v>
      </c>
      <c r="B1146" s="16" t="str">
        <f t="shared" si="140"/>
        <v>教材节</v>
      </c>
      <c r="C1146" s="16" t="str">
        <f t="shared" si="141"/>
        <v>2.非可再生资源合理开发利用政策</v>
      </c>
      <c r="D1146" s="16" t="str">
        <f>IF(I1146=1,INDEX( {"chinese","english","math","physics","chemistry","biology","politics","history","geography"},MATCH(C1146,{"语文","英语","数学","物理","化学","生物","政治","历史","地理"},0)),"")</f>
        <v/>
      </c>
      <c r="E1146" s="16" t="str">
        <f t="shared" si="142"/>
        <v>教材节</v>
      </c>
      <c r="F1146" s="16" t="str">
        <f t="shared" si="143"/>
        <v>恰</v>
      </c>
      <c r="G1146" s="16" t="str">
        <f>INDEX( {"body","discipline","volume","chapter","section"},MATCH(E1146,{"教材体","教材域","教材册","教材章","教材节"},0))</f>
        <v>section</v>
      </c>
      <c r="H1146" s="16" t="str">
        <f>INDEX( {"super","just","sub","infras"},MATCH(F1146,{"超","恰","亚","次"},0))</f>
        <v>just</v>
      </c>
      <c r="I1146" s="16">
        <f>MATCH(E1146,{"教材体","教材域","教材册","教材章","教材节"},0)-1</f>
        <v>4</v>
      </c>
      <c r="J1146" s="16">
        <f>MATCH(F1146,{"超","恰","亚","次"},0)-1</f>
        <v>1</v>
      </c>
      <c r="K1146" s="16" t="str">
        <f t="shared" si="144"/>
        <v>地理</v>
      </c>
      <c r="L1146" s="1" t="s">
        <v>1025</v>
      </c>
      <c r="M1146" s="17"/>
      <c r="N1146" s="17"/>
      <c r="O1146" s="18" t="str">
        <f t="shared" si="145"/>
        <v xml:space="preserve">
  - 
    name:  2.非可再生资源合理开发利用政策
    title:  2.非可再生资源合理开发利用政策
    description: 
    koLyro: section
    koLyri:  just
    son: </v>
      </c>
      <c r="P1146" s="20" t="str">
        <f t="shared" si="146"/>
        <v xml:space="preserve">
          - 
            name:  2.非可再生资源合理开发利用政策
            title:  2.非可再生资源合理开发利用政策
            description: 
            koLyro: section
            koLyri:  just
            son: </v>
      </c>
    </row>
    <row r="1147" spans="1:16" s="1" customFormat="1" ht="17.25" customHeight="1">
      <c r="A1147" s="15">
        <f t="shared" si="139"/>
        <v>4</v>
      </c>
      <c r="B1147" s="16" t="str">
        <f t="shared" si="140"/>
        <v>教材节</v>
      </c>
      <c r="C1147" s="16" t="str">
        <f t="shared" si="141"/>
        <v>3.可再生资源的合理利用与保护</v>
      </c>
      <c r="D1147" s="16" t="str">
        <f>IF(I1147=1,INDEX( {"chinese","english","math","physics","chemistry","biology","politics","history","geography"},MATCH(C1147,{"语文","英语","数学","物理","化学","生物","政治","历史","地理"},0)),"")</f>
        <v/>
      </c>
      <c r="E1147" s="16" t="str">
        <f t="shared" si="142"/>
        <v>教材节</v>
      </c>
      <c r="F1147" s="16" t="str">
        <f t="shared" si="143"/>
        <v>恰</v>
      </c>
      <c r="G1147" s="16" t="str">
        <f>INDEX( {"body","discipline","volume","chapter","section"},MATCH(E1147,{"教材体","教材域","教材册","教材章","教材节"},0))</f>
        <v>section</v>
      </c>
      <c r="H1147" s="16" t="str">
        <f>INDEX( {"super","just","sub","infras"},MATCH(F1147,{"超","恰","亚","次"},0))</f>
        <v>just</v>
      </c>
      <c r="I1147" s="16">
        <f>MATCH(E1147,{"教材体","教材域","教材册","教材章","教材节"},0)-1</f>
        <v>4</v>
      </c>
      <c r="J1147" s="16">
        <f>MATCH(F1147,{"超","恰","亚","次"},0)-1</f>
        <v>1</v>
      </c>
      <c r="K1147" s="16" t="str">
        <f t="shared" si="144"/>
        <v>地理</v>
      </c>
      <c r="L1147" s="1" t="s">
        <v>1026</v>
      </c>
      <c r="M1147" s="17"/>
      <c r="N1147" s="17"/>
      <c r="O1147" s="18" t="str">
        <f t="shared" si="145"/>
        <v xml:space="preserve">
  - 
    name:  3.可再生资源的合理利用与保护
    title:  3.可再生资源的合理利用与保护
    description: 
    koLyro: section
    koLyri:  just
    son: </v>
      </c>
      <c r="P1147" s="20" t="str">
        <f t="shared" si="146"/>
        <v xml:space="preserve">
          - 
            name:  3.可再生资源的合理利用与保护
            title:  3.可再生资源的合理利用与保护
            description: 
            koLyro: section
            koLyri:  just
            son: </v>
      </c>
    </row>
    <row r="1148" spans="1:16" s="1" customFormat="1" ht="17.25" customHeight="1">
      <c r="A1148" s="15">
        <f t="shared" si="139"/>
        <v>3</v>
      </c>
      <c r="B1148" s="16" t="str">
        <f t="shared" si="140"/>
        <v>教材章</v>
      </c>
      <c r="C1148" s="16" t="str">
        <f t="shared" si="141"/>
        <v>第四章 生态环境保护</v>
      </c>
      <c r="D1148" s="16" t="str">
        <f>IF(I1148=1,INDEX( {"chinese","english","math","physics","chemistry","biology","politics","history","geography"},MATCH(C1148,{"语文","英语","数学","物理","化学","生物","政治","历史","地理"},0)),"")</f>
        <v/>
      </c>
      <c r="E1148" s="16" t="str">
        <f t="shared" si="142"/>
        <v>教材章</v>
      </c>
      <c r="F1148" s="16" t="str">
        <f t="shared" si="143"/>
        <v>恰</v>
      </c>
      <c r="G1148" s="16" t="str">
        <f>INDEX( {"body","discipline","volume","chapter","section"},MATCH(E1148,{"教材体","教材域","教材册","教材章","教材节"},0))</f>
        <v>chapter</v>
      </c>
      <c r="H1148" s="16" t="str">
        <f>INDEX( {"super","just","sub","infras"},MATCH(F1148,{"超","恰","亚","次"},0))</f>
        <v>just</v>
      </c>
      <c r="I1148" s="16">
        <f>MATCH(E1148,{"教材体","教材域","教材册","教材章","教材节"},0)-1</f>
        <v>3</v>
      </c>
      <c r="J1148" s="16">
        <f>MATCH(F1148,{"超","恰","亚","次"},0)-1</f>
        <v>1</v>
      </c>
      <c r="K1148" s="16" t="str">
        <f t="shared" si="144"/>
        <v>地理</v>
      </c>
      <c r="L1148" s="1" t="s">
        <v>1027</v>
      </c>
      <c r="M1148" s="17"/>
      <c r="N1148" s="17"/>
      <c r="O1148" s="18" t="str">
        <f t="shared" si="145"/>
        <v xml:space="preserve">
  - 
    name:  第四章 生态环境保护
    title:  第四章 生态环境保护
    description: 
    koLyro: chapter
    koLyri:  just
    son: </v>
      </c>
      <c r="P1148" s="20" t="str">
        <f t="shared" si="146"/>
        <v xml:space="preserve">
        - 
          name:  第四章 生态环境保护
          title:  第四章 生态环境保护
          description: 
          koLyro: chapter
          koLyri:  just
          son: </v>
      </c>
    </row>
    <row r="1149" spans="1:16" s="1" customFormat="1" ht="17.25" customHeight="1">
      <c r="A1149" s="15">
        <f t="shared" si="139"/>
        <v>4</v>
      </c>
      <c r="B1149" s="16" t="str">
        <f t="shared" si="140"/>
        <v>教材节</v>
      </c>
      <c r="C1149" s="16" t="str">
        <f t="shared" si="141"/>
        <v>1.主要的生态环境问题</v>
      </c>
      <c r="D1149" s="16" t="str">
        <f>IF(I1149=1,INDEX( {"chinese","english","math","physics","chemistry","biology","politics","history","geography"},MATCH(C1149,{"语文","英语","数学","物理","化学","生物","政治","历史","地理"},0)),"")</f>
        <v/>
      </c>
      <c r="E1149" s="16" t="str">
        <f t="shared" si="142"/>
        <v>教材节</v>
      </c>
      <c r="F1149" s="16" t="str">
        <f t="shared" si="143"/>
        <v>恰</v>
      </c>
      <c r="G1149" s="16" t="str">
        <f>INDEX( {"body","discipline","volume","chapter","section"},MATCH(E1149,{"教材体","教材域","教材册","教材章","教材节"},0))</f>
        <v>section</v>
      </c>
      <c r="H1149" s="16" t="str">
        <f>INDEX( {"super","just","sub","infras"},MATCH(F1149,{"超","恰","亚","次"},0))</f>
        <v>just</v>
      </c>
      <c r="I1149" s="16">
        <f>MATCH(E1149,{"教材体","教材域","教材册","教材章","教材节"},0)-1</f>
        <v>4</v>
      </c>
      <c r="J1149" s="16">
        <f>MATCH(F1149,{"超","恰","亚","次"},0)-1</f>
        <v>1</v>
      </c>
      <c r="K1149" s="16" t="str">
        <f t="shared" si="144"/>
        <v>地理</v>
      </c>
      <c r="L1149" s="1" t="s">
        <v>1028</v>
      </c>
      <c r="M1149" s="17"/>
      <c r="N1149" s="17"/>
      <c r="O1149" s="18" t="str">
        <f t="shared" si="145"/>
        <v xml:space="preserve">
  - 
    name:  1.主要的生态环境问题
    title:  1.主要的生态环境问题
    description: 
    koLyro: section
    koLyri:  just
    son: </v>
      </c>
      <c r="P1149" s="20" t="str">
        <f t="shared" si="146"/>
        <v xml:space="preserve">
          - 
            name:  1.主要的生态环境问题
            title:  1.主要的生态环境问题
            description: 
            koLyro: section
            koLyri:  just
            son: </v>
      </c>
    </row>
    <row r="1150" spans="1:16" s="1" customFormat="1" ht="17.25" customHeight="1">
      <c r="A1150" s="15">
        <f t="shared" si="139"/>
        <v>4</v>
      </c>
      <c r="B1150" s="16" t="str">
        <f t="shared" si="140"/>
        <v>教材节</v>
      </c>
      <c r="C1150" s="16" t="str">
        <f t="shared" si="141"/>
        <v>2.森林及其保护</v>
      </c>
      <c r="D1150" s="16" t="str">
        <f>IF(I1150=1,INDEX( {"chinese","english","math","physics","chemistry","biology","politics","history","geography"},MATCH(C1150,{"语文","英语","数学","物理","化学","生物","政治","历史","地理"},0)),"")</f>
        <v/>
      </c>
      <c r="E1150" s="16" t="str">
        <f t="shared" si="142"/>
        <v>教材节</v>
      </c>
      <c r="F1150" s="16" t="str">
        <f t="shared" si="143"/>
        <v>恰</v>
      </c>
      <c r="G1150" s="16" t="str">
        <f>INDEX( {"body","discipline","volume","chapter","section"},MATCH(E1150,{"教材体","教材域","教材册","教材章","教材节"},0))</f>
        <v>section</v>
      </c>
      <c r="H1150" s="16" t="str">
        <f>INDEX( {"super","just","sub","infras"},MATCH(F1150,{"超","恰","亚","次"},0))</f>
        <v>just</v>
      </c>
      <c r="I1150" s="16">
        <f>MATCH(E1150,{"教材体","教材域","教材册","教材章","教材节"},0)-1</f>
        <v>4</v>
      </c>
      <c r="J1150" s="16">
        <f>MATCH(F1150,{"超","恰","亚","次"},0)-1</f>
        <v>1</v>
      </c>
      <c r="K1150" s="16" t="str">
        <f t="shared" si="144"/>
        <v>地理</v>
      </c>
      <c r="L1150" s="1" t="s">
        <v>1029</v>
      </c>
      <c r="M1150" s="17"/>
      <c r="N1150" s="17"/>
      <c r="O1150" s="18" t="str">
        <f t="shared" si="145"/>
        <v xml:space="preserve">
  - 
    name:  2.森林及其保护
    title:  2.森林及其保护
    description: 
    koLyro: section
    koLyri:  just
    son: </v>
      </c>
      <c r="P1150" s="20" t="str">
        <f t="shared" si="146"/>
        <v xml:space="preserve">
          - 
            name:  2.森林及其保护
            title:  2.森林及其保护
            description: 
            koLyro: section
            koLyri:  just
            son: </v>
      </c>
    </row>
    <row r="1151" spans="1:16" s="1" customFormat="1" ht="17.25" customHeight="1">
      <c r="A1151" s="15">
        <f t="shared" si="139"/>
        <v>4</v>
      </c>
      <c r="B1151" s="16" t="str">
        <f t="shared" si="140"/>
        <v>教材节</v>
      </c>
      <c r="C1151" s="16" t="str">
        <f t="shared" si="141"/>
        <v>3.草地退化及其防治</v>
      </c>
      <c r="D1151" s="16" t="str">
        <f>IF(I1151=1,INDEX( {"chinese","english","math","physics","chemistry","biology","politics","history","geography"},MATCH(C1151,{"语文","英语","数学","物理","化学","生物","政治","历史","地理"},0)),"")</f>
        <v/>
      </c>
      <c r="E1151" s="16" t="str">
        <f t="shared" si="142"/>
        <v>教材节</v>
      </c>
      <c r="F1151" s="16" t="str">
        <f t="shared" si="143"/>
        <v>恰</v>
      </c>
      <c r="G1151" s="16" t="str">
        <f>INDEX( {"body","discipline","volume","chapter","section"},MATCH(E1151,{"教材体","教材域","教材册","教材章","教材节"},0))</f>
        <v>section</v>
      </c>
      <c r="H1151" s="16" t="str">
        <f>INDEX( {"super","just","sub","infras"},MATCH(F1151,{"超","恰","亚","次"},0))</f>
        <v>just</v>
      </c>
      <c r="I1151" s="16">
        <f>MATCH(E1151,{"教材体","教材域","教材册","教材章","教材节"},0)-1</f>
        <v>4</v>
      </c>
      <c r="J1151" s="16">
        <f>MATCH(F1151,{"超","恰","亚","次"},0)-1</f>
        <v>1</v>
      </c>
      <c r="K1151" s="16" t="str">
        <f t="shared" si="144"/>
        <v>地理</v>
      </c>
      <c r="L1151" s="1" t="s">
        <v>1030</v>
      </c>
      <c r="M1151" s="17"/>
      <c r="N1151" s="17"/>
      <c r="O1151" s="18" t="str">
        <f t="shared" si="145"/>
        <v xml:space="preserve">
  - 
    name:  3.草地退化及其防治
    title:  3.草地退化及其防治
    description: 
    koLyro: section
    koLyri:  just
    son: </v>
      </c>
      <c r="P1151" s="20" t="str">
        <f t="shared" si="146"/>
        <v xml:space="preserve">
          - 
            name:  3.草地退化及其防治
            title:  3.草地退化及其防治
            description: 
            koLyro: section
            koLyri:  just
            son: </v>
      </c>
    </row>
    <row r="1152" spans="1:16" s="1" customFormat="1" ht="17.25" customHeight="1">
      <c r="A1152" s="15">
        <f t="shared" si="139"/>
        <v>4</v>
      </c>
      <c r="B1152" s="16" t="str">
        <f t="shared" si="140"/>
        <v>教材节</v>
      </c>
      <c r="C1152" s="16" t="str">
        <f t="shared" si="141"/>
        <v>4.湿地干涸及其恢复</v>
      </c>
      <c r="D1152" s="16" t="str">
        <f>IF(I1152=1,INDEX( {"chinese","english","math","physics","chemistry","biology","politics","history","geography"},MATCH(C1152,{"语文","英语","数学","物理","化学","生物","政治","历史","地理"},0)),"")</f>
        <v/>
      </c>
      <c r="E1152" s="16" t="str">
        <f t="shared" si="142"/>
        <v>教材节</v>
      </c>
      <c r="F1152" s="16" t="str">
        <f t="shared" si="143"/>
        <v>恰</v>
      </c>
      <c r="G1152" s="16" t="str">
        <f>INDEX( {"body","discipline","volume","chapter","section"},MATCH(E1152,{"教材体","教材域","教材册","教材章","教材节"},0))</f>
        <v>section</v>
      </c>
      <c r="H1152" s="16" t="str">
        <f>INDEX( {"super","just","sub","infras"},MATCH(F1152,{"超","恰","亚","次"},0))</f>
        <v>just</v>
      </c>
      <c r="I1152" s="16">
        <f>MATCH(E1152,{"教材体","教材域","教材册","教材章","教材节"},0)-1</f>
        <v>4</v>
      </c>
      <c r="J1152" s="16">
        <f>MATCH(F1152,{"超","恰","亚","次"},0)-1</f>
        <v>1</v>
      </c>
      <c r="K1152" s="16" t="str">
        <f t="shared" si="144"/>
        <v>地理</v>
      </c>
      <c r="L1152" s="1" t="s">
        <v>1031</v>
      </c>
      <c r="M1152" s="17"/>
      <c r="N1152" s="17"/>
      <c r="O1152" s="18" t="str">
        <f t="shared" si="145"/>
        <v xml:space="preserve">
  - 
    name:  4.湿地干涸及其恢复
    title:  4.湿地干涸及其恢复
    description: 
    koLyro: section
    koLyri:  just
    son: </v>
      </c>
      <c r="P1152" s="20" t="str">
        <f t="shared" si="146"/>
        <v xml:space="preserve">
          - 
            name:  4.湿地干涸及其恢复
            title:  4.湿地干涸及其恢复
            description: 
            koLyro: section
            koLyri:  just
            son: </v>
      </c>
    </row>
    <row r="1153" spans="1:16" s="1" customFormat="1" ht="17.25" customHeight="1">
      <c r="A1153" s="15">
        <f t="shared" si="139"/>
        <v>4</v>
      </c>
      <c r="B1153" s="16" t="str">
        <f t="shared" si="140"/>
        <v>教材节</v>
      </c>
      <c r="C1153" s="16" t="str">
        <f t="shared" si="141"/>
        <v>5.生物多样性保护</v>
      </c>
      <c r="D1153" s="16" t="str">
        <f>IF(I1153=1,INDEX( {"chinese","english","math","physics","chemistry","biology","politics","history","geography"},MATCH(C1153,{"语文","英语","数学","物理","化学","生物","政治","历史","地理"},0)),"")</f>
        <v/>
      </c>
      <c r="E1153" s="16" t="str">
        <f t="shared" si="142"/>
        <v>教材节</v>
      </c>
      <c r="F1153" s="16" t="str">
        <f t="shared" si="143"/>
        <v>恰</v>
      </c>
      <c r="G1153" s="16" t="str">
        <f>INDEX( {"body","discipline","volume","chapter","section"},MATCH(E1153,{"教材体","教材域","教材册","教材章","教材节"},0))</f>
        <v>section</v>
      </c>
      <c r="H1153" s="16" t="str">
        <f>INDEX( {"super","just","sub","infras"},MATCH(F1153,{"超","恰","亚","次"},0))</f>
        <v>just</v>
      </c>
      <c r="I1153" s="16">
        <f>MATCH(E1153,{"教材体","教材域","教材册","教材章","教材节"},0)-1</f>
        <v>4</v>
      </c>
      <c r="J1153" s="16">
        <f>MATCH(F1153,{"超","恰","亚","次"},0)-1</f>
        <v>1</v>
      </c>
      <c r="K1153" s="16" t="str">
        <f t="shared" si="144"/>
        <v>地理</v>
      </c>
      <c r="L1153" s="1" t="s">
        <v>1032</v>
      </c>
      <c r="M1153" s="17"/>
      <c r="N1153" s="17"/>
      <c r="O1153" s="18" t="str">
        <f t="shared" si="145"/>
        <v xml:space="preserve">
  - 
    name:  5.生物多样性保护
    title:  5.生物多样性保护
    description: 
    koLyro: section
    koLyri:  just
    son: </v>
      </c>
      <c r="P1153" s="20" t="str">
        <f t="shared" si="146"/>
        <v xml:space="preserve">
          - 
            name:  5.生物多样性保护
            title:  5.生物多样性保护
            description: 
            koLyro: section
            koLyri:  just
            son: </v>
      </c>
    </row>
    <row r="1154" spans="1:16" s="1" customFormat="1" ht="17.25" customHeight="1">
      <c r="A1154" s="15">
        <f t="shared" si="139"/>
        <v>4</v>
      </c>
      <c r="B1154" s="16" t="str">
        <f t="shared" si="140"/>
        <v>教材节</v>
      </c>
      <c r="C1154" s="16" t="str">
        <f t="shared" si="141"/>
        <v>6.中国区域生态环境问题及其防治途径</v>
      </c>
      <c r="D1154" s="16" t="str">
        <f>IF(I1154=1,INDEX( {"chinese","english","math","physics","chemistry","biology","politics","history","geography"},MATCH(C1154,{"语文","英语","数学","物理","化学","生物","政治","历史","地理"},0)),"")</f>
        <v/>
      </c>
      <c r="E1154" s="16" t="str">
        <f t="shared" si="142"/>
        <v>教材节</v>
      </c>
      <c r="F1154" s="16" t="str">
        <f t="shared" si="143"/>
        <v>恰</v>
      </c>
      <c r="G1154" s="16" t="str">
        <f>INDEX( {"body","discipline","volume","chapter","section"},MATCH(E1154,{"教材体","教材域","教材册","教材章","教材节"},0))</f>
        <v>section</v>
      </c>
      <c r="H1154" s="16" t="str">
        <f>INDEX( {"super","just","sub","infras"},MATCH(F1154,{"超","恰","亚","次"},0))</f>
        <v>just</v>
      </c>
      <c r="I1154" s="16">
        <f>MATCH(E1154,{"教材体","教材域","教材册","教材章","教材节"},0)-1</f>
        <v>4</v>
      </c>
      <c r="J1154" s="16">
        <f>MATCH(F1154,{"超","恰","亚","次"},0)-1</f>
        <v>1</v>
      </c>
      <c r="K1154" s="16" t="str">
        <f t="shared" si="144"/>
        <v>地理</v>
      </c>
      <c r="L1154" s="1" t="s">
        <v>1033</v>
      </c>
      <c r="M1154" s="17"/>
      <c r="N1154" s="17"/>
      <c r="O1154" s="18" t="str">
        <f t="shared" si="145"/>
        <v xml:space="preserve">
  - 
    name:  6.中国区域生态环境问题及其防治途径
    title:  6.中国区域生态环境问题及其防治途径
    description: 
    koLyro: section
    koLyri:  just
    son: </v>
      </c>
      <c r="P1154" s="20" t="str">
        <f t="shared" si="146"/>
        <v xml:space="preserve">
          - 
            name:  6.中国区域生态环境问题及其防治途径
            title:  6.中国区域生态环境问题及其防治途径
            description: 
            koLyro: section
            koLyri:  just
            son: </v>
      </c>
    </row>
    <row r="1155" spans="1:16" s="1" customFormat="1" ht="17.25" customHeight="1">
      <c r="A1155" s="15">
        <f t="shared" si="139"/>
        <v>3</v>
      </c>
      <c r="B1155" s="16" t="str">
        <f t="shared" si="140"/>
        <v>教材章</v>
      </c>
      <c r="C1155" s="16" t="str">
        <f t="shared" si="141"/>
        <v>第五章 环境管理及公众参与</v>
      </c>
      <c r="D1155" s="16" t="str">
        <f>IF(I1155=1,INDEX( {"chinese","english","math","physics","chemistry","biology","politics","history","geography"},MATCH(C1155,{"语文","英语","数学","物理","化学","生物","政治","历史","地理"},0)),"")</f>
        <v/>
      </c>
      <c r="E1155" s="16" t="str">
        <f t="shared" si="142"/>
        <v>教材章</v>
      </c>
      <c r="F1155" s="16" t="str">
        <f t="shared" si="143"/>
        <v>恰</v>
      </c>
      <c r="G1155" s="16" t="str">
        <f>INDEX( {"body","discipline","volume","chapter","section"},MATCH(E1155,{"教材体","教材域","教材册","教材章","教材节"},0))</f>
        <v>chapter</v>
      </c>
      <c r="H1155" s="16" t="str">
        <f>INDEX( {"super","just","sub","infras"},MATCH(F1155,{"超","恰","亚","次"},0))</f>
        <v>just</v>
      </c>
      <c r="I1155" s="16">
        <f>MATCH(E1155,{"教材体","教材域","教材册","教材章","教材节"},0)-1</f>
        <v>3</v>
      </c>
      <c r="J1155" s="16">
        <f>MATCH(F1155,{"超","恰","亚","次"},0)-1</f>
        <v>1</v>
      </c>
      <c r="K1155" s="16" t="str">
        <f t="shared" si="144"/>
        <v>地理</v>
      </c>
      <c r="L1155" s="1" t="s">
        <v>1034</v>
      </c>
      <c r="M1155" s="17"/>
      <c r="N1155" s="17"/>
      <c r="O1155" s="18" t="str">
        <f t="shared" si="145"/>
        <v xml:space="preserve">
  - 
    name:  第五章 环境管理及公众参与
    title:  第五章 环境管理及公众参与
    description: 
    koLyro: chapter
    koLyri:  just
    son: </v>
      </c>
      <c r="P1155" s="20" t="str">
        <f t="shared" si="146"/>
        <v xml:space="preserve">
        - 
          name:  第五章 环境管理及公众参与
          title:  第五章 环境管理及公众参与
          description: 
          koLyro: chapter
          koLyri:  just
          son: </v>
      </c>
    </row>
    <row r="1156" spans="1:16" s="1" customFormat="1" ht="17.25" customHeight="1">
      <c r="A1156" s="15">
        <f t="shared" ref="A1156:A1219" si="147">IFERROR(FIND("├",L1156),0)</f>
        <v>4</v>
      </c>
      <c r="B1156" s="16" t="str">
        <f t="shared" ref="B1156:B1219" si="148">MID(L1156,FIND("«",L1156)+1,FIND("»",L1156)-FIND("«",L1156)-1)</f>
        <v>教材节</v>
      </c>
      <c r="C1156" s="16" t="str">
        <f t="shared" ref="C1156:C1219" si="149">RIGHT(L1156,LEN(L1156)-FIND("»",L1156))</f>
        <v>1.认识环境管理</v>
      </c>
      <c r="D1156" s="16" t="str">
        <f>IF(I1156=1,INDEX( {"chinese","english","math","physics","chemistry","biology","politics","history","geography"},MATCH(C1156,{"语文","英语","数学","物理","化学","生物","政治","历史","地理"},0)),"")</f>
        <v/>
      </c>
      <c r="E1156" s="16" t="str">
        <f t="shared" ref="E1156:E1219" si="150">SUBSTITUTE(SUBSTITUTE(SUBSTITUTE(SUBSTITUTE(B1156,"超",""),"恰",""),"亚",""),"次","")</f>
        <v>教材节</v>
      </c>
      <c r="F1156" s="16" t="str">
        <f t="shared" ref="F1156:F1219" si="151">IF(IFERROR(FIND("超",B1156),-1)&gt;0,"超",  IF(IFERROR(FIND("亚",B1156),-1)&gt;0,"亚",   IF(IFERROR(FIND("次",B1156),-1)&gt;0,"次",    "恰"  )))</f>
        <v>恰</v>
      </c>
      <c r="G1156" s="16" t="str">
        <f>INDEX( {"body","discipline","volume","chapter","section"},MATCH(E1156,{"教材体","教材域","教材册","教材章","教材节"},0))</f>
        <v>section</v>
      </c>
      <c r="H1156" s="16" t="str">
        <f>INDEX( {"super","just","sub","infras"},MATCH(F1156,{"超","恰","亚","次"},0))</f>
        <v>just</v>
      </c>
      <c r="I1156" s="16">
        <f>MATCH(E1156,{"教材体","教材域","教材册","教材章","教材节"},0)-1</f>
        <v>4</v>
      </c>
      <c r="J1156" s="16">
        <f>MATCH(F1156,{"超","恰","亚","次"},0)-1</f>
        <v>1</v>
      </c>
      <c r="K1156" s="16" t="str">
        <f t="shared" ref="K1156:K1219" si="152">IF(I1156=0,"",IF(I1156=1,C1156,K1155))</f>
        <v>地理</v>
      </c>
      <c r="L1156" s="1" t="s">
        <v>1035</v>
      </c>
      <c r="M1156" s="17"/>
      <c r="N1156" s="17"/>
      <c r="O1156" s="18" t="str">
        <f t="shared" si="145"/>
        <v xml:space="preserve">
  - 
    name:  1.认识环境管理
    title:  1.认识环境管理
    description: 
    koLyro: section
    koLyri:  just
    son: </v>
      </c>
      <c r="P1156" s="20" t="str">
        <f t="shared" si="146"/>
        <v xml:space="preserve">
          - 
            name:  1.认识环境管理
            title:  1.认识环境管理
            description: 
            koLyro: section
            koLyri:  just
            son: </v>
      </c>
    </row>
    <row r="1157" spans="1:16" s="1" customFormat="1" ht="17.25" customHeight="1">
      <c r="A1157" s="15">
        <f t="shared" si="147"/>
        <v>4</v>
      </c>
      <c r="B1157" s="16" t="str">
        <f t="shared" si="148"/>
        <v>教材节</v>
      </c>
      <c r="C1157" s="16" t="str">
        <f t="shared" si="149"/>
        <v>2.环境管理的国际合作</v>
      </c>
      <c r="D1157" s="16" t="str">
        <f>IF(I1157=1,INDEX( {"chinese","english","math","physics","chemistry","biology","politics","history","geography"},MATCH(C1157,{"语文","英语","数学","物理","化学","生物","政治","历史","地理"},0)),"")</f>
        <v/>
      </c>
      <c r="E1157" s="16" t="str">
        <f t="shared" si="150"/>
        <v>教材节</v>
      </c>
      <c r="F1157" s="16" t="str">
        <f t="shared" si="151"/>
        <v>恰</v>
      </c>
      <c r="G1157" s="16" t="str">
        <f>INDEX( {"body","discipline","volume","chapter","section"},MATCH(E1157,{"教材体","教材域","教材册","教材章","教材节"},0))</f>
        <v>section</v>
      </c>
      <c r="H1157" s="16" t="str">
        <f>INDEX( {"super","just","sub","infras"},MATCH(F1157,{"超","恰","亚","次"},0))</f>
        <v>just</v>
      </c>
      <c r="I1157" s="16">
        <f>MATCH(E1157,{"教材体","教材域","教材册","教材章","教材节"},0)-1</f>
        <v>4</v>
      </c>
      <c r="J1157" s="16">
        <f>MATCH(F1157,{"超","恰","亚","次"},0)-1</f>
        <v>1</v>
      </c>
      <c r="K1157" s="16" t="str">
        <f t="shared" si="152"/>
        <v>地理</v>
      </c>
      <c r="L1157" s="1" t="s">
        <v>1036</v>
      </c>
      <c r="M1157" s="17"/>
      <c r="N1157" s="17"/>
      <c r="O1157" s="18" t="str">
        <f t="shared" ref="O1157:O1220" si="153">SUBSTITUTE(SUBSTITUTE(SUBSTITUTE(SUBSTITUTE($O$1,"NAME",IF(D1157="",C1157,D1157)),"TITLE",C1157),"KO_LYRO",G1157),"KO_LYRI",H1157)</f>
        <v xml:space="preserve">
  - 
    name:  2.环境管理的国际合作
    title:  2.环境管理的国际合作
    description: 
    koLyro: section
    koLyri:  just
    son: </v>
      </c>
      <c r="P1157" s="20" t="str">
        <f t="shared" ref="P1157:P1220" si="154">SUBSTITUTE(O1157,CHAR(10),CHAR(10)&amp;REPT("  ",A1157))</f>
        <v xml:space="preserve">
          - 
            name:  2.环境管理的国际合作
            title:  2.环境管理的国际合作
            description: 
            koLyro: section
            koLyri:  just
            son: </v>
      </c>
    </row>
    <row r="1158" spans="1:16" s="1" customFormat="1" ht="17.25" customHeight="1">
      <c r="A1158" s="15">
        <f t="shared" si="147"/>
        <v>4</v>
      </c>
      <c r="B1158" s="16" t="str">
        <f t="shared" si="148"/>
        <v>教材节</v>
      </c>
      <c r="C1158" s="16" t="str">
        <f t="shared" si="149"/>
        <v>3.公众参与</v>
      </c>
      <c r="D1158" s="16" t="str">
        <f>IF(I1158=1,INDEX( {"chinese","english","math","physics","chemistry","biology","politics","history","geography"},MATCH(C1158,{"语文","英语","数学","物理","化学","生物","政治","历史","地理"},0)),"")</f>
        <v/>
      </c>
      <c r="E1158" s="16" t="str">
        <f t="shared" si="150"/>
        <v>教材节</v>
      </c>
      <c r="F1158" s="16" t="str">
        <f t="shared" si="151"/>
        <v>恰</v>
      </c>
      <c r="G1158" s="16" t="str">
        <f>INDEX( {"body","discipline","volume","chapter","section"},MATCH(E1158,{"教材体","教材域","教材册","教材章","教材节"},0))</f>
        <v>section</v>
      </c>
      <c r="H1158" s="16" t="str">
        <f>INDEX( {"super","just","sub","infras"},MATCH(F1158,{"超","恰","亚","次"},0))</f>
        <v>just</v>
      </c>
      <c r="I1158" s="16">
        <f>MATCH(E1158,{"教材体","教材域","教材册","教材章","教材节"},0)-1</f>
        <v>4</v>
      </c>
      <c r="J1158" s="16">
        <f>MATCH(F1158,{"超","恰","亚","次"},0)-1</f>
        <v>1</v>
      </c>
      <c r="K1158" s="16" t="str">
        <f t="shared" si="152"/>
        <v>地理</v>
      </c>
      <c r="L1158" s="1" t="s">
        <v>1037</v>
      </c>
      <c r="M1158" s="17"/>
      <c r="N1158" s="17"/>
      <c r="O1158" s="18" t="str">
        <f t="shared" si="153"/>
        <v xml:space="preserve">
  - 
    name:  3.公众参与
    title:  3.公众参与
    description: 
    koLyro: section
    koLyri:  just
    son: </v>
      </c>
      <c r="P1158" s="20" t="str">
        <f t="shared" si="154"/>
        <v xml:space="preserve">
          - 
            name:  3.公众参与
            title:  3.公众参与
            description: 
            koLyro: section
            koLyri:  just
            son: </v>
      </c>
    </row>
    <row r="1159" spans="1:16" s="1" customFormat="1" ht="17.25" customHeight="1">
      <c r="A1159" s="15">
        <f t="shared" si="147"/>
        <v>4</v>
      </c>
      <c r="B1159" s="16" t="str">
        <f t="shared" si="148"/>
        <v>教材节</v>
      </c>
      <c r="C1159" s="16" t="str">
        <f t="shared" si="149"/>
        <v>4.中国环境管理政策体系</v>
      </c>
      <c r="D1159" s="16" t="str">
        <f>IF(I1159=1,INDEX( {"chinese","english","math","physics","chemistry","biology","politics","history","geography"},MATCH(C1159,{"语文","英语","数学","物理","化学","生物","政治","历史","地理"},0)),"")</f>
        <v/>
      </c>
      <c r="E1159" s="16" t="str">
        <f t="shared" si="150"/>
        <v>教材节</v>
      </c>
      <c r="F1159" s="16" t="str">
        <f t="shared" si="151"/>
        <v>恰</v>
      </c>
      <c r="G1159" s="16" t="str">
        <f>INDEX( {"body","discipline","volume","chapter","section"},MATCH(E1159,{"教材体","教材域","教材册","教材章","教材节"},0))</f>
        <v>section</v>
      </c>
      <c r="H1159" s="16" t="str">
        <f>INDEX( {"super","just","sub","infras"},MATCH(F1159,{"超","恰","亚","次"},0))</f>
        <v>just</v>
      </c>
      <c r="I1159" s="16">
        <f>MATCH(E1159,{"教材体","教材域","教材册","教材章","教材节"},0)-1</f>
        <v>4</v>
      </c>
      <c r="J1159" s="16">
        <f>MATCH(F1159,{"超","恰","亚","次"},0)-1</f>
        <v>1</v>
      </c>
      <c r="K1159" s="16" t="str">
        <f t="shared" si="152"/>
        <v>地理</v>
      </c>
      <c r="L1159" s="1" t="s">
        <v>1038</v>
      </c>
      <c r="M1159" s="17"/>
      <c r="N1159" s="17"/>
      <c r="O1159" s="18" t="str">
        <f t="shared" si="153"/>
        <v xml:space="preserve">
  - 
    name:  4.中国环境管理政策体系
    title:  4.中国环境管理政策体系
    description: 
    koLyro: section
    koLyri:  just
    son: </v>
      </c>
      <c r="P1159" s="20" t="str">
        <f t="shared" si="154"/>
        <v xml:space="preserve">
          - 
            name:  4.中国环境管理政策体系
            title:  4.中国环境管理政策体系
            description: 
            koLyro: section
            koLyri:  just
            son: </v>
      </c>
    </row>
    <row r="1160" spans="1:16" s="1" customFormat="1" ht="17.25" customHeight="1">
      <c r="A1160" s="15">
        <f t="shared" si="147"/>
        <v>4</v>
      </c>
      <c r="B1160" s="16" t="str">
        <f t="shared" si="148"/>
        <v>教材节</v>
      </c>
      <c r="C1160" s="16" t="str">
        <f t="shared" si="149"/>
        <v>5.中国环境法规体系</v>
      </c>
      <c r="D1160" s="16" t="str">
        <f>IF(I1160=1,INDEX( {"chinese","english","math","physics","chemistry","biology","politics","history","geography"},MATCH(C1160,{"语文","英语","数学","物理","化学","生物","政治","历史","地理"},0)),"")</f>
        <v/>
      </c>
      <c r="E1160" s="16" t="str">
        <f t="shared" si="150"/>
        <v>教材节</v>
      </c>
      <c r="F1160" s="16" t="str">
        <f t="shared" si="151"/>
        <v>恰</v>
      </c>
      <c r="G1160" s="16" t="str">
        <f>INDEX( {"body","discipline","volume","chapter","section"},MATCH(E1160,{"教材体","教材域","教材册","教材章","教材节"},0))</f>
        <v>section</v>
      </c>
      <c r="H1160" s="16" t="str">
        <f>INDEX( {"super","just","sub","infras"},MATCH(F1160,{"超","恰","亚","次"},0))</f>
        <v>just</v>
      </c>
      <c r="I1160" s="16">
        <f>MATCH(E1160,{"教材体","教材域","教材册","教材章","教材节"},0)-1</f>
        <v>4</v>
      </c>
      <c r="J1160" s="16">
        <f>MATCH(F1160,{"超","恰","亚","次"},0)-1</f>
        <v>1</v>
      </c>
      <c r="K1160" s="16" t="str">
        <f t="shared" si="152"/>
        <v>地理</v>
      </c>
      <c r="L1160" s="1" t="s">
        <v>1039</v>
      </c>
      <c r="M1160" s="17"/>
      <c r="N1160" s="17"/>
      <c r="O1160" s="18" t="str">
        <f t="shared" si="153"/>
        <v xml:space="preserve">
  - 
    name:  5.中国环境法规体系
    title:  5.中国环境法规体系
    description: 
    koLyro: section
    koLyri:  just
    son: </v>
      </c>
      <c r="P1160" s="20" t="str">
        <f t="shared" si="154"/>
        <v xml:space="preserve">
          - 
            name:  5.中国环境法规体系
            title:  5.中国环境法规体系
            description: 
            koLyro: section
            koLyri:  just
            son: </v>
      </c>
    </row>
    <row r="1161" spans="1:16" s="1" customFormat="1" ht="17.25" customHeight="1">
      <c r="A1161" s="15">
        <f t="shared" si="147"/>
        <v>2</v>
      </c>
      <c r="B1161" s="16" t="str">
        <f t="shared" si="148"/>
        <v>教材册</v>
      </c>
      <c r="C1161" s="16" t="str">
        <f t="shared" si="149"/>
        <v>区域地理</v>
      </c>
      <c r="D1161" s="16" t="str">
        <f>IF(I1161=1,INDEX( {"chinese","english","math","physics","chemistry","biology","politics","history","geography"},MATCH(C1161,{"语文","英语","数学","物理","化学","生物","政治","历史","地理"},0)),"")</f>
        <v/>
      </c>
      <c r="E1161" s="16" t="str">
        <f t="shared" si="150"/>
        <v>教材册</v>
      </c>
      <c r="F1161" s="16" t="str">
        <f t="shared" si="151"/>
        <v>恰</v>
      </c>
      <c r="G1161" s="16" t="str">
        <f>INDEX( {"body","discipline","volume","chapter","section"},MATCH(E1161,{"教材体","教材域","教材册","教材章","教材节"},0))</f>
        <v>volume</v>
      </c>
      <c r="H1161" s="16" t="str">
        <f>INDEX( {"super","just","sub","infras"},MATCH(F1161,{"超","恰","亚","次"},0))</f>
        <v>just</v>
      </c>
      <c r="I1161" s="16">
        <f>MATCH(E1161,{"教材体","教材域","教材册","教材章","教材节"},0)-1</f>
        <v>2</v>
      </c>
      <c r="J1161" s="16">
        <f>MATCH(F1161,{"超","恰","亚","次"},0)-1</f>
        <v>1</v>
      </c>
      <c r="K1161" s="16" t="str">
        <f t="shared" si="152"/>
        <v>地理</v>
      </c>
      <c r="L1161" s="26" t="s">
        <v>1040</v>
      </c>
      <c r="M1161" s="17"/>
      <c r="N1161" s="17"/>
      <c r="O1161" s="18" t="str">
        <f t="shared" si="153"/>
        <v xml:space="preserve">
  - 
    name:  区域地理
    title:  区域地理
    description: 
    koLyro: volume
    koLyri:  just
    son: </v>
      </c>
      <c r="P1161" s="20" t="str">
        <f t="shared" si="154"/>
        <v xml:space="preserve">
      - 
        name:  区域地理
        title:  区域地理
        description: 
        koLyro: volume
        koLyri:  just
        son: </v>
      </c>
    </row>
    <row r="1162" spans="1:16" s="1" customFormat="1" ht="17.25" customHeight="1">
      <c r="A1162" s="15">
        <f t="shared" si="147"/>
        <v>3</v>
      </c>
      <c r="B1162" s="16" t="str">
        <f t="shared" si="148"/>
        <v>教材章</v>
      </c>
      <c r="C1162" s="16" t="str">
        <f t="shared" si="149"/>
        <v>第一章 地球知识--经纬网</v>
      </c>
      <c r="D1162" s="16" t="str">
        <f>IF(I1162=1,INDEX( {"chinese","english","math","physics","chemistry","biology","politics","history","geography"},MATCH(C1162,{"语文","英语","数学","物理","化学","生物","政治","历史","地理"},0)),"")</f>
        <v/>
      </c>
      <c r="E1162" s="16" t="str">
        <f t="shared" si="150"/>
        <v>教材章</v>
      </c>
      <c r="F1162" s="16" t="str">
        <f t="shared" si="151"/>
        <v>恰</v>
      </c>
      <c r="G1162" s="16" t="str">
        <f>INDEX( {"body","discipline","volume","chapter","section"},MATCH(E1162,{"教材体","教材域","教材册","教材章","教材节"},0))</f>
        <v>chapter</v>
      </c>
      <c r="H1162" s="16" t="str">
        <f>INDEX( {"super","just","sub","infras"},MATCH(F1162,{"超","恰","亚","次"},0))</f>
        <v>just</v>
      </c>
      <c r="I1162" s="16">
        <f>MATCH(E1162,{"教材体","教材域","教材册","教材章","教材节"},0)-1</f>
        <v>3</v>
      </c>
      <c r="J1162" s="16">
        <f>MATCH(F1162,{"超","恰","亚","次"},0)-1</f>
        <v>1</v>
      </c>
      <c r="K1162" s="16" t="str">
        <f t="shared" si="152"/>
        <v>地理</v>
      </c>
      <c r="L1162" s="1" t="s">
        <v>1041</v>
      </c>
      <c r="M1162" s="17"/>
      <c r="N1162" s="17"/>
      <c r="O1162" s="18" t="str">
        <f t="shared" si="153"/>
        <v xml:space="preserve">
  - 
    name:  第一章 地球知识--经纬网
    title:  第一章 地球知识--经纬网
    description: 
    koLyro: chapter
    koLyri:  just
    son: </v>
      </c>
      <c r="P1162" s="20" t="str">
        <f t="shared" si="154"/>
        <v xml:space="preserve">
        - 
          name:  第一章 地球知识--经纬网
          title:  第一章 地球知识--经纬网
          description: 
          koLyro: chapter
          koLyri:  just
          son: </v>
      </c>
    </row>
    <row r="1163" spans="1:16" s="1" customFormat="1" ht="17.25" customHeight="1">
      <c r="A1163" s="15">
        <f t="shared" si="147"/>
        <v>4</v>
      </c>
      <c r="B1163" s="16" t="str">
        <f t="shared" si="148"/>
        <v>教材节</v>
      </c>
      <c r="C1163" s="16" t="str">
        <f t="shared" si="149"/>
        <v>1.经纬网</v>
      </c>
      <c r="D1163" s="16" t="str">
        <f>IF(I1163=1,INDEX( {"chinese","english","math","physics","chemistry","biology","politics","history","geography"},MATCH(C1163,{"语文","英语","数学","物理","化学","生物","政治","历史","地理"},0)),"")</f>
        <v/>
      </c>
      <c r="E1163" s="16" t="str">
        <f t="shared" si="150"/>
        <v>教材节</v>
      </c>
      <c r="F1163" s="16" t="str">
        <f t="shared" si="151"/>
        <v>恰</v>
      </c>
      <c r="G1163" s="16" t="str">
        <f>INDEX( {"body","discipline","volume","chapter","section"},MATCH(E1163,{"教材体","教材域","教材册","教材章","教材节"},0))</f>
        <v>section</v>
      </c>
      <c r="H1163" s="16" t="str">
        <f>INDEX( {"super","just","sub","infras"},MATCH(F1163,{"超","恰","亚","次"},0))</f>
        <v>just</v>
      </c>
      <c r="I1163" s="16">
        <f>MATCH(E1163,{"教材体","教材域","教材册","教材章","教材节"},0)-1</f>
        <v>4</v>
      </c>
      <c r="J1163" s="16">
        <f>MATCH(F1163,{"超","恰","亚","次"},0)-1</f>
        <v>1</v>
      </c>
      <c r="K1163" s="16" t="str">
        <f t="shared" si="152"/>
        <v>地理</v>
      </c>
      <c r="L1163" s="1" t="s">
        <v>1042</v>
      </c>
      <c r="M1163" s="17"/>
      <c r="N1163" s="17"/>
      <c r="O1163" s="18" t="str">
        <f t="shared" si="153"/>
        <v xml:space="preserve">
  - 
    name:  1.经纬网
    title:  1.经纬网
    description: 
    koLyro: section
    koLyri:  just
    son: </v>
      </c>
      <c r="P1163" s="20" t="str">
        <f t="shared" si="154"/>
        <v xml:space="preserve">
          - 
            name:  1.经纬网
            title:  1.经纬网
            description: 
            koLyro: section
            koLyri:  just
            son: </v>
      </c>
    </row>
    <row r="1164" spans="1:16" s="1" customFormat="1" ht="17.25" customHeight="1">
      <c r="A1164" s="15">
        <f t="shared" si="147"/>
        <v>3</v>
      </c>
      <c r="B1164" s="16" t="str">
        <f t="shared" si="148"/>
        <v>教材章</v>
      </c>
      <c r="C1164" s="16" t="str">
        <f t="shared" si="149"/>
        <v>第二章 地图知识</v>
      </c>
      <c r="D1164" s="16" t="str">
        <f>IF(I1164=1,INDEX( {"chinese","english","math","physics","chemistry","biology","politics","history","geography"},MATCH(C1164,{"语文","英语","数学","物理","化学","生物","政治","历史","地理"},0)),"")</f>
        <v/>
      </c>
      <c r="E1164" s="16" t="str">
        <f t="shared" si="150"/>
        <v>教材章</v>
      </c>
      <c r="F1164" s="16" t="str">
        <f t="shared" si="151"/>
        <v>恰</v>
      </c>
      <c r="G1164" s="16" t="str">
        <f>INDEX( {"body","discipline","volume","chapter","section"},MATCH(E1164,{"教材体","教材域","教材册","教材章","教材节"},0))</f>
        <v>chapter</v>
      </c>
      <c r="H1164" s="16" t="str">
        <f>INDEX( {"super","just","sub","infras"},MATCH(F1164,{"超","恰","亚","次"},0))</f>
        <v>just</v>
      </c>
      <c r="I1164" s="16">
        <f>MATCH(E1164,{"教材体","教材域","教材册","教材章","教材节"},0)-1</f>
        <v>3</v>
      </c>
      <c r="J1164" s="16">
        <f>MATCH(F1164,{"超","恰","亚","次"},0)-1</f>
        <v>1</v>
      </c>
      <c r="K1164" s="16" t="str">
        <f t="shared" si="152"/>
        <v>地理</v>
      </c>
      <c r="L1164" s="1" t="s">
        <v>1043</v>
      </c>
      <c r="M1164" s="17"/>
      <c r="N1164" s="17"/>
      <c r="O1164" s="18" t="str">
        <f t="shared" si="153"/>
        <v xml:space="preserve">
  - 
    name:  第二章 地图知识
    title:  第二章 地图知识
    description: 
    koLyro: chapter
    koLyri:  just
    son: </v>
      </c>
      <c r="P1164" s="20" t="str">
        <f t="shared" si="154"/>
        <v xml:space="preserve">
        - 
          name:  第二章 地图知识
          title:  第二章 地图知识
          description: 
          koLyro: chapter
          koLyri:  just
          son: </v>
      </c>
    </row>
    <row r="1165" spans="1:16" s="1" customFormat="1" ht="17.25" customHeight="1">
      <c r="A1165" s="15">
        <f t="shared" si="147"/>
        <v>4</v>
      </c>
      <c r="B1165" s="16" t="str">
        <f t="shared" si="148"/>
        <v>教材节</v>
      </c>
      <c r="C1165" s="16" t="str">
        <f t="shared" si="149"/>
        <v>1.比例尺、方向、图例和注记</v>
      </c>
      <c r="D1165" s="16" t="str">
        <f>IF(I1165=1,INDEX( {"chinese","english","math","physics","chemistry","biology","politics","history","geography"},MATCH(C1165,{"语文","英语","数学","物理","化学","生物","政治","历史","地理"},0)),"")</f>
        <v/>
      </c>
      <c r="E1165" s="16" t="str">
        <f t="shared" si="150"/>
        <v>教材节</v>
      </c>
      <c r="F1165" s="16" t="str">
        <f t="shared" si="151"/>
        <v>恰</v>
      </c>
      <c r="G1165" s="16" t="str">
        <f>INDEX( {"body","discipline","volume","chapter","section"},MATCH(E1165,{"教材体","教材域","教材册","教材章","教材节"},0))</f>
        <v>section</v>
      </c>
      <c r="H1165" s="16" t="str">
        <f>INDEX( {"super","just","sub","infras"},MATCH(F1165,{"超","恰","亚","次"},0))</f>
        <v>just</v>
      </c>
      <c r="I1165" s="16">
        <f>MATCH(E1165,{"教材体","教材域","教材册","教材章","教材节"},0)-1</f>
        <v>4</v>
      </c>
      <c r="J1165" s="16">
        <f>MATCH(F1165,{"超","恰","亚","次"},0)-1</f>
        <v>1</v>
      </c>
      <c r="K1165" s="16" t="str">
        <f t="shared" si="152"/>
        <v>地理</v>
      </c>
      <c r="L1165" s="1" t="s">
        <v>1044</v>
      </c>
      <c r="M1165" s="17"/>
      <c r="N1165" s="17"/>
      <c r="O1165" s="18" t="str">
        <f t="shared" si="153"/>
        <v xml:space="preserve">
  - 
    name:  1.比例尺、方向、图例和注记
    title:  1.比例尺、方向、图例和注记
    description: 
    koLyro: section
    koLyri:  just
    son: </v>
      </c>
      <c r="P1165" s="20" t="str">
        <f t="shared" si="154"/>
        <v xml:space="preserve">
          - 
            name:  1.比例尺、方向、图例和注记
            title:  1.比例尺、方向、图例和注记
            description: 
            koLyro: section
            koLyri:  just
            son: </v>
      </c>
    </row>
    <row r="1166" spans="1:16" s="1" customFormat="1" ht="17.25" customHeight="1">
      <c r="A1166" s="15">
        <f t="shared" si="147"/>
        <v>4</v>
      </c>
      <c r="B1166" s="16" t="str">
        <f t="shared" si="148"/>
        <v>教材节</v>
      </c>
      <c r="C1166" s="16" t="str">
        <f t="shared" si="149"/>
        <v>2.等高（深）线和地形剖面图</v>
      </c>
      <c r="D1166" s="16" t="str">
        <f>IF(I1166=1,INDEX( {"chinese","english","math","physics","chemistry","biology","politics","history","geography"},MATCH(C1166,{"语文","英语","数学","物理","化学","生物","政治","历史","地理"},0)),"")</f>
        <v/>
      </c>
      <c r="E1166" s="16" t="str">
        <f t="shared" si="150"/>
        <v>教材节</v>
      </c>
      <c r="F1166" s="16" t="str">
        <f t="shared" si="151"/>
        <v>恰</v>
      </c>
      <c r="G1166" s="16" t="str">
        <f>INDEX( {"body","discipline","volume","chapter","section"},MATCH(E1166,{"教材体","教材域","教材册","教材章","教材节"},0))</f>
        <v>section</v>
      </c>
      <c r="H1166" s="16" t="str">
        <f>INDEX( {"super","just","sub","infras"},MATCH(F1166,{"超","恰","亚","次"},0))</f>
        <v>just</v>
      </c>
      <c r="I1166" s="16">
        <f>MATCH(E1166,{"教材体","教材域","教材册","教材章","教材节"},0)-1</f>
        <v>4</v>
      </c>
      <c r="J1166" s="16">
        <f>MATCH(F1166,{"超","恰","亚","次"},0)-1</f>
        <v>1</v>
      </c>
      <c r="K1166" s="16" t="str">
        <f t="shared" si="152"/>
        <v>地理</v>
      </c>
      <c r="L1166" s="26" t="s">
        <v>1045</v>
      </c>
      <c r="M1166" s="17"/>
      <c r="N1166" s="17"/>
      <c r="O1166" s="18" t="str">
        <f t="shared" si="153"/>
        <v xml:space="preserve">
  - 
    name:  2.等高（深）线和地形剖面图
    title:  2.等高（深）线和地形剖面图
    description: 
    koLyro: section
    koLyri:  just
    son: </v>
      </c>
      <c r="P1166" s="20" t="str">
        <f t="shared" si="154"/>
        <v xml:space="preserve">
          - 
            name:  2.等高（深）线和地形剖面图
            title:  2.等高（深）线和地形剖面图
            description: 
            koLyro: section
            koLyri:  just
            son: </v>
      </c>
    </row>
    <row r="1167" spans="1:16" s="1" customFormat="1" ht="17.25" customHeight="1">
      <c r="A1167" s="15">
        <f t="shared" si="147"/>
        <v>3</v>
      </c>
      <c r="B1167" s="16" t="str">
        <f t="shared" si="148"/>
        <v>教材章</v>
      </c>
      <c r="C1167" s="16" t="str">
        <f t="shared" si="149"/>
        <v>第三章 世界地理概况</v>
      </c>
      <c r="D1167" s="16" t="str">
        <f>IF(I1167=1,INDEX( {"chinese","english","math","physics","chemistry","biology","politics","history","geography"},MATCH(C1167,{"语文","英语","数学","物理","化学","生物","政治","历史","地理"},0)),"")</f>
        <v/>
      </c>
      <c r="E1167" s="16" t="str">
        <f t="shared" si="150"/>
        <v>教材章</v>
      </c>
      <c r="F1167" s="16" t="str">
        <f t="shared" si="151"/>
        <v>恰</v>
      </c>
      <c r="G1167" s="16" t="str">
        <f>INDEX( {"body","discipline","volume","chapter","section"},MATCH(E1167,{"教材体","教材域","教材册","教材章","教材节"},0))</f>
        <v>chapter</v>
      </c>
      <c r="H1167" s="16" t="str">
        <f>INDEX( {"super","just","sub","infras"},MATCH(F1167,{"超","恰","亚","次"},0))</f>
        <v>just</v>
      </c>
      <c r="I1167" s="16">
        <f>MATCH(E1167,{"教材体","教材域","教材册","教材章","教材节"},0)-1</f>
        <v>3</v>
      </c>
      <c r="J1167" s="16">
        <f>MATCH(F1167,{"超","恰","亚","次"},0)-1</f>
        <v>1</v>
      </c>
      <c r="K1167" s="16" t="str">
        <f t="shared" si="152"/>
        <v>地理</v>
      </c>
      <c r="L1167" s="1" t="s">
        <v>1046</v>
      </c>
      <c r="M1167" s="17"/>
      <c r="N1167" s="17"/>
      <c r="O1167" s="18" t="str">
        <f t="shared" si="153"/>
        <v xml:space="preserve">
  - 
    name:  第三章 世界地理概况
    title:  第三章 世界地理概况
    description: 
    koLyro: chapter
    koLyri:  just
    son: </v>
      </c>
      <c r="P1167" s="20" t="str">
        <f t="shared" si="154"/>
        <v xml:space="preserve">
        - 
          name:  第三章 世界地理概况
          title:  第三章 世界地理概况
          description: 
          koLyro: chapter
          koLyri:  just
          son: </v>
      </c>
    </row>
    <row r="1168" spans="1:16" s="1" customFormat="1" ht="17.25" customHeight="1">
      <c r="A1168" s="15">
        <f t="shared" si="147"/>
        <v>4</v>
      </c>
      <c r="B1168" s="16" t="str">
        <f t="shared" si="148"/>
        <v>教材节</v>
      </c>
      <c r="C1168" s="16" t="str">
        <f t="shared" si="149"/>
        <v>1.世界的陆地和海洋</v>
      </c>
      <c r="D1168" s="16" t="str">
        <f>IF(I1168=1,INDEX( {"chinese","english","math","physics","chemistry","biology","politics","history","geography"},MATCH(C1168,{"语文","英语","数学","物理","化学","生物","政治","历史","地理"},0)),"")</f>
        <v/>
      </c>
      <c r="E1168" s="16" t="str">
        <f t="shared" si="150"/>
        <v>教材节</v>
      </c>
      <c r="F1168" s="16" t="str">
        <f t="shared" si="151"/>
        <v>恰</v>
      </c>
      <c r="G1168" s="16" t="str">
        <f>INDEX( {"body","discipline","volume","chapter","section"},MATCH(E1168,{"教材体","教材域","教材册","教材章","教材节"},0))</f>
        <v>section</v>
      </c>
      <c r="H1168" s="16" t="str">
        <f>INDEX( {"super","just","sub","infras"},MATCH(F1168,{"超","恰","亚","次"},0))</f>
        <v>just</v>
      </c>
      <c r="I1168" s="16">
        <f>MATCH(E1168,{"教材体","教材域","教材册","教材章","教材节"},0)-1</f>
        <v>4</v>
      </c>
      <c r="J1168" s="16">
        <f>MATCH(F1168,{"超","恰","亚","次"},0)-1</f>
        <v>1</v>
      </c>
      <c r="K1168" s="16" t="str">
        <f t="shared" si="152"/>
        <v>地理</v>
      </c>
      <c r="L1168" s="1" t="s">
        <v>1047</v>
      </c>
      <c r="M1168" s="17"/>
      <c r="N1168" s="17"/>
      <c r="O1168" s="18" t="str">
        <f t="shared" si="153"/>
        <v xml:space="preserve">
  - 
    name:  1.世界的陆地和海洋
    title:  1.世界的陆地和海洋
    description: 
    koLyro: section
    koLyri:  just
    son: </v>
      </c>
      <c r="P1168" s="20" t="str">
        <f t="shared" si="154"/>
        <v xml:space="preserve">
          - 
            name:  1.世界的陆地和海洋
            title:  1.世界的陆地和海洋
            description: 
            koLyro: section
            koLyri:  just
            son: </v>
      </c>
    </row>
    <row r="1169" spans="1:16" s="1" customFormat="1" ht="17.25" customHeight="1">
      <c r="A1169" s="15">
        <f t="shared" si="147"/>
        <v>4</v>
      </c>
      <c r="B1169" s="16" t="str">
        <f t="shared" si="148"/>
        <v>教材节</v>
      </c>
      <c r="C1169" s="16" t="str">
        <f t="shared" si="149"/>
        <v>2.世界的主要气候类型</v>
      </c>
      <c r="D1169" s="16" t="str">
        <f>IF(I1169=1,INDEX( {"chinese","english","math","physics","chemistry","biology","politics","history","geography"},MATCH(C1169,{"语文","英语","数学","物理","化学","生物","政治","历史","地理"},0)),"")</f>
        <v/>
      </c>
      <c r="E1169" s="16" t="str">
        <f t="shared" si="150"/>
        <v>教材节</v>
      </c>
      <c r="F1169" s="16" t="str">
        <f t="shared" si="151"/>
        <v>恰</v>
      </c>
      <c r="G1169" s="16" t="str">
        <f>INDEX( {"body","discipline","volume","chapter","section"},MATCH(E1169,{"教材体","教材域","教材册","教材章","教材节"},0))</f>
        <v>section</v>
      </c>
      <c r="H1169" s="16" t="str">
        <f>INDEX( {"super","just","sub","infras"},MATCH(F1169,{"超","恰","亚","次"},0))</f>
        <v>just</v>
      </c>
      <c r="I1169" s="16">
        <f>MATCH(E1169,{"教材体","教材域","教材册","教材章","教材节"},0)-1</f>
        <v>4</v>
      </c>
      <c r="J1169" s="16">
        <f>MATCH(F1169,{"超","恰","亚","次"},0)-1</f>
        <v>1</v>
      </c>
      <c r="K1169" s="16" t="str">
        <f t="shared" si="152"/>
        <v>地理</v>
      </c>
      <c r="L1169" s="1" t="s">
        <v>1048</v>
      </c>
      <c r="M1169" s="17"/>
      <c r="N1169" s="17"/>
      <c r="O1169" s="18" t="str">
        <f t="shared" si="153"/>
        <v xml:space="preserve">
  - 
    name:  2.世界的主要气候类型
    title:  2.世界的主要气候类型
    description: 
    koLyro: section
    koLyri:  just
    son: </v>
      </c>
      <c r="P1169" s="20" t="str">
        <f t="shared" si="154"/>
        <v xml:space="preserve">
          - 
            name:  2.世界的主要气候类型
            title:  2.世界的主要气候类型
            description: 
            koLyro: section
            koLyri:  just
            son: </v>
      </c>
    </row>
    <row r="1170" spans="1:16" s="1" customFormat="1" ht="17.25" customHeight="1">
      <c r="A1170" s="15">
        <f t="shared" si="147"/>
        <v>4</v>
      </c>
      <c r="B1170" s="16" t="str">
        <f t="shared" si="148"/>
        <v>教材节</v>
      </c>
      <c r="C1170" s="16" t="str">
        <f t="shared" si="149"/>
        <v>3.世界的居民和国家</v>
      </c>
      <c r="D1170" s="16" t="str">
        <f>IF(I1170=1,INDEX( {"chinese","english","math","physics","chemistry","biology","politics","history","geography"},MATCH(C1170,{"语文","英语","数学","物理","化学","生物","政治","历史","地理"},0)),"")</f>
        <v/>
      </c>
      <c r="E1170" s="16" t="str">
        <f t="shared" si="150"/>
        <v>教材节</v>
      </c>
      <c r="F1170" s="16" t="str">
        <f t="shared" si="151"/>
        <v>恰</v>
      </c>
      <c r="G1170" s="16" t="str">
        <f>INDEX( {"body","discipline","volume","chapter","section"},MATCH(E1170,{"教材体","教材域","教材册","教材章","教材节"},0))</f>
        <v>section</v>
      </c>
      <c r="H1170" s="16" t="str">
        <f>INDEX( {"super","just","sub","infras"},MATCH(F1170,{"超","恰","亚","次"},0))</f>
        <v>just</v>
      </c>
      <c r="I1170" s="16">
        <f>MATCH(E1170,{"教材体","教材域","教材册","教材章","教材节"},0)-1</f>
        <v>4</v>
      </c>
      <c r="J1170" s="16">
        <f>MATCH(F1170,{"超","恰","亚","次"},0)-1</f>
        <v>1</v>
      </c>
      <c r="K1170" s="16" t="str">
        <f t="shared" si="152"/>
        <v>地理</v>
      </c>
      <c r="L1170" s="1" t="s">
        <v>1049</v>
      </c>
      <c r="M1170" s="17"/>
      <c r="N1170" s="17"/>
      <c r="O1170" s="18" t="str">
        <f t="shared" si="153"/>
        <v xml:space="preserve">
  - 
    name:  3.世界的居民和国家
    title:  3.世界的居民和国家
    description: 
    koLyro: section
    koLyri:  just
    son: </v>
      </c>
      <c r="P1170" s="20" t="str">
        <f t="shared" si="154"/>
        <v xml:space="preserve">
          - 
            name:  3.世界的居民和国家
            title:  3.世界的居民和国家
            description: 
            koLyro: section
            koLyri:  just
            son: </v>
      </c>
    </row>
    <row r="1171" spans="1:16" s="1" customFormat="1" ht="17.25" customHeight="1">
      <c r="A1171" s="15">
        <f t="shared" si="147"/>
        <v>3</v>
      </c>
      <c r="B1171" s="16" t="str">
        <f t="shared" si="148"/>
        <v>教材章</v>
      </c>
      <c r="C1171" s="16" t="str">
        <f t="shared" si="149"/>
        <v>第四章 世界地理分区和主要国家</v>
      </c>
      <c r="D1171" s="16" t="str">
        <f>IF(I1171=1,INDEX( {"chinese","english","math","physics","chemistry","biology","politics","history","geography"},MATCH(C1171,{"语文","英语","数学","物理","化学","生物","政治","历史","地理"},0)),"")</f>
        <v/>
      </c>
      <c r="E1171" s="16" t="str">
        <f t="shared" si="150"/>
        <v>教材章</v>
      </c>
      <c r="F1171" s="16" t="str">
        <f t="shared" si="151"/>
        <v>恰</v>
      </c>
      <c r="G1171" s="16" t="str">
        <f>INDEX( {"body","discipline","volume","chapter","section"},MATCH(E1171,{"教材体","教材域","教材册","教材章","教材节"},0))</f>
        <v>chapter</v>
      </c>
      <c r="H1171" s="16" t="str">
        <f>INDEX( {"super","just","sub","infras"},MATCH(F1171,{"超","恰","亚","次"},0))</f>
        <v>just</v>
      </c>
      <c r="I1171" s="16">
        <f>MATCH(E1171,{"教材体","教材域","教材册","教材章","教材节"},0)-1</f>
        <v>3</v>
      </c>
      <c r="J1171" s="16">
        <f>MATCH(F1171,{"超","恰","亚","次"},0)-1</f>
        <v>1</v>
      </c>
      <c r="K1171" s="16" t="str">
        <f t="shared" si="152"/>
        <v>地理</v>
      </c>
      <c r="L1171" s="1" t="s">
        <v>1050</v>
      </c>
      <c r="M1171" s="17"/>
      <c r="N1171" s="17"/>
      <c r="O1171" s="18" t="str">
        <f t="shared" si="153"/>
        <v xml:space="preserve">
  - 
    name:  第四章 世界地理分区和主要国家
    title:  第四章 世界地理分区和主要国家
    description: 
    koLyro: chapter
    koLyri:  just
    son: </v>
      </c>
      <c r="P1171" s="20" t="str">
        <f t="shared" si="154"/>
        <v xml:space="preserve">
        - 
          name:  第四章 世界地理分区和主要国家
          title:  第四章 世界地理分区和主要国家
          description: 
          koLyro: chapter
          koLyri:  just
          son: </v>
      </c>
    </row>
    <row r="1172" spans="1:16" s="1" customFormat="1" ht="17.25" customHeight="1">
      <c r="A1172" s="15">
        <f t="shared" si="147"/>
        <v>4</v>
      </c>
      <c r="B1172" s="16" t="str">
        <f t="shared" si="148"/>
        <v>教材节</v>
      </c>
      <c r="C1172" s="16" t="str">
        <f t="shared" si="149"/>
        <v>1.东亚与日本</v>
      </c>
      <c r="D1172" s="16" t="str">
        <f>IF(I1172=1,INDEX( {"chinese","english","math","physics","chemistry","biology","politics","history","geography"},MATCH(C1172,{"语文","英语","数学","物理","化学","生物","政治","历史","地理"},0)),"")</f>
        <v/>
      </c>
      <c r="E1172" s="16" t="str">
        <f t="shared" si="150"/>
        <v>教材节</v>
      </c>
      <c r="F1172" s="16" t="str">
        <f t="shared" si="151"/>
        <v>恰</v>
      </c>
      <c r="G1172" s="16" t="str">
        <f>INDEX( {"body","discipline","volume","chapter","section"},MATCH(E1172,{"教材体","教材域","教材册","教材章","教材节"},0))</f>
        <v>section</v>
      </c>
      <c r="H1172" s="16" t="str">
        <f>INDEX( {"super","just","sub","infras"},MATCH(F1172,{"超","恰","亚","次"},0))</f>
        <v>just</v>
      </c>
      <c r="I1172" s="16">
        <f>MATCH(E1172,{"教材体","教材域","教材册","教材章","教材节"},0)-1</f>
        <v>4</v>
      </c>
      <c r="J1172" s="16">
        <f>MATCH(F1172,{"超","恰","亚","次"},0)-1</f>
        <v>1</v>
      </c>
      <c r="K1172" s="16" t="str">
        <f t="shared" si="152"/>
        <v>地理</v>
      </c>
      <c r="L1172" s="1" t="s">
        <v>1051</v>
      </c>
      <c r="M1172" s="17"/>
      <c r="N1172" s="17"/>
      <c r="O1172" s="18" t="str">
        <f t="shared" si="153"/>
        <v xml:space="preserve">
  - 
    name:  1.东亚与日本
    title:  1.东亚与日本
    description: 
    koLyro: section
    koLyri:  just
    son: </v>
      </c>
      <c r="P1172" s="20" t="str">
        <f t="shared" si="154"/>
        <v xml:space="preserve">
          - 
            name:  1.东亚与日本
            title:  1.东亚与日本
            description: 
            koLyro: section
            koLyri:  just
            son: </v>
      </c>
    </row>
    <row r="1173" spans="1:16" s="1" customFormat="1" ht="17.25" customHeight="1">
      <c r="A1173" s="15">
        <f t="shared" si="147"/>
        <v>4</v>
      </c>
      <c r="B1173" s="16" t="str">
        <f t="shared" si="148"/>
        <v>教材节</v>
      </c>
      <c r="C1173" s="16" t="str">
        <f t="shared" si="149"/>
        <v>2.东南亚</v>
      </c>
      <c r="D1173" s="16" t="str">
        <f>IF(I1173=1,INDEX( {"chinese","english","math","physics","chemistry","biology","politics","history","geography"},MATCH(C1173,{"语文","英语","数学","物理","化学","生物","政治","历史","地理"},0)),"")</f>
        <v/>
      </c>
      <c r="E1173" s="16" t="str">
        <f t="shared" si="150"/>
        <v>教材节</v>
      </c>
      <c r="F1173" s="16" t="str">
        <f t="shared" si="151"/>
        <v>恰</v>
      </c>
      <c r="G1173" s="16" t="str">
        <f>INDEX( {"body","discipline","volume","chapter","section"},MATCH(E1173,{"教材体","教材域","教材册","教材章","教材节"},0))</f>
        <v>section</v>
      </c>
      <c r="H1173" s="16" t="str">
        <f>INDEX( {"super","just","sub","infras"},MATCH(F1173,{"超","恰","亚","次"},0))</f>
        <v>just</v>
      </c>
      <c r="I1173" s="16">
        <f>MATCH(E1173,{"教材体","教材域","教材册","教材章","教材节"},0)-1</f>
        <v>4</v>
      </c>
      <c r="J1173" s="16">
        <f>MATCH(F1173,{"超","恰","亚","次"},0)-1</f>
        <v>1</v>
      </c>
      <c r="K1173" s="16" t="str">
        <f t="shared" si="152"/>
        <v>地理</v>
      </c>
      <c r="L1173" s="1" t="s">
        <v>1052</v>
      </c>
      <c r="M1173" s="17"/>
      <c r="N1173" s="17"/>
      <c r="O1173" s="18" t="str">
        <f t="shared" si="153"/>
        <v xml:space="preserve">
  - 
    name:  2.东南亚
    title:  2.东南亚
    description: 
    koLyro: section
    koLyri:  just
    son: </v>
      </c>
      <c r="P1173" s="20" t="str">
        <f t="shared" si="154"/>
        <v xml:space="preserve">
          - 
            name:  2.东南亚
            title:  2.东南亚
            description: 
            koLyro: section
            koLyri:  just
            son: </v>
      </c>
    </row>
    <row r="1174" spans="1:16" s="1" customFormat="1" ht="17.25" customHeight="1">
      <c r="A1174" s="15">
        <f t="shared" si="147"/>
        <v>4</v>
      </c>
      <c r="B1174" s="16" t="str">
        <f t="shared" si="148"/>
        <v>教材节</v>
      </c>
      <c r="C1174" s="16" t="str">
        <f t="shared" si="149"/>
        <v>3.南亚与印度</v>
      </c>
      <c r="D1174" s="16" t="str">
        <f>IF(I1174=1,INDEX( {"chinese","english","math","physics","chemistry","biology","politics","history","geography"},MATCH(C1174,{"语文","英语","数学","物理","化学","生物","政治","历史","地理"},0)),"")</f>
        <v/>
      </c>
      <c r="E1174" s="16" t="str">
        <f t="shared" si="150"/>
        <v>教材节</v>
      </c>
      <c r="F1174" s="16" t="str">
        <f t="shared" si="151"/>
        <v>恰</v>
      </c>
      <c r="G1174" s="16" t="str">
        <f>INDEX( {"body","discipline","volume","chapter","section"},MATCH(E1174,{"教材体","教材域","教材册","教材章","教材节"},0))</f>
        <v>section</v>
      </c>
      <c r="H1174" s="16" t="str">
        <f>INDEX( {"super","just","sub","infras"},MATCH(F1174,{"超","恰","亚","次"},0))</f>
        <v>just</v>
      </c>
      <c r="I1174" s="16">
        <f>MATCH(E1174,{"教材体","教材域","教材册","教材章","教材节"},0)-1</f>
        <v>4</v>
      </c>
      <c r="J1174" s="16">
        <f>MATCH(F1174,{"超","恰","亚","次"},0)-1</f>
        <v>1</v>
      </c>
      <c r="K1174" s="16" t="str">
        <f t="shared" si="152"/>
        <v>地理</v>
      </c>
      <c r="L1174" s="1" t="s">
        <v>1053</v>
      </c>
      <c r="M1174" s="17"/>
      <c r="N1174" s="17"/>
      <c r="O1174" s="18" t="str">
        <f t="shared" si="153"/>
        <v xml:space="preserve">
  - 
    name:  3.南亚与印度
    title:  3.南亚与印度
    description: 
    koLyro: section
    koLyri:  just
    son: </v>
      </c>
      <c r="P1174" s="20" t="str">
        <f t="shared" si="154"/>
        <v xml:space="preserve">
          - 
            name:  3.南亚与印度
            title:  3.南亚与印度
            description: 
            koLyro: section
            koLyri:  just
            son: </v>
      </c>
    </row>
    <row r="1175" spans="1:16" s="1" customFormat="1" ht="17.25" customHeight="1">
      <c r="A1175" s="15">
        <f t="shared" si="147"/>
        <v>4</v>
      </c>
      <c r="B1175" s="16" t="str">
        <f t="shared" si="148"/>
        <v>教材节</v>
      </c>
      <c r="C1175" s="16" t="str">
        <f t="shared" si="149"/>
        <v>4.中亚</v>
      </c>
      <c r="D1175" s="16" t="str">
        <f>IF(I1175=1,INDEX( {"chinese","english","math","physics","chemistry","biology","politics","history","geography"},MATCH(C1175,{"语文","英语","数学","物理","化学","生物","政治","历史","地理"},0)),"")</f>
        <v/>
      </c>
      <c r="E1175" s="16" t="str">
        <f t="shared" si="150"/>
        <v>教材节</v>
      </c>
      <c r="F1175" s="16" t="str">
        <f t="shared" si="151"/>
        <v>恰</v>
      </c>
      <c r="G1175" s="16" t="str">
        <f>INDEX( {"body","discipline","volume","chapter","section"},MATCH(E1175,{"教材体","教材域","教材册","教材章","教材节"},0))</f>
        <v>section</v>
      </c>
      <c r="H1175" s="16" t="str">
        <f>INDEX( {"super","just","sub","infras"},MATCH(F1175,{"超","恰","亚","次"},0))</f>
        <v>just</v>
      </c>
      <c r="I1175" s="16">
        <f>MATCH(E1175,{"教材体","教材域","教材册","教材章","教材节"},0)-1</f>
        <v>4</v>
      </c>
      <c r="J1175" s="16">
        <f>MATCH(F1175,{"超","恰","亚","次"},0)-1</f>
        <v>1</v>
      </c>
      <c r="K1175" s="16" t="str">
        <f t="shared" si="152"/>
        <v>地理</v>
      </c>
      <c r="L1175" s="1" t="s">
        <v>1054</v>
      </c>
      <c r="M1175" s="17"/>
      <c r="N1175" s="17"/>
      <c r="O1175" s="18" t="str">
        <f t="shared" si="153"/>
        <v xml:space="preserve">
  - 
    name:  4.中亚
    title:  4.中亚
    description: 
    koLyro: section
    koLyri:  just
    son: </v>
      </c>
      <c r="P1175" s="20" t="str">
        <f t="shared" si="154"/>
        <v xml:space="preserve">
          - 
            name:  4.中亚
            title:  4.中亚
            description: 
            koLyro: section
            koLyri:  just
            son: </v>
      </c>
    </row>
    <row r="1176" spans="1:16" s="1" customFormat="1" ht="17.25" customHeight="1">
      <c r="A1176" s="15">
        <f t="shared" si="147"/>
        <v>4</v>
      </c>
      <c r="B1176" s="16" t="str">
        <f t="shared" si="148"/>
        <v>教材节</v>
      </c>
      <c r="C1176" s="16" t="str">
        <f t="shared" si="149"/>
        <v>5.西亚</v>
      </c>
      <c r="D1176" s="16" t="str">
        <f>IF(I1176=1,INDEX( {"chinese","english","math","physics","chemistry","biology","politics","history","geography"},MATCH(C1176,{"语文","英语","数学","物理","化学","生物","政治","历史","地理"},0)),"")</f>
        <v/>
      </c>
      <c r="E1176" s="16" t="str">
        <f t="shared" si="150"/>
        <v>教材节</v>
      </c>
      <c r="F1176" s="16" t="str">
        <f t="shared" si="151"/>
        <v>恰</v>
      </c>
      <c r="G1176" s="16" t="str">
        <f>INDEX( {"body","discipline","volume","chapter","section"},MATCH(E1176,{"教材体","教材域","教材册","教材章","教材节"},0))</f>
        <v>section</v>
      </c>
      <c r="H1176" s="16" t="str">
        <f>INDEX( {"super","just","sub","infras"},MATCH(F1176,{"超","恰","亚","次"},0))</f>
        <v>just</v>
      </c>
      <c r="I1176" s="16">
        <f>MATCH(E1176,{"教材体","教材域","教材册","教材章","教材节"},0)-1</f>
        <v>4</v>
      </c>
      <c r="J1176" s="16">
        <f>MATCH(F1176,{"超","恰","亚","次"},0)-1</f>
        <v>1</v>
      </c>
      <c r="K1176" s="16" t="str">
        <f t="shared" si="152"/>
        <v>地理</v>
      </c>
      <c r="L1176" s="1" t="s">
        <v>1055</v>
      </c>
      <c r="M1176" s="17"/>
      <c r="N1176" s="17"/>
      <c r="O1176" s="18" t="str">
        <f t="shared" si="153"/>
        <v xml:space="preserve">
  - 
    name:  5.西亚
    title:  5.西亚
    description: 
    koLyro: section
    koLyri:  just
    son: </v>
      </c>
      <c r="P1176" s="20" t="str">
        <f t="shared" si="154"/>
        <v xml:space="preserve">
          - 
            name:  5.西亚
            title:  5.西亚
            description: 
            koLyro: section
            koLyri:  just
            son: </v>
      </c>
    </row>
    <row r="1177" spans="1:16" s="1" customFormat="1" ht="17.25" customHeight="1">
      <c r="A1177" s="15">
        <f t="shared" si="147"/>
        <v>4</v>
      </c>
      <c r="B1177" s="16" t="str">
        <f t="shared" si="148"/>
        <v>教材节</v>
      </c>
      <c r="C1177" s="16" t="str">
        <f t="shared" si="149"/>
        <v>6.非洲与埃及</v>
      </c>
      <c r="D1177" s="16" t="str">
        <f>IF(I1177=1,INDEX( {"chinese","english","math","physics","chemistry","biology","politics","history","geography"},MATCH(C1177,{"语文","英语","数学","物理","化学","生物","政治","历史","地理"},0)),"")</f>
        <v/>
      </c>
      <c r="E1177" s="16" t="str">
        <f t="shared" si="150"/>
        <v>教材节</v>
      </c>
      <c r="F1177" s="16" t="str">
        <f t="shared" si="151"/>
        <v>恰</v>
      </c>
      <c r="G1177" s="16" t="str">
        <f>INDEX( {"body","discipline","volume","chapter","section"},MATCH(E1177,{"教材体","教材域","教材册","教材章","教材节"},0))</f>
        <v>section</v>
      </c>
      <c r="H1177" s="16" t="str">
        <f>INDEX( {"super","just","sub","infras"},MATCH(F1177,{"超","恰","亚","次"},0))</f>
        <v>just</v>
      </c>
      <c r="I1177" s="16">
        <f>MATCH(E1177,{"教材体","教材域","教材册","教材章","教材节"},0)-1</f>
        <v>4</v>
      </c>
      <c r="J1177" s="16">
        <f>MATCH(F1177,{"超","恰","亚","次"},0)-1</f>
        <v>1</v>
      </c>
      <c r="K1177" s="16" t="str">
        <f t="shared" si="152"/>
        <v>地理</v>
      </c>
      <c r="L1177" s="1" t="s">
        <v>1056</v>
      </c>
      <c r="M1177" s="17"/>
      <c r="N1177" s="17"/>
      <c r="O1177" s="18" t="str">
        <f t="shared" si="153"/>
        <v xml:space="preserve">
  - 
    name:  6.非洲与埃及
    title:  6.非洲与埃及
    description: 
    koLyro: section
    koLyri:  just
    son: </v>
      </c>
      <c r="P1177" s="20" t="str">
        <f t="shared" si="154"/>
        <v xml:space="preserve">
          - 
            name:  6.非洲与埃及
            title:  6.非洲与埃及
            description: 
            koLyro: section
            koLyri:  just
            son: </v>
      </c>
    </row>
    <row r="1178" spans="1:16" s="1" customFormat="1" ht="17.25" customHeight="1">
      <c r="A1178" s="15">
        <f t="shared" si="147"/>
        <v>4</v>
      </c>
      <c r="B1178" s="16" t="str">
        <f t="shared" si="148"/>
        <v>教材节</v>
      </c>
      <c r="C1178" s="16" t="str">
        <f t="shared" si="149"/>
        <v>7.欧洲西部与德国</v>
      </c>
      <c r="D1178" s="16" t="str">
        <f>IF(I1178=1,INDEX( {"chinese","english","math","physics","chemistry","biology","politics","history","geography"},MATCH(C1178,{"语文","英语","数学","物理","化学","生物","政治","历史","地理"},0)),"")</f>
        <v/>
      </c>
      <c r="E1178" s="16" t="str">
        <f t="shared" si="150"/>
        <v>教材节</v>
      </c>
      <c r="F1178" s="16" t="str">
        <f t="shared" si="151"/>
        <v>恰</v>
      </c>
      <c r="G1178" s="16" t="str">
        <f>INDEX( {"body","discipline","volume","chapter","section"},MATCH(E1178,{"教材体","教材域","教材册","教材章","教材节"},0))</f>
        <v>section</v>
      </c>
      <c r="H1178" s="16" t="str">
        <f>INDEX( {"super","just","sub","infras"},MATCH(F1178,{"超","恰","亚","次"},0))</f>
        <v>just</v>
      </c>
      <c r="I1178" s="16">
        <f>MATCH(E1178,{"教材体","教材域","教材册","教材章","教材节"},0)-1</f>
        <v>4</v>
      </c>
      <c r="J1178" s="16">
        <f>MATCH(F1178,{"超","恰","亚","次"},0)-1</f>
        <v>1</v>
      </c>
      <c r="K1178" s="16" t="str">
        <f t="shared" si="152"/>
        <v>地理</v>
      </c>
      <c r="L1178" s="1" t="s">
        <v>1057</v>
      </c>
      <c r="M1178" s="17"/>
      <c r="N1178" s="17"/>
      <c r="O1178" s="18" t="str">
        <f t="shared" si="153"/>
        <v xml:space="preserve">
  - 
    name:  7.欧洲西部与德国
    title:  7.欧洲西部与德国
    description: 
    koLyro: section
    koLyri:  just
    son: </v>
      </c>
      <c r="P1178" s="20" t="str">
        <f t="shared" si="154"/>
        <v xml:space="preserve">
          - 
            name:  7.欧洲西部与德国
            title:  7.欧洲西部与德国
            description: 
            koLyro: section
            koLyri:  just
            son: </v>
      </c>
    </row>
    <row r="1179" spans="1:16" s="1" customFormat="1" ht="17.25" customHeight="1">
      <c r="A1179" s="15">
        <f t="shared" si="147"/>
        <v>4</v>
      </c>
      <c r="B1179" s="16" t="str">
        <f t="shared" si="148"/>
        <v>教材节</v>
      </c>
      <c r="C1179" s="16" t="str">
        <f t="shared" si="149"/>
        <v>8.欧洲东部和北亚</v>
      </c>
      <c r="D1179" s="16" t="str">
        <f>IF(I1179=1,INDEX( {"chinese","english","math","physics","chemistry","biology","politics","history","geography"},MATCH(C1179,{"语文","英语","数学","物理","化学","生物","政治","历史","地理"},0)),"")</f>
        <v/>
      </c>
      <c r="E1179" s="16" t="str">
        <f t="shared" si="150"/>
        <v>教材节</v>
      </c>
      <c r="F1179" s="16" t="str">
        <f t="shared" si="151"/>
        <v>恰</v>
      </c>
      <c r="G1179" s="16" t="str">
        <f>INDEX( {"body","discipline","volume","chapter","section"},MATCH(E1179,{"教材体","教材域","教材册","教材章","教材节"},0))</f>
        <v>section</v>
      </c>
      <c r="H1179" s="16" t="str">
        <f>INDEX( {"super","just","sub","infras"},MATCH(F1179,{"超","恰","亚","次"},0))</f>
        <v>just</v>
      </c>
      <c r="I1179" s="16">
        <f>MATCH(E1179,{"教材体","教材域","教材册","教材章","教材节"},0)-1</f>
        <v>4</v>
      </c>
      <c r="J1179" s="16">
        <f>MATCH(F1179,{"超","恰","亚","次"},0)-1</f>
        <v>1</v>
      </c>
      <c r="K1179" s="16" t="str">
        <f t="shared" si="152"/>
        <v>地理</v>
      </c>
      <c r="L1179" s="1" t="s">
        <v>1058</v>
      </c>
      <c r="M1179" s="17"/>
      <c r="N1179" s="17"/>
      <c r="O1179" s="18" t="str">
        <f t="shared" si="153"/>
        <v xml:space="preserve">
  - 
    name:  8.欧洲东部和北亚
    title:  8.欧洲东部和北亚
    description: 
    koLyro: section
    koLyri:  just
    son: </v>
      </c>
      <c r="P1179" s="20" t="str">
        <f t="shared" si="154"/>
        <v xml:space="preserve">
          - 
            name:  8.欧洲东部和北亚
            title:  8.欧洲东部和北亚
            description: 
            koLyro: section
            koLyri:  just
            son: </v>
      </c>
    </row>
    <row r="1180" spans="1:16" s="1" customFormat="1" ht="17.25" customHeight="1">
      <c r="A1180" s="15">
        <f t="shared" si="147"/>
        <v>4</v>
      </c>
      <c r="B1180" s="16" t="str">
        <f t="shared" si="148"/>
        <v>教材节</v>
      </c>
      <c r="C1180" s="16" t="str">
        <f t="shared" si="149"/>
        <v>9.北美与美国</v>
      </c>
      <c r="D1180" s="16" t="str">
        <f>IF(I1180=1,INDEX( {"chinese","english","math","physics","chemistry","biology","politics","history","geography"},MATCH(C1180,{"语文","英语","数学","物理","化学","生物","政治","历史","地理"},0)),"")</f>
        <v/>
      </c>
      <c r="E1180" s="16" t="str">
        <f t="shared" si="150"/>
        <v>教材节</v>
      </c>
      <c r="F1180" s="16" t="str">
        <f t="shared" si="151"/>
        <v>恰</v>
      </c>
      <c r="G1180" s="16" t="str">
        <f>INDEX( {"body","discipline","volume","chapter","section"},MATCH(E1180,{"教材体","教材域","教材册","教材章","教材节"},0))</f>
        <v>section</v>
      </c>
      <c r="H1180" s="16" t="str">
        <f>INDEX( {"super","just","sub","infras"},MATCH(F1180,{"超","恰","亚","次"},0))</f>
        <v>just</v>
      </c>
      <c r="I1180" s="16">
        <f>MATCH(E1180,{"教材体","教材域","教材册","教材章","教材节"},0)-1</f>
        <v>4</v>
      </c>
      <c r="J1180" s="16">
        <f>MATCH(F1180,{"超","恰","亚","次"},0)-1</f>
        <v>1</v>
      </c>
      <c r="K1180" s="16" t="str">
        <f t="shared" si="152"/>
        <v>地理</v>
      </c>
      <c r="L1180" s="1" t="s">
        <v>1059</v>
      </c>
      <c r="M1180" s="17"/>
      <c r="N1180" s="17"/>
      <c r="O1180" s="18" t="str">
        <f t="shared" si="153"/>
        <v xml:space="preserve">
  - 
    name:  9.北美与美国
    title:  9.北美与美国
    description: 
    koLyro: section
    koLyri:  just
    son: </v>
      </c>
      <c r="P1180" s="20" t="str">
        <f t="shared" si="154"/>
        <v xml:space="preserve">
          - 
            name:  9.北美与美国
            title:  9.北美与美国
            description: 
            koLyro: section
            koLyri:  just
            son: </v>
      </c>
    </row>
    <row r="1181" spans="1:16" s="1" customFormat="1" ht="17.25" customHeight="1">
      <c r="A1181" s="15">
        <f t="shared" si="147"/>
        <v>4</v>
      </c>
      <c r="B1181" s="16" t="str">
        <f t="shared" si="148"/>
        <v>教材节</v>
      </c>
      <c r="C1181" s="16" t="str">
        <f t="shared" si="149"/>
        <v>10.拉丁美洲</v>
      </c>
      <c r="D1181" s="16" t="str">
        <f>IF(I1181=1,INDEX( {"chinese","english","math","physics","chemistry","biology","politics","history","geography"},MATCH(C1181,{"语文","英语","数学","物理","化学","生物","政治","历史","地理"},0)),"")</f>
        <v/>
      </c>
      <c r="E1181" s="16" t="str">
        <f t="shared" si="150"/>
        <v>教材节</v>
      </c>
      <c r="F1181" s="16" t="str">
        <f t="shared" si="151"/>
        <v>恰</v>
      </c>
      <c r="G1181" s="16" t="str">
        <f>INDEX( {"body","discipline","volume","chapter","section"},MATCH(E1181,{"教材体","教材域","教材册","教材章","教材节"},0))</f>
        <v>section</v>
      </c>
      <c r="H1181" s="16" t="str">
        <f>INDEX( {"super","just","sub","infras"},MATCH(F1181,{"超","恰","亚","次"},0))</f>
        <v>just</v>
      </c>
      <c r="I1181" s="16">
        <f>MATCH(E1181,{"教材体","教材域","教材册","教材章","教材节"},0)-1</f>
        <v>4</v>
      </c>
      <c r="J1181" s="16">
        <f>MATCH(F1181,{"超","恰","亚","次"},0)-1</f>
        <v>1</v>
      </c>
      <c r="K1181" s="16" t="str">
        <f t="shared" si="152"/>
        <v>地理</v>
      </c>
      <c r="L1181" s="1" t="s">
        <v>1060</v>
      </c>
      <c r="M1181" s="17"/>
      <c r="N1181" s="17"/>
      <c r="O1181" s="18" t="str">
        <f t="shared" si="153"/>
        <v xml:space="preserve">
  - 
    name:  10.拉丁美洲
    title:  10.拉丁美洲
    description: 
    koLyro: section
    koLyri:  just
    son: </v>
      </c>
      <c r="P1181" s="20" t="str">
        <f t="shared" si="154"/>
        <v xml:space="preserve">
          - 
            name:  10.拉丁美洲
            title:  10.拉丁美洲
            description: 
            koLyro: section
            koLyri:  just
            son: </v>
      </c>
    </row>
    <row r="1182" spans="1:16" s="1" customFormat="1" ht="17.25" customHeight="1">
      <c r="A1182" s="15">
        <f t="shared" si="147"/>
        <v>4</v>
      </c>
      <c r="B1182" s="16" t="str">
        <f t="shared" si="148"/>
        <v>教材节</v>
      </c>
      <c r="C1182" s="16" t="str">
        <f t="shared" si="149"/>
        <v>11.大洋洲</v>
      </c>
      <c r="D1182" s="16" t="str">
        <f>IF(I1182=1,INDEX( {"chinese","english","math","physics","chemistry","biology","politics","history","geography"},MATCH(C1182,{"语文","英语","数学","物理","化学","生物","政治","历史","地理"},0)),"")</f>
        <v/>
      </c>
      <c r="E1182" s="16" t="str">
        <f t="shared" si="150"/>
        <v>教材节</v>
      </c>
      <c r="F1182" s="16" t="str">
        <f t="shared" si="151"/>
        <v>恰</v>
      </c>
      <c r="G1182" s="16" t="str">
        <f>INDEX( {"body","discipline","volume","chapter","section"},MATCH(E1182,{"教材体","教材域","教材册","教材章","教材节"},0))</f>
        <v>section</v>
      </c>
      <c r="H1182" s="16" t="str">
        <f>INDEX( {"super","just","sub","infras"},MATCH(F1182,{"超","恰","亚","次"},0))</f>
        <v>just</v>
      </c>
      <c r="I1182" s="16">
        <f>MATCH(E1182,{"教材体","教材域","教材册","教材章","教材节"},0)-1</f>
        <v>4</v>
      </c>
      <c r="J1182" s="16">
        <f>MATCH(F1182,{"超","恰","亚","次"},0)-1</f>
        <v>1</v>
      </c>
      <c r="K1182" s="16" t="str">
        <f t="shared" si="152"/>
        <v>地理</v>
      </c>
      <c r="L1182" s="1" t="s">
        <v>1061</v>
      </c>
      <c r="M1182" s="17"/>
      <c r="N1182" s="17"/>
      <c r="O1182" s="18" t="str">
        <f t="shared" si="153"/>
        <v xml:space="preserve">
  - 
    name:  11.大洋洲
    title:  11.大洋洲
    description: 
    koLyro: section
    koLyri:  just
    son: </v>
      </c>
      <c r="P1182" s="20" t="str">
        <f t="shared" si="154"/>
        <v xml:space="preserve">
          - 
            name:  11.大洋洲
            title:  11.大洋洲
            description: 
            koLyro: section
            koLyri:  just
            son: </v>
      </c>
    </row>
    <row r="1183" spans="1:16" s="1" customFormat="1" ht="17.25" customHeight="1">
      <c r="A1183" s="15">
        <f t="shared" si="147"/>
        <v>4</v>
      </c>
      <c r="B1183" s="16" t="str">
        <f t="shared" si="148"/>
        <v>教材节</v>
      </c>
      <c r="C1183" s="16" t="str">
        <f t="shared" si="149"/>
        <v>12.两极地区</v>
      </c>
      <c r="D1183" s="16" t="str">
        <f>IF(I1183=1,INDEX( {"chinese","english","math","physics","chemistry","biology","politics","history","geography"},MATCH(C1183,{"语文","英语","数学","物理","化学","生物","政治","历史","地理"},0)),"")</f>
        <v/>
      </c>
      <c r="E1183" s="16" t="str">
        <f t="shared" si="150"/>
        <v>教材节</v>
      </c>
      <c r="F1183" s="16" t="str">
        <f t="shared" si="151"/>
        <v>恰</v>
      </c>
      <c r="G1183" s="16" t="str">
        <f>INDEX( {"body","discipline","volume","chapter","section"},MATCH(E1183,{"教材体","教材域","教材册","教材章","教材节"},0))</f>
        <v>section</v>
      </c>
      <c r="H1183" s="16" t="str">
        <f>INDEX( {"super","just","sub","infras"},MATCH(F1183,{"超","恰","亚","次"},0))</f>
        <v>just</v>
      </c>
      <c r="I1183" s="16">
        <f>MATCH(E1183,{"教材体","教材域","教材册","教材章","教材节"},0)-1</f>
        <v>4</v>
      </c>
      <c r="J1183" s="16">
        <f>MATCH(F1183,{"超","恰","亚","次"},0)-1</f>
        <v>1</v>
      </c>
      <c r="K1183" s="16" t="str">
        <f t="shared" si="152"/>
        <v>地理</v>
      </c>
      <c r="L1183" s="1" t="s">
        <v>1062</v>
      </c>
      <c r="M1183" s="17"/>
      <c r="N1183" s="17"/>
      <c r="O1183" s="18" t="str">
        <f t="shared" si="153"/>
        <v xml:space="preserve">
  - 
    name:  12.两极地区
    title:  12.两极地区
    description: 
    koLyro: section
    koLyri:  just
    son: </v>
      </c>
      <c r="P1183" s="20" t="str">
        <f t="shared" si="154"/>
        <v xml:space="preserve">
          - 
            name:  12.两极地区
            title:  12.两极地区
            description: 
            koLyro: section
            koLyri:  just
            son: </v>
      </c>
    </row>
    <row r="1184" spans="1:16" s="1" customFormat="1" ht="17.25" customHeight="1">
      <c r="A1184" s="15">
        <f t="shared" si="147"/>
        <v>3</v>
      </c>
      <c r="B1184" s="16" t="str">
        <f t="shared" si="148"/>
        <v>教材章</v>
      </c>
      <c r="C1184" s="16" t="str">
        <f t="shared" si="149"/>
        <v>第五章 中国地理概况</v>
      </c>
      <c r="D1184" s="16" t="str">
        <f>IF(I1184=1,INDEX( {"chinese","english","math","physics","chemistry","biology","politics","history","geography"},MATCH(C1184,{"语文","英语","数学","物理","化学","生物","政治","历史","地理"},0)),"")</f>
        <v/>
      </c>
      <c r="E1184" s="16" t="str">
        <f t="shared" si="150"/>
        <v>教材章</v>
      </c>
      <c r="F1184" s="16" t="str">
        <f t="shared" si="151"/>
        <v>恰</v>
      </c>
      <c r="G1184" s="16" t="str">
        <f>INDEX( {"body","discipline","volume","chapter","section"},MATCH(E1184,{"教材体","教材域","教材册","教材章","教材节"},0))</f>
        <v>chapter</v>
      </c>
      <c r="H1184" s="16" t="str">
        <f>INDEX( {"super","just","sub","infras"},MATCH(F1184,{"超","恰","亚","次"},0))</f>
        <v>just</v>
      </c>
      <c r="I1184" s="16">
        <f>MATCH(E1184,{"教材体","教材域","教材册","教材章","教材节"},0)-1</f>
        <v>3</v>
      </c>
      <c r="J1184" s="16">
        <f>MATCH(F1184,{"超","恰","亚","次"},0)-1</f>
        <v>1</v>
      </c>
      <c r="K1184" s="16" t="str">
        <f t="shared" si="152"/>
        <v>地理</v>
      </c>
      <c r="L1184" s="1" t="s">
        <v>1063</v>
      </c>
      <c r="M1184" s="17"/>
      <c r="N1184" s="17"/>
      <c r="O1184" s="18" t="str">
        <f t="shared" si="153"/>
        <v xml:space="preserve">
  - 
    name:  第五章 中国地理概况
    title:  第五章 中国地理概况
    description: 
    koLyro: chapter
    koLyri:  just
    son: </v>
      </c>
      <c r="P1184" s="20" t="str">
        <f t="shared" si="154"/>
        <v xml:space="preserve">
        - 
          name:  第五章 中国地理概况
          title:  第五章 中国地理概况
          description: 
          koLyro: chapter
          koLyri:  just
          son: </v>
      </c>
    </row>
    <row r="1185" spans="1:16" s="1" customFormat="1" ht="17.25" customHeight="1">
      <c r="A1185" s="15">
        <f t="shared" si="147"/>
        <v>4</v>
      </c>
      <c r="B1185" s="16" t="str">
        <f t="shared" si="148"/>
        <v>教材节</v>
      </c>
      <c r="C1185" s="16" t="str">
        <f t="shared" si="149"/>
        <v>1.位置、疆域和行政区划</v>
      </c>
      <c r="D1185" s="16" t="str">
        <f>IF(I1185=1,INDEX( {"chinese","english","math","physics","chemistry","biology","politics","history","geography"},MATCH(C1185,{"语文","英语","数学","物理","化学","生物","政治","历史","地理"},0)),"")</f>
        <v/>
      </c>
      <c r="E1185" s="16" t="str">
        <f t="shared" si="150"/>
        <v>教材节</v>
      </c>
      <c r="F1185" s="16" t="str">
        <f t="shared" si="151"/>
        <v>恰</v>
      </c>
      <c r="G1185" s="16" t="str">
        <f>INDEX( {"body","discipline","volume","chapter","section"},MATCH(E1185,{"教材体","教材域","教材册","教材章","教材节"},0))</f>
        <v>section</v>
      </c>
      <c r="H1185" s="16" t="str">
        <f>INDEX( {"super","just","sub","infras"},MATCH(F1185,{"超","恰","亚","次"},0))</f>
        <v>just</v>
      </c>
      <c r="I1185" s="16">
        <f>MATCH(E1185,{"教材体","教材域","教材册","教材章","教材节"},0)-1</f>
        <v>4</v>
      </c>
      <c r="J1185" s="16">
        <f>MATCH(F1185,{"超","恰","亚","次"},0)-1</f>
        <v>1</v>
      </c>
      <c r="K1185" s="16" t="str">
        <f t="shared" si="152"/>
        <v>地理</v>
      </c>
      <c r="L1185" s="1" t="s">
        <v>1064</v>
      </c>
      <c r="M1185" s="17"/>
      <c r="N1185" s="17"/>
      <c r="O1185" s="18" t="str">
        <f t="shared" si="153"/>
        <v xml:space="preserve">
  - 
    name:  1.位置、疆域和行政区划
    title:  1.位置、疆域和行政区划
    description: 
    koLyro: section
    koLyri:  just
    son: </v>
      </c>
      <c r="P1185" s="20" t="str">
        <f t="shared" si="154"/>
        <v xml:space="preserve">
          - 
            name:  1.位置、疆域和行政区划
            title:  1.位置、疆域和行政区划
            description: 
            koLyro: section
            koLyri:  just
            son: </v>
      </c>
    </row>
    <row r="1186" spans="1:16" s="1" customFormat="1" ht="17.25" customHeight="1">
      <c r="A1186" s="15">
        <f t="shared" si="147"/>
        <v>4</v>
      </c>
      <c r="B1186" s="16" t="str">
        <f t="shared" si="148"/>
        <v>教材节</v>
      </c>
      <c r="C1186" s="16" t="str">
        <f t="shared" si="149"/>
        <v>2.人口和民族</v>
      </c>
      <c r="D1186" s="16" t="str">
        <f>IF(I1186=1,INDEX( {"chinese","english","math","physics","chemistry","biology","politics","history","geography"},MATCH(C1186,{"语文","英语","数学","物理","化学","生物","政治","历史","地理"},0)),"")</f>
        <v/>
      </c>
      <c r="E1186" s="16" t="str">
        <f t="shared" si="150"/>
        <v>教材节</v>
      </c>
      <c r="F1186" s="16" t="str">
        <f t="shared" si="151"/>
        <v>恰</v>
      </c>
      <c r="G1186" s="16" t="str">
        <f>INDEX( {"body","discipline","volume","chapter","section"},MATCH(E1186,{"教材体","教材域","教材册","教材章","教材节"},0))</f>
        <v>section</v>
      </c>
      <c r="H1186" s="16" t="str">
        <f>INDEX( {"super","just","sub","infras"},MATCH(F1186,{"超","恰","亚","次"},0))</f>
        <v>just</v>
      </c>
      <c r="I1186" s="16">
        <f>MATCH(E1186,{"教材体","教材域","教材册","教材章","教材节"},0)-1</f>
        <v>4</v>
      </c>
      <c r="J1186" s="16">
        <f>MATCH(F1186,{"超","恰","亚","次"},0)-1</f>
        <v>1</v>
      </c>
      <c r="K1186" s="16" t="str">
        <f t="shared" si="152"/>
        <v>地理</v>
      </c>
      <c r="L1186" s="1" t="s">
        <v>1065</v>
      </c>
      <c r="M1186" s="17"/>
      <c r="N1186" s="17"/>
      <c r="O1186" s="18" t="str">
        <f t="shared" si="153"/>
        <v xml:space="preserve">
  - 
    name:  2.人口和民族
    title:  2.人口和民族
    description: 
    koLyro: section
    koLyri:  just
    son: </v>
      </c>
      <c r="P1186" s="20" t="str">
        <f t="shared" si="154"/>
        <v xml:space="preserve">
          - 
            name:  2.人口和民族
            title:  2.人口和民族
            description: 
            koLyro: section
            koLyri:  just
            son: </v>
      </c>
    </row>
    <row r="1187" spans="1:16" s="1" customFormat="1" ht="17.25" customHeight="1">
      <c r="A1187" s="15">
        <f t="shared" si="147"/>
        <v>4</v>
      </c>
      <c r="B1187" s="16" t="str">
        <f t="shared" si="148"/>
        <v>教材节</v>
      </c>
      <c r="C1187" s="16" t="str">
        <f t="shared" si="149"/>
        <v>3.中国地形</v>
      </c>
      <c r="D1187" s="16" t="str">
        <f>IF(I1187=1,INDEX( {"chinese","english","math","physics","chemistry","biology","politics","history","geography"},MATCH(C1187,{"语文","英语","数学","物理","化学","生物","政治","历史","地理"},0)),"")</f>
        <v/>
      </c>
      <c r="E1187" s="16" t="str">
        <f t="shared" si="150"/>
        <v>教材节</v>
      </c>
      <c r="F1187" s="16" t="str">
        <f t="shared" si="151"/>
        <v>恰</v>
      </c>
      <c r="G1187" s="16" t="str">
        <f>INDEX( {"body","discipline","volume","chapter","section"},MATCH(E1187,{"教材体","教材域","教材册","教材章","教材节"},0))</f>
        <v>section</v>
      </c>
      <c r="H1187" s="16" t="str">
        <f>INDEX( {"super","just","sub","infras"},MATCH(F1187,{"超","恰","亚","次"},0))</f>
        <v>just</v>
      </c>
      <c r="I1187" s="16">
        <f>MATCH(E1187,{"教材体","教材域","教材册","教材章","教材节"},0)-1</f>
        <v>4</v>
      </c>
      <c r="J1187" s="16">
        <f>MATCH(F1187,{"超","恰","亚","次"},0)-1</f>
        <v>1</v>
      </c>
      <c r="K1187" s="16" t="str">
        <f t="shared" si="152"/>
        <v>地理</v>
      </c>
      <c r="L1187" s="1" t="s">
        <v>1066</v>
      </c>
      <c r="M1187" s="17"/>
      <c r="N1187" s="17"/>
      <c r="O1187" s="18" t="str">
        <f t="shared" si="153"/>
        <v xml:space="preserve">
  - 
    name:  3.中国地形
    title:  3.中国地形
    description: 
    koLyro: section
    koLyri:  just
    son: </v>
      </c>
      <c r="P1187" s="20" t="str">
        <f t="shared" si="154"/>
        <v xml:space="preserve">
          - 
            name:  3.中国地形
            title:  3.中国地形
            description: 
            koLyro: section
            koLyri:  just
            son: </v>
      </c>
    </row>
    <row r="1188" spans="1:16" s="1" customFormat="1" ht="17.25" customHeight="1">
      <c r="A1188" s="15">
        <f t="shared" si="147"/>
        <v>4</v>
      </c>
      <c r="B1188" s="16" t="str">
        <f t="shared" si="148"/>
        <v>教材节</v>
      </c>
      <c r="C1188" s="16" t="str">
        <f t="shared" si="149"/>
        <v>4.气候</v>
      </c>
      <c r="D1188" s="16" t="str">
        <f>IF(I1188=1,INDEX( {"chinese","english","math","physics","chemistry","biology","politics","history","geography"},MATCH(C1188,{"语文","英语","数学","物理","化学","生物","政治","历史","地理"},0)),"")</f>
        <v/>
      </c>
      <c r="E1188" s="16" t="str">
        <f t="shared" si="150"/>
        <v>教材节</v>
      </c>
      <c r="F1188" s="16" t="str">
        <f t="shared" si="151"/>
        <v>恰</v>
      </c>
      <c r="G1188" s="16" t="str">
        <f>INDEX( {"body","discipline","volume","chapter","section"},MATCH(E1188,{"教材体","教材域","教材册","教材章","教材节"},0))</f>
        <v>section</v>
      </c>
      <c r="H1188" s="16" t="str">
        <f>INDEX( {"super","just","sub","infras"},MATCH(F1188,{"超","恰","亚","次"},0))</f>
        <v>just</v>
      </c>
      <c r="I1188" s="16">
        <f>MATCH(E1188,{"教材体","教材域","教材册","教材章","教材节"},0)-1</f>
        <v>4</v>
      </c>
      <c r="J1188" s="16">
        <f>MATCH(F1188,{"超","恰","亚","次"},0)-1</f>
        <v>1</v>
      </c>
      <c r="K1188" s="16" t="str">
        <f t="shared" si="152"/>
        <v>地理</v>
      </c>
      <c r="L1188" s="1" t="s">
        <v>1067</v>
      </c>
      <c r="M1188" s="17"/>
      <c r="N1188" s="17"/>
      <c r="O1188" s="18" t="str">
        <f t="shared" si="153"/>
        <v xml:space="preserve">
  - 
    name:  4.气候
    title:  4.气候
    description: 
    koLyro: section
    koLyri:  just
    son: </v>
      </c>
      <c r="P1188" s="20" t="str">
        <f t="shared" si="154"/>
        <v xml:space="preserve">
          - 
            name:  4.气候
            title:  4.气候
            description: 
            koLyro: section
            koLyri:  just
            son: </v>
      </c>
    </row>
    <row r="1189" spans="1:16" s="1" customFormat="1" ht="17.25" customHeight="1">
      <c r="A1189" s="15">
        <f t="shared" si="147"/>
        <v>4</v>
      </c>
      <c r="B1189" s="16" t="str">
        <f t="shared" si="148"/>
        <v>教材节</v>
      </c>
      <c r="C1189" s="16" t="str">
        <f t="shared" si="149"/>
        <v>5.河流和湖泊</v>
      </c>
      <c r="D1189" s="16" t="str">
        <f>IF(I1189=1,INDEX( {"chinese","english","math","physics","chemistry","biology","politics","history","geography"},MATCH(C1189,{"语文","英语","数学","物理","化学","生物","政治","历史","地理"},0)),"")</f>
        <v/>
      </c>
      <c r="E1189" s="16" t="str">
        <f t="shared" si="150"/>
        <v>教材节</v>
      </c>
      <c r="F1189" s="16" t="str">
        <f t="shared" si="151"/>
        <v>恰</v>
      </c>
      <c r="G1189" s="16" t="str">
        <f>INDEX( {"body","discipline","volume","chapter","section"},MATCH(E1189,{"教材体","教材域","教材册","教材章","教材节"},0))</f>
        <v>section</v>
      </c>
      <c r="H1189" s="16" t="str">
        <f>INDEX( {"super","just","sub","infras"},MATCH(F1189,{"超","恰","亚","次"},0))</f>
        <v>just</v>
      </c>
      <c r="I1189" s="16">
        <f>MATCH(E1189,{"教材体","教材域","教材册","教材章","教材节"},0)-1</f>
        <v>4</v>
      </c>
      <c r="J1189" s="16">
        <f>MATCH(F1189,{"超","恰","亚","次"},0)-1</f>
        <v>1</v>
      </c>
      <c r="K1189" s="16" t="str">
        <f t="shared" si="152"/>
        <v>地理</v>
      </c>
      <c r="L1189" s="1" t="s">
        <v>1068</v>
      </c>
      <c r="M1189" s="17"/>
      <c r="N1189" s="17"/>
      <c r="O1189" s="18" t="str">
        <f t="shared" si="153"/>
        <v xml:space="preserve">
  - 
    name:  5.河流和湖泊
    title:  5.河流和湖泊
    description: 
    koLyro: section
    koLyri:  just
    son: </v>
      </c>
      <c r="P1189" s="20" t="str">
        <f t="shared" si="154"/>
        <v xml:space="preserve">
          - 
            name:  5.河流和湖泊
            title:  5.河流和湖泊
            description: 
            koLyro: section
            koLyri:  just
            son: </v>
      </c>
    </row>
    <row r="1190" spans="1:16" s="1" customFormat="1" ht="17.25" customHeight="1">
      <c r="A1190" s="15">
        <f t="shared" si="147"/>
        <v>4</v>
      </c>
      <c r="B1190" s="16" t="str">
        <f t="shared" si="148"/>
        <v>教材节</v>
      </c>
      <c r="C1190" s="16" t="str">
        <f t="shared" si="149"/>
        <v>6.自然资源</v>
      </c>
      <c r="D1190" s="16" t="str">
        <f>IF(I1190=1,INDEX( {"chinese","english","math","physics","chemistry","biology","politics","history","geography"},MATCH(C1190,{"语文","英语","数学","物理","化学","生物","政治","历史","地理"},0)),"")</f>
        <v/>
      </c>
      <c r="E1190" s="16" t="str">
        <f t="shared" si="150"/>
        <v>教材节</v>
      </c>
      <c r="F1190" s="16" t="str">
        <f t="shared" si="151"/>
        <v>恰</v>
      </c>
      <c r="G1190" s="16" t="str">
        <f>INDEX( {"body","discipline","volume","chapter","section"},MATCH(E1190,{"教材体","教材域","教材册","教材章","教材节"},0))</f>
        <v>section</v>
      </c>
      <c r="H1190" s="16" t="str">
        <f>INDEX( {"super","just","sub","infras"},MATCH(F1190,{"超","恰","亚","次"},0))</f>
        <v>just</v>
      </c>
      <c r="I1190" s="16">
        <f>MATCH(E1190,{"教材体","教材域","教材册","教材章","教材节"},0)-1</f>
        <v>4</v>
      </c>
      <c r="J1190" s="16">
        <f>MATCH(F1190,{"超","恰","亚","次"},0)-1</f>
        <v>1</v>
      </c>
      <c r="K1190" s="16" t="str">
        <f t="shared" si="152"/>
        <v>地理</v>
      </c>
      <c r="L1190" s="1" t="s">
        <v>1069</v>
      </c>
      <c r="M1190" s="17"/>
      <c r="N1190" s="17"/>
      <c r="O1190" s="18" t="str">
        <f t="shared" si="153"/>
        <v xml:space="preserve">
  - 
    name:  6.自然资源
    title:  6.自然资源
    description: 
    koLyro: section
    koLyri:  just
    son: </v>
      </c>
      <c r="P1190" s="20" t="str">
        <f t="shared" si="154"/>
        <v xml:space="preserve">
          - 
            name:  6.自然资源
            title:  6.自然资源
            description: 
            koLyro: section
            koLyri:  just
            son: </v>
      </c>
    </row>
    <row r="1191" spans="1:16" s="1" customFormat="1" ht="17.25" customHeight="1">
      <c r="A1191" s="15">
        <f t="shared" si="147"/>
        <v>4</v>
      </c>
      <c r="B1191" s="16" t="str">
        <f t="shared" si="148"/>
        <v>教材节</v>
      </c>
      <c r="C1191" s="16" t="str">
        <f t="shared" si="149"/>
        <v>7.农业</v>
      </c>
      <c r="D1191" s="16" t="str">
        <f>IF(I1191=1,INDEX( {"chinese","english","math","physics","chemistry","biology","politics","history","geography"},MATCH(C1191,{"语文","英语","数学","物理","化学","生物","政治","历史","地理"},0)),"")</f>
        <v/>
      </c>
      <c r="E1191" s="16" t="str">
        <f t="shared" si="150"/>
        <v>教材节</v>
      </c>
      <c r="F1191" s="16" t="str">
        <f t="shared" si="151"/>
        <v>恰</v>
      </c>
      <c r="G1191" s="16" t="str">
        <f>INDEX( {"body","discipline","volume","chapter","section"},MATCH(E1191,{"教材体","教材域","教材册","教材章","教材节"},0))</f>
        <v>section</v>
      </c>
      <c r="H1191" s="16" t="str">
        <f>INDEX( {"super","just","sub","infras"},MATCH(F1191,{"超","恰","亚","次"},0))</f>
        <v>just</v>
      </c>
      <c r="I1191" s="16">
        <f>MATCH(E1191,{"教材体","教材域","教材册","教材章","教材节"},0)-1</f>
        <v>4</v>
      </c>
      <c r="J1191" s="16">
        <f>MATCH(F1191,{"超","恰","亚","次"},0)-1</f>
        <v>1</v>
      </c>
      <c r="K1191" s="16" t="str">
        <f t="shared" si="152"/>
        <v>地理</v>
      </c>
      <c r="L1191" s="1" t="s">
        <v>1070</v>
      </c>
      <c r="M1191" s="17"/>
      <c r="N1191" s="17"/>
      <c r="O1191" s="18" t="str">
        <f t="shared" si="153"/>
        <v xml:space="preserve">
  - 
    name:  7.农业
    title:  7.农业
    description: 
    koLyro: section
    koLyri:  just
    son: </v>
      </c>
      <c r="P1191" s="20" t="str">
        <f t="shared" si="154"/>
        <v xml:space="preserve">
          - 
            name:  7.农业
            title:  7.农业
            description: 
            koLyro: section
            koLyri:  just
            son: </v>
      </c>
    </row>
    <row r="1192" spans="1:16" s="1" customFormat="1" ht="17.25" customHeight="1">
      <c r="A1192" s="15">
        <f t="shared" si="147"/>
        <v>4</v>
      </c>
      <c r="B1192" s="16" t="str">
        <f t="shared" si="148"/>
        <v>教材节</v>
      </c>
      <c r="C1192" s="16" t="str">
        <f t="shared" si="149"/>
        <v>8.工业</v>
      </c>
      <c r="D1192" s="16" t="str">
        <f>IF(I1192=1,INDEX( {"chinese","english","math","physics","chemistry","biology","politics","history","geography"},MATCH(C1192,{"语文","英语","数学","物理","化学","生物","政治","历史","地理"},0)),"")</f>
        <v/>
      </c>
      <c r="E1192" s="16" t="str">
        <f t="shared" si="150"/>
        <v>教材节</v>
      </c>
      <c r="F1192" s="16" t="str">
        <f t="shared" si="151"/>
        <v>恰</v>
      </c>
      <c r="G1192" s="16" t="str">
        <f>INDEX( {"body","discipline","volume","chapter","section"},MATCH(E1192,{"教材体","教材域","教材册","教材章","教材节"},0))</f>
        <v>section</v>
      </c>
      <c r="H1192" s="16" t="str">
        <f>INDEX( {"super","just","sub","infras"},MATCH(F1192,{"超","恰","亚","次"},0))</f>
        <v>just</v>
      </c>
      <c r="I1192" s="16">
        <f>MATCH(E1192,{"教材体","教材域","教材册","教材章","教材节"},0)-1</f>
        <v>4</v>
      </c>
      <c r="J1192" s="16">
        <f>MATCH(F1192,{"超","恰","亚","次"},0)-1</f>
        <v>1</v>
      </c>
      <c r="K1192" s="16" t="str">
        <f t="shared" si="152"/>
        <v>地理</v>
      </c>
      <c r="L1192" s="1" t="s">
        <v>1071</v>
      </c>
      <c r="M1192" s="17"/>
      <c r="N1192" s="17"/>
      <c r="O1192" s="18" t="str">
        <f t="shared" si="153"/>
        <v xml:space="preserve">
  - 
    name:  8.工业
    title:  8.工业
    description: 
    koLyro: section
    koLyri:  just
    son: </v>
      </c>
      <c r="P1192" s="20" t="str">
        <f t="shared" si="154"/>
        <v xml:space="preserve">
          - 
            name:  8.工业
            title:  8.工业
            description: 
            koLyro: section
            koLyri:  just
            son: </v>
      </c>
    </row>
    <row r="1193" spans="1:16" s="1" customFormat="1" ht="17.25" customHeight="1">
      <c r="A1193" s="15">
        <f t="shared" si="147"/>
        <v>4</v>
      </c>
      <c r="B1193" s="16" t="str">
        <f t="shared" si="148"/>
        <v>教材节</v>
      </c>
      <c r="C1193" s="16" t="str">
        <f t="shared" si="149"/>
        <v>9.交通运输业</v>
      </c>
      <c r="D1193" s="16" t="str">
        <f>IF(I1193=1,INDEX( {"chinese","english","math","physics","chemistry","biology","politics","history","geography"},MATCH(C1193,{"语文","英语","数学","物理","化学","生物","政治","历史","地理"},0)),"")</f>
        <v/>
      </c>
      <c r="E1193" s="16" t="str">
        <f t="shared" si="150"/>
        <v>教材节</v>
      </c>
      <c r="F1193" s="16" t="str">
        <f t="shared" si="151"/>
        <v>恰</v>
      </c>
      <c r="G1193" s="16" t="str">
        <f>INDEX( {"body","discipline","volume","chapter","section"},MATCH(E1193,{"教材体","教材域","教材册","教材章","教材节"},0))</f>
        <v>section</v>
      </c>
      <c r="H1193" s="16" t="str">
        <f>INDEX( {"super","just","sub","infras"},MATCH(F1193,{"超","恰","亚","次"},0))</f>
        <v>just</v>
      </c>
      <c r="I1193" s="16">
        <f>MATCH(E1193,{"教材体","教材域","教材册","教材章","教材节"},0)-1</f>
        <v>4</v>
      </c>
      <c r="J1193" s="16">
        <f>MATCH(F1193,{"超","恰","亚","次"},0)-1</f>
        <v>1</v>
      </c>
      <c r="K1193" s="16" t="str">
        <f t="shared" si="152"/>
        <v>地理</v>
      </c>
      <c r="L1193" s="1" t="s">
        <v>1072</v>
      </c>
      <c r="M1193" s="17"/>
      <c r="N1193" s="17"/>
      <c r="O1193" s="18" t="str">
        <f t="shared" si="153"/>
        <v xml:space="preserve">
  - 
    name:  9.交通运输业
    title:  9.交通运输业
    description: 
    koLyro: section
    koLyri:  just
    son: </v>
      </c>
      <c r="P1193" s="20" t="str">
        <f t="shared" si="154"/>
        <v xml:space="preserve">
          - 
            name:  9.交通运输业
            title:  9.交通运输业
            description: 
            koLyro: section
            koLyri:  just
            son: </v>
      </c>
    </row>
    <row r="1194" spans="1:16" s="1" customFormat="1" ht="17.25" customHeight="1">
      <c r="A1194" s="15">
        <f t="shared" si="147"/>
        <v>4</v>
      </c>
      <c r="B1194" s="16" t="str">
        <f t="shared" si="148"/>
        <v>教材节</v>
      </c>
      <c r="C1194" s="16" t="str">
        <f t="shared" si="149"/>
        <v>10.城市</v>
      </c>
      <c r="D1194" s="16" t="str">
        <f>IF(I1194=1,INDEX( {"chinese","english","math","physics","chemistry","biology","politics","history","geography"},MATCH(C1194,{"语文","英语","数学","物理","化学","生物","政治","历史","地理"},0)),"")</f>
        <v/>
      </c>
      <c r="E1194" s="16" t="str">
        <f t="shared" si="150"/>
        <v>教材节</v>
      </c>
      <c r="F1194" s="16" t="str">
        <f t="shared" si="151"/>
        <v>恰</v>
      </c>
      <c r="G1194" s="16" t="str">
        <f>INDEX( {"body","discipline","volume","chapter","section"},MATCH(E1194,{"教材体","教材域","教材册","教材章","教材节"},0))</f>
        <v>section</v>
      </c>
      <c r="H1194" s="16" t="str">
        <f>INDEX( {"super","just","sub","infras"},MATCH(F1194,{"超","恰","亚","次"},0))</f>
        <v>just</v>
      </c>
      <c r="I1194" s="16">
        <f>MATCH(E1194,{"教材体","教材域","教材册","教材章","教材节"},0)-1</f>
        <v>4</v>
      </c>
      <c r="J1194" s="16">
        <f>MATCH(F1194,{"超","恰","亚","次"},0)-1</f>
        <v>1</v>
      </c>
      <c r="K1194" s="16" t="str">
        <f t="shared" si="152"/>
        <v>地理</v>
      </c>
      <c r="L1194" s="1" t="s">
        <v>1073</v>
      </c>
      <c r="M1194" s="17"/>
      <c r="N1194" s="17"/>
      <c r="O1194" s="18" t="str">
        <f t="shared" si="153"/>
        <v xml:space="preserve">
  - 
    name:  10.城市
    title:  10.城市
    description: 
    koLyro: section
    koLyri:  just
    son: </v>
      </c>
      <c r="P1194" s="20" t="str">
        <f t="shared" si="154"/>
        <v xml:space="preserve">
          - 
            name:  10.城市
            title:  10.城市
            description: 
            koLyro: section
            koLyri:  just
            son: </v>
      </c>
    </row>
    <row r="1195" spans="1:16" s="1" customFormat="1" ht="17.25" customHeight="1">
      <c r="A1195" s="15">
        <f t="shared" si="147"/>
        <v>4</v>
      </c>
      <c r="B1195" s="16" t="str">
        <f t="shared" si="148"/>
        <v>教材节</v>
      </c>
      <c r="C1195" s="16" t="str">
        <f t="shared" si="149"/>
        <v>11.商业和旅游业</v>
      </c>
      <c r="D1195" s="16" t="str">
        <f>IF(I1195=1,INDEX( {"chinese","english","math","physics","chemistry","biology","politics","history","geography"},MATCH(C1195,{"语文","英语","数学","物理","化学","生物","政治","历史","地理"},0)),"")</f>
        <v/>
      </c>
      <c r="E1195" s="16" t="str">
        <f t="shared" si="150"/>
        <v>教材节</v>
      </c>
      <c r="F1195" s="16" t="str">
        <f t="shared" si="151"/>
        <v>恰</v>
      </c>
      <c r="G1195" s="16" t="str">
        <f>INDEX( {"body","discipline","volume","chapter","section"},MATCH(E1195,{"教材体","教材域","教材册","教材章","教材节"},0))</f>
        <v>section</v>
      </c>
      <c r="H1195" s="16" t="str">
        <f>INDEX( {"super","just","sub","infras"},MATCH(F1195,{"超","恰","亚","次"},0))</f>
        <v>just</v>
      </c>
      <c r="I1195" s="16">
        <f>MATCH(E1195,{"教材体","教材域","教材册","教材章","教材节"},0)-1</f>
        <v>4</v>
      </c>
      <c r="J1195" s="16">
        <f>MATCH(F1195,{"超","恰","亚","次"},0)-1</f>
        <v>1</v>
      </c>
      <c r="K1195" s="16" t="str">
        <f t="shared" si="152"/>
        <v>地理</v>
      </c>
      <c r="L1195" s="1" t="s">
        <v>1074</v>
      </c>
      <c r="M1195" s="17"/>
      <c r="N1195" s="17"/>
      <c r="O1195" s="18" t="str">
        <f t="shared" si="153"/>
        <v xml:space="preserve">
  - 
    name:  11.商业和旅游业
    title:  11.商业和旅游业
    description: 
    koLyro: section
    koLyri:  just
    son: </v>
      </c>
      <c r="P1195" s="20" t="str">
        <f t="shared" si="154"/>
        <v xml:space="preserve">
          - 
            name:  11.商业和旅游业
            title:  11.商业和旅游业
            description: 
            koLyro: section
            koLyri:  just
            son: </v>
      </c>
    </row>
    <row r="1196" spans="1:16" s="1" customFormat="1" ht="17.25" customHeight="1">
      <c r="A1196" s="15">
        <f t="shared" si="147"/>
        <v>3</v>
      </c>
      <c r="B1196" s="16" t="str">
        <f t="shared" si="148"/>
        <v>教材章</v>
      </c>
      <c r="C1196" s="16" t="str">
        <f t="shared" si="149"/>
        <v>第六章 中国地理分区</v>
      </c>
      <c r="D1196" s="16" t="str">
        <f>IF(I1196=1,INDEX( {"chinese","english","math","physics","chemistry","biology","politics","history","geography"},MATCH(C1196,{"语文","英语","数学","物理","化学","生物","政治","历史","地理"},0)),"")</f>
        <v/>
      </c>
      <c r="E1196" s="16" t="str">
        <f t="shared" si="150"/>
        <v>教材章</v>
      </c>
      <c r="F1196" s="16" t="str">
        <f t="shared" si="151"/>
        <v>恰</v>
      </c>
      <c r="G1196" s="16" t="str">
        <f>INDEX( {"body","discipline","volume","chapter","section"},MATCH(E1196,{"教材体","教材域","教材册","教材章","教材节"},0))</f>
        <v>chapter</v>
      </c>
      <c r="H1196" s="16" t="str">
        <f>INDEX( {"super","just","sub","infras"},MATCH(F1196,{"超","恰","亚","次"},0))</f>
        <v>just</v>
      </c>
      <c r="I1196" s="16">
        <f>MATCH(E1196,{"教材体","教材域","教材册","教材章","教材节"},0)-1</f>
        <v>3</v>
      </c>
      <c r="J1196" s="16">
        <f>MATCH(F1196,{"超","恰","亚","次"},0)-1</f>
        <v>1</v>
      </c>
      <c r="K1196" s="16" t="str">
        <f t="shared" si="152"/>
        <v>地理</v>
      </c>
      <c r="L1196" s="1" t="s">
        <v>1075</v>
      </c>
      <c r="M1196" s="17"/>
      <c r="N1196" s="17"/>
      <c r="O1196" s="18" t="str">
        <f t="shared" si="153"/>
        <v xml:space="preserve">
  - 
    name:  第六章 中国地理分区
    title:  第六章 中国地理分区
    description: 
    koLyro: chapter
    koLyri:  just
    son: </v>
      </c>
      <c r="P1196" s="20" t="str">
        <f t="shared" si="154"/>
        <v xml:space="preserve">
        - 
          name:  第六章 中国地理分区
          title:  第六章 中国地理分区
          description: 
          koLyro: chapter
          koLyri:  just
          son: </v>
      </c>
    </row>
    <row r="1197" spans="1:16" s="1" customFormat="1" ht="17.25" customHeight="1">
      <c r="A1197" s="15">
        <f t="shared" si="147"/>
        <v>4</v>
      </c>
      <c r="B1197" s="16" t="str">
        <f t="shared" si="148"/>
        <v>教材节</v>
      </c>
      <c r="C1197" s="16" t="str">
        <f t="shared" si="149"/>
        <v>1.北方地区</v>
      </c>
      <c r="D1197" s="16" t="str">
        <f>IF(I1197=1,INDEX( {"chinese","english","math","physics","chemistry","biology","politics","history","geography"},MATCH(C1197,{"语文","英语","数学","物理","化学","生物","政治","历史","地理"},0)),"")</f>
        <v/>
      </c>
      <c r="E1197" s="16" t="str">
        <f t="shared" si="150"/>
        <v>教材节</v>
      </c>
      <c r="F1197" s="16" t="str">
        <f t="shared" si="151"/>
        <v>恰</v>
      </c>
      <c r="G1197" s="16" t="str">
        <f>INDEX( {"body","discipline","volume","chapter","section"},MATCH(E1197,{"教材体","教材域","教材册","教材章","教材节"},0))</f>
        <v>section</v>
      </c>
      <c r="H1197" s="16" t="str">
        <f>INDEX( {"super","just","sub","infras"},MATCH(F1197,{"超","恰","亚","次"},0))</f>
        <v>just</v>
      </c>
      <c r="I1197" s="16">
        <f>MATCH(E1197,{"教材体","教材域","教材册","教材章","教材节"},0)-1</f>
        <v>4</v>
      </c>
      <c r="J1197" s="16">
        <f>MATCH(F1197,{"超","恰","亚","次"},0)-1</f>
        <v>1</v>
      </c>
      <c r="K1197" s="16" t="str">
        <f t="shared" si="152"/>
        <v>地理</v>
      </c>
      <c r="L1197" s="1" t="s">
        <v>1076</v>
      </c>
      <c r="M1197" s="17"/>
      <c r="N1197" s="17"/>
      <c r="O1197" s="18" t="str">
        <f t="shared" si="153"/>
        <v xml:space="preserve">
  - 
    name:  1.北方地区
    title:  1.北方地区
    description: 
    koLyro: section
    koLyri:  just
    son: </v>
      </c>
      <c r="P1197" s="20" t="str">
        <f t="shared" si="154"/>
        <v xml:space="preserve">
          - 
            name:  1.北方地区
            title:  1.北方地区
            description: 
            koLyro: section
            koLyri:  just
            son: </v>
      </c>
    </row>
    <row r="1198" spans="1:16" s="1" customFormat="1" ht="17.25" customHeight="1">
      <c r="A1198" s="15">
        <f t="shared" si="147"/>
        <v>4</v>
      </c>
      <c r="B1198" s="16" t="str">
        <f t="shared" si="148"/>
        <v>教材节</v>
      </c>
      <c r="C1198" s="16" t="str">
        <f t="shared" si="149"/>
        <v>2.南方地区</v>
      </c>
      <c r="D1198" s="16" t="str">
        <f>IF(I1198=1,INDEX( {"chinese","english","math","physics","chemistry","biology","politics","history","geography"},MATCH(C1198,{"语文","英语","数学","物理","化学","生物","政治","历史","地理"},0)),"")</f>
        <v/>
      </c>
      <c r="E1198" s="16" t="str">
        <f t="shared" si="150"/>
        <v>教材节</v>
      </c>
      <c r="F1198" s="16" t="str">
        <f t="shared" si="151"/>
        <v>恰</v>
      </c>
      <c r="G1198" s="16" t="str">
        <f>INDEX( {"body","discipline","volume","chapter","section"},MATCH(E1198,{"教材体","教材域","教材册","教材章","教材节"},0))</f>
        <v>section</v>
      </c>
      <c r="H1198" s="16" t="str">
        <f>INDEX( {"super","just","sub","infras"},MATCH(F1198,{"超","恰","亚","次"},0))</f>
        <v>just</v>
      </c>
      <c r="I1198" s="16">
        <f>MATCH(E1198,{"教材体","教材域","教材册","教材章","教材节"},0)-1</f>
        <v>4</v>
      </c>
      <c r="J1198" s="16">
        <f>MATCH(F1198,{"超","恰","亚","次"},0)-1</f>
        <v>1</v>
      </c>
      <c r="K1198" s="16" t="str">
        <f t="shared" si="152"/>
        <v>地理</v>
      </c>
      <c r="L1198" s="1" t="s">
        <v>1077</v>
      </c>
      <c r="M1198" s="17"/>
      <c r="N1198" s="17"/>
      <c r="O1198" s="18" t="str">
        <f t="shared" si="153"/>
        <v xml:space="preserve">
  - 
    name:  2.南方地区
    title:  2.南方地区
    description: 
    koLyro: section
    koLyri:  just
    son: </v>
      </c>
      <c r="P1198" s="20" t="str">
        <f t="shared" si="154"/>
        <v xml:space="preserve">
          - 
            name:  2.南方地区
            title:  2.南方地区
            description: 
            koLyro: section
            koLyri:  just
            son: </v>
      </c>
    </row>
    <row r="1199" spans="1:16" s="1" customFormat="1" ht="17.25" customHeight="1">
      <c r="A1199" s="15">
        <f t="shared" si="147"/>
        <v>4</v>
      </c>
      <c r="B1199" s="16" t="str">
        <f t="shared" si="148"/>
        <v>教材节</v>
      </c>
      <c r="C1199" s="16" t="str">
        <f t="shared" si="149"/>
        <v>3.西北地区</v>
      </c>
      <c r="D1199" s="16" t="str">
        <f>IF(I1199=1,INDEX( {"chinese","english","math","physics","chemistry","biology","politics","history","geography"},MATCH(C1199,{"语文","英语","数学","物理","化学","生物","政治","历史","地理"},0)),"")</f>
        <v/>
      </c>
      <c r="E1199" s="16" t="str">
        <f t="shared" si="150"/>
        <v>教材节</v>
      </c>
      <c r="F1199" s="16" t="str">
        <f t="shared" si="151"/>
        <v>恰</v>
      </c>
      <c r="G1199" s="16" t="str">
        <f>INDEX( {"body","discipline","volume","chapter","section"},MATCH(E1199,{"教材体","教材域","教材册","教材章","教材节"},0))</f>
        <v>section</v>
      </c>
      <c r="H1199" s="16" t="str">
        <f>INDEX( {"super","just","sub","infras"},MATCH(F1199,{"超","恰","亚","次"},0))</f>
        <v>just</v>
      </c>
      <c r="I1199" s="16">
        <f>MATCH(E1199,{"教材体","教材域","教材册","教材章","教材节"},0)-1</f>
        <v>4</v>
      </c>
      <c r="J1199" s="16">
        <f>MATCH(F1199,{"超","恰","亚","次"},0)-1</f>
        <v>1</v>
      </c>
      <c r="K1199" s="16" t="str">
        <f t="shared" si="152"/>
        <v>地理</v>
      </c>
      <c r="L1199" s="1" t="s">
        <v>1078</v>
      </c>
      <c r="M1199" s="17"/>
      <c r="N1199" s="17"/>
      <c r="O1199" s="18" t="str">
        <f t="shared" si="153"/>
        <v xml:space="preserve">
  - 
    name:  3.西北地区
    title:  3.西北地区
    description: 
    koLyro: section
    koLyri:  just
    son: </v>
      </c>
      <c r="P1199" s="20" t="str">
        <f t="shared" si="154"/>
        <v xml:space="preserve">
          - 
            name:  3.西北地区
            title:  3.西北地区
            description: 
            koLyro: section
            koLyri:  just
            son: </v>
      </c>
    </row>
    <row r="1200" spans="1:16" s="1" customFormat="1" ht="17.25" customHeight="1">
      <c r="A1200" s="15">
        <f t="shared" si="147"/>
        <v>4</v>
      </c>
      <c r="B1200" s="16" t="str">
        <f t="shared" si="148"/>
        <v>教材节</v>
      </c>
      <c r="C1200" s="16" t="str">
        <f t="shared" si="149"/>
        <v>4.青藏地区</v>
      </c>
      <c r="D1200" s="16" t="str">
        <f>IF(I1200=1,INDEX( {"chinese","english","math","physics","chemistry","biology","politics","history","geography"},MATCH(C1200,{"语文","英语","数学","物理","化学","生物","政治","历史","地理"},0)),"")</f>
        <v/>
      </c>
      <c r="E1200" s="16" t="str">
        <f t="shared" si="150"/>
        <v>教材节</v>
      </c>
      <c r="F1200" s="16" t="str">
        <f t="shared" si="151"/>
        <v>恰</v>
      </c>
      <c r="G1200" s="16" t="str">
        <f>INDEX( {"body","discipline","volume","chapter","section"},MATCH(E1200,{"教材体","教材域","教材册","教材章","教材节"},0))</f>
        <v>section</v>
      </c>
      <c r="H1200" s="16" t="str">
        <f>INDEX( {"super","just","sub","infras"},MATCH(F1200,{"超","恰","亚","次"},0))</f>
        <v>just</v>
      </c>
      <c r="I1200" s="16">
        <f>MATCH(E1200,{"教材体","教材域","教材册","教材章","教材节"},0)-1</f>
        <v>4</v>
      </c>
      <c r="J1200" s="16">
        <f>MATCH(F1200,{"超","恰","亚","次"},0)-1</f>
        <v>1</v>
      </c>
      <c r="K1200" s="16" t="str">
        <f t="shared" si="152"/>
        <v>地理</v>
      </c>
      <c r="L1200" s="1" t="s">
        <v>1079</v>
      </c>
      <c r="M1200" s="17"/>
      <c r="N1200" s="17"/>
      <c r="O1200" s="18" t="str">
        <f t="shared" si="153"/>
        <v xml:space="preserve">
  - 
    name:  4.青藏地区
    title:  4.青藏地区
    description: 
    koLyro: section
    koLyri:  just
    son: </v>
      </c>
      <c r="P1200" s="20" t="str">
        <f t="shared" si="154"/>
        <v xml:space="preserve">
          - 
            name:  4.青藏地区
            title:  4.青藏地区
            description: 
            koLyro: section
            koLyri:  just
            son: </v>
      </c>
    </row>
    <row r="1201" spans="1:16" s="1" customFormat="1" ht="17.25" customHeight="1">
      <c r="A1201" s="15">
        <f t="shared" si="147"/>
        <v>4</v>
      </c>
      <c r="B1201" s="16" t="str">
        <f t="shared" si="148"/>
        <v>教材节</v>
      </c>
      <c r="C1201" s="16" t="str">
        <f t="shared" si="149"/>
        <v>5.港澳台地区</v>
      </c>
      <c r="D1201" s="16" t="str">
        <f>IF(I1201=1,INDEX( {"chinese","english","math","physics","chemistry","biology","politics","history","geography"},MATCH(C1201,{"语文","英语","数学","物理","化学","生物","政治","历史","地理"},0)),"")</f>
        <v/>
      </c>
      <c r="E1201" s="16" t="str">
        <f t="shared" si="150"/>
        <v>教材节</v>
      </c>
      <c r="F1201" s="16" t="str">
        <f t="shared" si="151"/>
        <v>恰</v>
      </c>
      <c r="G1201" s="16" t="str">
        <f>INDEX( {"body","discipline","volume","chapter","section"},MATCH(E1201,{"教材体","教材域","教材册","教材章","教材节"},0))</f>
        <v>section</v>
      </c>
      <c r="H1201" s="16" t="str">
        <f>INDEX( {"super","just","sub","infras"},MATCH(F1201,{"超","恰","亚","次"},0))</f>
        <v>just</v>
      </c>
      <c r="I1201" s="16">
        <f>MATCH(E1201,{"教材体","教材域","教材册","教材章","教材节"},0)-1</f>
        <v>4</v>
      </c>
      <c r="J1201" s="16">
        <f>MATCH(F1201,{"超","恰","亚","次"},0)-1</f>
        <v>1</v>
      </c>
      <c r="K1201" s="16" t="str">
        <f t="shared" si="152"/>
        <v>地理</v>
      </c>
      <c r="L1201" s="1" t="s">
        <v>1080</v>
      </c>
      <c r="M1201" s="17"/>
      <c r="N1201" s="17"/>
      <c r="O1201" s="18" t="str">
        <f t="shared" si="153"/>
        <v xml:space="preserve">
  - 
    name:  5.港澳台地区
    title:  5.港澳台地区
    description: 
    koLyro: section
    koLyri:  just
    son: </v>
      </c>
      <c r="P1201" s="20" t="str">
        <f t="shared" si="154"/>
        <v xml:space="preserve">
          - 
            name:  5.港澳台地区
            title:  5.港澳台地区
            description: 
            koLyro: section
            koLyri:  just
            son: </v>
      </c>
    </row>
    <row r="1202" spans="1:16" s="1" customFormat="1" ht="17.25" customHeight="1">
      <c r="A1202" s="15">
        <f t="shared" si="147"/>
        <v>3</v>
      </c>
      <c r="B1202" s="16" t="str">
        <f t="shared" si="148"/>
        <v>教材章</v>
      </c>
      <c r="C1202" s="16" t="str">
        <f t="shared" si="149"/>
        <v>第七章 中国的区域差异</v>
      </c>
      <c r="D1202" s="16" t="str">
        <f>IF(I1202=1,INDEX( {"chinese","english","math","physics","chemistry","biology","politics","history","geography"},MATCH(C1202,{"语文","英语","数学","物理","化学","生物","政治","历史","地理"},0)),"")</f>
        <v/>
      </c>
      <c r="E1202" s="16" t="str">
        <f t="shared" si="150"/>
        <v>教材章</v>
      </c>
      <c r="F1202" s="16" t="str">
        <f t="shared" si="151"/>
        <v>恰</v>
      </c>
      <c r="G1202" s="16" t="str">
        <f>INDEX( {"body","discipline","volume","chapter","section"},MATCH(E1202,{"教材体","教材域","教材册","教材章","教材节"},0))</f>
        <v>chapter</v>
      </c>
      <c r="H1202" s="16" t="str">
        <f>INDEX( {"super","just","sub","infras"},MATCH(F1202,{"超","恰","亚","次"},0))</f>
        <v>just</v>
      </c>
      <c r="I1202" s="16">
        <f>MATCH(E1202,{"教材体","教材域","教材册","教材章","教材节"},0)-1</f>
        <v>3</v>
      </c>
      <c r="J1202" s="16">
        <f>MATCH(F1202,{"超","恰","亚","次"},0)-1</f>
        <v>1</v>
      </c>
      <c r="K1202" s="16" t="str">
        <f t="shared" si="152"/>
        <v>地理</v>
      </c>
      <c r="L1202" s="1" t="s">
        <v>1081</v>
      </c>
      <c r="M1202" s="17"/>
      <c r="N1202" s="17"/>
      <c r="O1202" s="18" t="str">
        <f t="shared" si="153"/>
        <v xml:space="preserve">
  - 
    name:  第七章 中国的区域差异
    title:  第七章 中国的区域差异
    description: 
    koLyro: chapter
    koLyri:  just
    son: </v>
      </c>
      <c r="P1202" s="20" t="str">
        <f t="shared" si="154"/>
        <v xml:space="preserve">
        - 
          name:  第七章 中国的区域差异
          title:  第七章 中国的区域差异
          description: 
          koLyro: chapter
          koLyri:  just
          son: </v>
      </c>
    </row>
    <row r="1203" spans="1:16" s="1" customFormat="1" ht="17.25" customHeight="1">
      <c r="A1203" s="15">
        <f t="shared" si="147"/>
        <v>4</v>
      </c>
      <c r="B1203" s="16" t="str">
        <f t="shared" si="148"/>
        <v>教材节</v>
      </c>
      <c r="C1203" s="16" t="str">
        <f t="shared" si="149"/>
        <v>1.中国自然区域的差异</v>
      </c>
      <c r="D1203" s="16" t="str">
        <f>IF(I1203=1,INDEX( {"chinese","english","math","physics","chemistry","biology","politics","history","geography"},MATCH(C1203,{"语文","英语","数学","物理","化学","生物","政治","历史","地理"},0)),"")</f>
        <v/>
      </c>
      <c r="E1203" s="16" t="str">
        <f t="shared" si="150"/>
        <v>教材节</v>
      </c>
      <c r="F1203" s="16" t="str">
        <f t="shared" si="151"/>
        <v>恰</v>
      </c>
      <c r="G1203" s="16" t="str">
        <f>INDEX( {"body","discipline","volume","chapter","section"},MATCH(E1203,{"教材体","教材域","教材册","教材章","教材节"},0))</f>
        <v>section</v>
      </c>
      <c r="H1203" s="16" t="str">
        <f>INDEX( {"super","just","sub","infras"},MATCH(F1203,{"超","恰","亚","次"},0))</f>
        <v>just</v>
      </c>
      <c r="I1203" s="16">
        <f>MATCH(E1203,{"教材体","教材域","教材册","教材章","教材节"},0)-1</f>
        <v>4</v>
      </c>
      <c r="J1203" s="16">
        <f>MATCH(F1203,{"超","恰","亚","次"},0)-1</f>
        <v>1</v>
      </c>
      <c r="K1203" s="16" t="str">
        <f t="shared" si="152"/>
        <v>地理</v>
      </c>
      <c r="L1203" s="1" t="s">
        <v>1082</v>
      </c>
      <c r="M1203" s="17"/>
      <c r="N1203" s="17"/>
      <c r="O1203" s="18" t="str">
        <f t="shared" si="153"/>
        <v xml:space="preserve">
  - 
    name:  1.中国自然区域的差异
    title:  1.中国自然区域的差异
    description: 
    koLyro: section
    koLyri:  just
    son: </v>
      </c>
      <c r="P1203" s="20" t="str">
        <f t="shared" si="154"/>
        <v xml:space="preserve">
          - 
            name:  1.中国自然区域的差异
            title:  1.中国自然区域的差异
            description: 
            koLyro: section
            koLyri:  just
            son: </v>
      </c>
    </row>
    <row r="1204" spans="1:16" s="1" customFormat="1" ht="17.25" customHeight="1">
      <c r="A1204" s="15">
        <f t="shared" si="147"/>
        <v>4</v>
      </c>
      <c r="B1204" s="16" t="str">
        <f t="shared" si="148"/>
        <v>教材节</v>
      </c>
      <c r="C1204" s="16" t="str">
        <f t="shared" si="149"/>
        <v>2.我国的三个经济地带</v>
      </c>
      <c r="D1204" s="16" t="str">
        <f>IF(I1204=1,INDEX( {"chinese","english","math","physics","chemistry","biology","politics","history","geography"},MATCH(C1204,{"语文","英语","数学","物理","化学","生物","政治","历史","地理"},0)),"")</f>
        <v/>
      </c>
      <c r="E1204" s="16" t="str">
        <f t="shared" si="150"/>
        <v>教材节</v>
      </c>
      <c r="F1204" s="16" t="str">
        <f t="shared" si="151"/>
        <v>恰</v>
      </c>
      <c r="G1204" s="16" t="str">
        <f>INDEX( {"body","discipline","volume","chapter","section"},MATCH(E1204,{"教材体","教材域","教材册","教材章","教材节"},0))</f>
        <v>section</v>
      </c>
      <c r="H1204" s="16" t="str">
        <f>INDEX( {"super","just","sub","infras"},MATCH(F1204,{"超","恰","亚","次"},0))</f>
        <v>just</v>
      </c>
      <c r="I1204" s="16">
        <f>MATCH(E1204,{"教材体","教材域","教材册","教材章","教材节"},0)-1</f>
        <v>4</v>
      </c>
      <c r="J1204" s="16">
        <f>MATCH(F1204,{"超","恰","亚","次"},0)-1</f>
        <v>1</v>
      </c>
      <c r="K1204" s="16" t="str">
        <f t="shared" si="152"/>
        <v>地理</v>
      </c>
      <c r="L1204" s="1" t="s">
        <v>1083</v>
      </c>
      <c r="M1204" s="17"/>
      <c r="N1204" s="17"/>
      <c r="O1204" s="18" t="str">
        <f t="shared" si="153"/>
        <v xml:space="preserve">
  - 
    name:  2.我国的三个经济地带
    title:  2.我国的三个经济地带
    description: 
    koLyro: section
    koLyri:  just
    son: </v>
      </c>
      <c r="P1204" s="20" t="str">
        <f t="shared" si="154"/>
        <v xml:space="preserve">
          - 
            name:  2.我国的三个经济地带
            title:  2.我国的三个经济地带
            description: 
            koLyro: section
            koLyri:  just
            son: </v>
      </c>
    </row>
    <row r="1205" spans="1:16" s="1" customFormat="1" ht="17.25" customHeight="1">
      <c r="A1205" s="15">
        <f t="shared" si="147"/>
        <v>4</v>
      </c>
      <c r="B1205" s="16" t="str">
        <f t="shared" si="148"/>
        <v>教材节</v>
      </c>
      <c r="C1205" s="16" t="str">
        <f t="shared" si="149"/>
        <v>3.资源跨地区调配</v>
      </c>
      <c r="D1205" s="16" t="str">
        <f>IF(I1205=1,INDEX( {"chinese","english","math","physics","chemistry","biology","politics","history","geography"},MATCH(C1205,{"语文","英语","数学","物理","化学","生物","政治","历史","地理"},0)),"")</f>
        <v/>
      </c>
      <c r="E1205" s="16" t="str">
        <f t="shared" si="150"/>
        <v>教材节</v>
      </c>
      <c r="F1205" s="16" t="str">
        <f t="shared" si="151"/>
        <v>恰</v>
      </c>
      <c r="G1205" s="16" t="str">
        <f>INDEX( {"body","discipline","volume","chapter","section"},MATCH(E1205,{"教材体","教材域","教材册","教材章","教材节"},0))</f>
        <v>section</v>
      </c>
      <c r="H1205" s="16" t="str">
        <f>INDEX( {"super","just","sub","infras"},MATCH(F1205,{"超","恰","亚","次"},0))</f>
        <v>just</v>
      </c>
      <c r="I1205" s="16">
        <f>MATCH(E1205,{"教材体","教材域","教材册","教材章","教材节"},0)-1</f>
        <v>4</v>
      </c>
      <c r="J1205" s="16">
        <f>MATCH(F1205,{"超","恰","亚","次"},0)-1</f>
        <v>1</v>
      </c>
      <c r="K1205" s="16" t="str">
        <f t="shared" si="152"/>
        <v>地理</v>
      </c>
      <c r="L1205" s="1" t="s">
        <v>1084</v>
      </c>
      <c r="M1205" s="17"/>
      <c r="N1205" s="17"/>
      <c r="O1205" s="18" t="str">
        <f t="shared" si="153"/>
        <v xml:space="preserve">
  - 
    name:  3.资源跨地区调配
    title:  3.资源跨地区调配
    description: 
    koLyro: section
    koLyri:  just
    son: </v>
      </c>
      <c r="P1205" s="20" t="str">
        <f t="shared" si="154"/>
        <v xml:space="preserve">
          - 
            name:  3.资源跨地区调配
            title:  3.资源跨地区调配
            description: 
            koLyro: section
            koLyri:  just
            son: </v>
      </c>
    </row>
    <row r="1206" spans="1:16" s="1" customFormat="1" ht="17.25" customHeight="1">
      <c r="A1206" s="15">
        <f t="shared" si="147"/>
        <v>4</v>
      </c>
      <c r="B1206" s="16" t="str">
        <f t="shared" si="148"/>
        <v>教材节</v>
      </c>
      <c r="C1206" s="16" t="str">
        <f t="shared" si="149"/>
        <v>4.区域协调发展</v>
      </c>
      <c r="D1206" s="16" t="str">
        <f>IF(I1206=1,INDEX( {"chinese","english","math","physics","chemistry","biology","politics","history","geography"},MATCH(C1206,{"语文","英语","数学","物理","化学","生物","政治","历史","地理"},0)),"")</f>
        <v/>
      </c>
      <c r="E1206" s="16" t="str">
        <f t="shared" si="150"/>
        <v>教材节</v>
      </c>
      <c r="F1206" s="16" t="str">
        <f t="shared" si="151"/>
        <v>恰</v>
      </c>
      <c r="G1206" s="16" t="str">
        <f>INDEX( {"body","discipline","volume","chapter","section"},MATCH(E1206,{"教材体","教材域","教材册","教材章","教材节"},0))</f>
        <v>section</v>
      </c>
      <c r="H1206" s="16" t="str">
        <f>INDEX( {"super","just","sub","infras"},MATCH(F1206,{"超","恰","亚","次"},0))</f>
        <v>just</v>
      </c>
      <c r="I1206" s="16">
        <f>MATCH(E1206,{"教材体","教材域","教材册","教材章","教材节"},0)-1</f>
        <v>4</v>
      </c>
      <c r="J1206" s="16">
        <f>MATCH(F1206,{"超","恰","亚","次"},0)-1</f>
        <v>1</v>
      </c>
      <c r="K1206" s="16" t="str">
        <f t="shared" si="152"/>
        <v>地理</v>
      </c>
      <c r="L1206" s="1" t="s">
        <v>1085</v>
      </c>
      <c r="M1206" s="17"/>
      <c r="N1206" s="17"/>
      <c r="O1206" s="18" t="str">
        <f t="shared" si="153"/>
        <v xml:space="preserve">
  - 
    name:  4.区域协调发展
    title:  4.区域协调发展
    description: 
    koLyro: section
    koLyri:  just
    son: </v>
      </c>
      <c r="P1206" s="20" t="str">
        <f t="shared" si="154"/>
        <v xml:space="preserve">
          - 
            name:  4.区域协调发展
            title:  4.区域协调发展
            description: 
            koLyro: section
            koLyri:  just
            son: </v>
      </c>
    </row>
    <row r="1207" spans="1:16" s="1" customFormat="1" ht="17.25" customHeight="1">
      <c r="A1207" s="15">
        <f t="shared" si="147"/>
        <v>2</v>
      </c>
      <c r="B1207" s="16" t="str">
        <f t="shared" si="148"/>
        <v>教材册</v>
      </c>
      <c r="C1207" s="16" t="str">
        <f t="shared" si="149"/>
        <v>选修一</v>
      </c>
      <c r="D1207" s="16" t="str">
        <f>IF(I1207=1,INDEX( {"chinese","english","math","physics","chemistry","biology","politics","history","geography"},MATCH(C1207,{"语文","英语","数学","物理","化学","生物","政治","历史","地理"},0)),"")</f>
        <v/>
      </c>
      <c r="E1207" s="16" t="str">
        <f t="shared" si="150"/>
        <v>教材册</v>
      </c>
      <c r="F1207" s="16" t="str">
        <f t="shared" si="151"/>
        <v>恰</v>
      </c>
      <c r="G1207" s="16" t="str">
        <f>INDEX( {"body","discipline","volume","chapter","section"},MATCH(E1207,{"教材体","教材域","教材册","教材章","教材节"},0))</f>
        <v>volume</v>
      </c>
      <c r="H1207" s="16" t="str">
        <f>INDEX( {"super","just","sub","infras"},MATCH(F1207,{"超","恰","亚","次"},0))</f>
        <v>just</v>
      </c>
      <c r="I1207" s="16">
        <f>MATCH(E1207,{"教材体","教材域","教材册","教材章","教材节"},0)-1</f>
        <v>2</v>
      </c>
      <c r="J1207" s="16">
        <f>MATCH(F1207,{"超","恰","亚","次"},0)-1</f>
        <v>1</v>
      </c>
      <c r="K1207" s="16" t="str">
        <f t="shared" si="152"/>
        <v>地理</v>
      </c>
      <c r="L1207" s="1" t="s">
        <v>1086</v>
      </c>
      <c r="M1207" s="17"/>
      <c r="N1207" s="17"/>
      <c r="O1207" s="18" t="str">
        <f t="shared" si="153"/>
        <v xml:space="preserve">
  - 
    name:  选修一
    title:  选修一
    description: 
    koLyro: volume
    koLyri:  just
    son: </v>
      </c>
      <c r="P1207" s="20" t="str">
        <f t="shared" si="154"/>
        <v xml:space="preserve">
      - 
        name:  选修一
        title:  选修一
        description: 
        koLyro: volume
        koLyri:  just
        son: </v>
      </c>
    </row>
    <row r="1208" spans="1:16" s="1" customFormat="1" ht="17.25" customHeight="1">
      <c r="A1208" s="15">
        <f t="shared" si="147"/>
        <v>3</v>
      </c>
      <c r="B1208" s="16" t="str">
        <f t="shared" si="148"/>
        <v>教材章</v>
      </c>
      <c r="C1208" s="16" t="str">
        <f t="shared" si="149"/>
        <v>第一章 宇宙</v>
      </c>
      <c r="D1208" s="16" t="str">
        <f>IF(I1208=1,INDEX( {"chinese","english","math","physics","chemistry","biology","politics","history","geography"},MATCH(C1208,{"语文","英语","数学","物理","化学","生物","政治","历史","地理"},0)),"")</f>
        <v/>
      </c>
      <c r="E1208" s="16" t="str">
        <f t="shared" si="150"/>
        <v>教材章</v>
      </c>
      <c r="F1208" s="16" t="str">
        <f t="shared" si="151"/>
        <v>恰</v>
      </c>
      <c r="G1208" s="16" t="str">
        <f>INDEX( {"body","discipline","volume","chapter","section"},MATCH(E1208,{"教材体","教材域","教材册","教材章","教材节"},0))</f>
        <v>chapter</v>
      </c>
      <c r="H1208" s="16" t="str">
        <f>INDEX( {"super","just","sub","infras"},MATCH(F1208,{"超","恰","亚","次"},0))</f>
        <v>just</v>
      </c>
      <c r="I1208" s="16">
        <f>MATCH(E1208,{"教材体","教材域","教材册","教材章","教材节"},0)-1</f>
        <v>3</v>
      </c>
      <c r="J1208" s="16">
        <f>MATCH(F1208,{"超","恰","亚","次"},0)-1</f>
        <v>1</v>
      </c>
      <c r="K1208" s="16" t="str">
        <f t="shared" si="152"/>
        <v>地理</v>
      </c>
      <c r="L1208" s="1" t="s">
        <v>1087</v>
      </c>
      <c r="M1208" s="17"/>
      <c r="N1208" s="17"/>
      <c r="O1208" s="18" t="str">
        <f t="shared" si="153"/>
        <v xml:space="preserve">
  - 
    name:  第一章 宇宙
    title:  第一章 宇宙
    description: 
    koLyro: chapter
    koLyri:  just
    son: </v>
      </c>
      <c r="P1208" s="20" t="str">
        <f t="shared" si="154"/>
        <v xml:space="preserve">
        - 
          name:  第一章 宇宙
          title:  第一章 宇宙
          description: 
          koLyro: chapter
          koLyri:  just
          son: </v>
      </c>
    </row>
    <row r="1209" spans="1:16" s="1" customFormat="1" ht="17.25" customHeight="1">
      <c r="A1209" s="15">
        <f t="shared" si="147"/>
        <v>4</v>
      </c>
      <c r="B1209" s="16" t="str">
        <f t="shared" si="148"/>
        <v>教材节</v>
      </c>
      <c r="C1209" s="16" t="str">
        <f t="shared" si="149"/>
        <v>1.天体与星空</v>
      </c>
      <c r="D1209" s="16" t="str">
        <f>IF(I1209=1,INDEX( {"chinese","english","math","physics","chemistry","biology","politics","history","geography"},MATCH(C1209,{"语文","英语","数学","物理","化学","生物","政治","历史","地理"},0)),"")</f>
        <v/>
      </c>
      <c r="E1209" s="16" t="str">
        <f t="shared" si="150"/>
        <v>教材节</v>
      </c>
      <c r="F1209" s="16" t="str">
        <f t="shared" si="151"/>
        <v>恰</v>
      </c>
      <c r="G1209" s="16" t="str">
        <f>INDEX( {"body","discipline","volume","chapter","section"},MATCH(E1209,{"教材体","教材域","教材册","教材章","教材节"},0))</f>
        <v>section</v>
      </c>
      <c r="H1209" s="16" t="str">
        <f>INDEX( {"super","just","sub","infras"},MATCH(F1209,{"超","恰","亚","次"},0))</f>
        <v>just</v>
      </c>
      <c r="I1209" s="16">
        <f>MATCH(E1209,{"教材体","教材域","教材册","教材章","教材节"},0)-1</f>
        <v>4</v>
      </c>
      <c r="J1209" s="16">
        <f>MATCH(F1209,{"超","恰","亚","次"},0)-1</f>
        <v>1</v>
      </c>
      <c r="K1209" s="16" t="str">
        <f t="shared" si="152"/>
        <v>地理</v>
      </c>
      <c r="L1209" s="1" t="s">
        <v>1088</v>
      </c>
      <c r="M1209" s="17"/>
      <c r="N1209" s="17"/>
      <c r="O1209" s="18" t="str">
        <f t="shared" si="153"/>
        <v xml:space="preserve">
  - 
    name:  1.天体与星空
    title:  1.天体与星空
    description: 
    koLyro: section
    koLyri:  just
    son: </v>
      </c>
      <c r="P1209" s="20" t="str">
        <f t="shared" si="154"/>
        <v xml:space="preserve">
          - 
            name:  1.天体与星空
            title:  1.天体与星空
            description: 
            koLyro: section
            koLyri:  just
            son: </v>
      </c>
    </row>
    <row r="1210" spans="1:16" s="1" customFormat="1" ht="17.25" customHeight="1">
      <c r="A1210" s="15">
        <f t="shared" si="147"/>
        <v>4</v>
      </c>
      <c r="B1210" s="16" t="str">
        <f t="shared" si="148"/>
        <v>教材节</v>
      </c>
      <c r="C1210" s="16" t="str">
        <f t="shared" si="149"/>
        <v>2.探索宇宙</v>
      </c>
      <c r="D1210" s="16" t="str">
        <f>IF(I1210=1,INDEX( {"chinese","english","math","physics","chemistry","biology","politics","history","geography"},MATCH(C1210,{"语文","英语","数学","物理","化学","生物","政治","历史","地理"},0)),"")</f>
        <v/>
      </c>
      <c r="E1210" s="16" t="str">
        <f t="shared" si="150"/>
        <v>教材节</v>
      </c>
      <c r="F1210" s="16" t="str">
        <f t="shared" si="151"/>
        <v>恰</v>
      </c>
      <c r="G1210" s="16" t="str">
        <f>INDEX( {"body","discipline","volume","chapter","section"},MATCH(E1210,{"教材体","教材域","教材册","教材章","教材节"},0))</f>
        <v>section</v>
      </c>
      <c r="H1210" s="16" t="str">
        <f>INDEX( {"super","just","sub","infras"},MATCH(F1210,{"超","恰","亚","次"},0))</f>
        <v>just</v>
      </c>
      <c r="I1210" s="16">
        <f>MATCH(E1210,{"教材体","教材域","教材册","教材章","教材节"},0)-1</f>
        <v>4</v>
      </c>
      <c r="J1210" s="16">
        <f>MATCH(F1210,{"超","恰","亚","次"},0)-1</f>
        <v>1</v>
      </c>
      <c r="K1210" s="16" t="str">
        <f t="shared" si="152"/>
        <v>地理</v>
      </c>
      <c r="L1210" s="1" t="s">
        <v>1089</v>
      </c>
      <c r="M1210" s="17"/>
      <c r="N1210" s="17"/>
      <c r="O1210" s="18" t="str">
        <f t="shared" si="153"/>
        <v xml:space="preserve">
  - 
    name:  2.探索宇宙
    title:  2.探索宇宙
    description: 
    koLyro: section
    koLyri:  just
    son: </v>
      </c>
      <c r="P1210" s="20" t="str">
        <f t="shared" si="154"/>
        <v xml:space="preserve">
          - 
            name:  2.探索宇宙
            title:  2.探索宇宙
            description: 
            koLyro: section
            koLyri:  just
            son: </v>
      </c>
    </row>
    <row r="1211" spans="1:16" s="1" customFormat="1" ht="17.25" customHeight="1">
      <c r="A1211" s="15">
        <f t="shared" si="147"/>
        <v>4</v>
      </c>
      <c r="B1211" s="16" t="str">
        <f t="shared" si="148"/>
        <v>教材节</v>
      </c>
      <c r="C1211" s="16" t="str">
        <f t="shared" si="149"/>
        <v>3.恒星的一生和宇宙的演化</v>
      </c>
      <c r="D1211" s="16" t="str">
        <f>IF(I1211=1,INDEX( {"chinese","english","math","physics","chemistry","biology","politics","history","geography"},MATCH(C1211,{"语文","英语","数学","物理","化学","生物","政治","历史","地理"},0)),"")</f>
        <v/>
      </c>
      <c r="E1211" s="16" t="str">
        <f t="shared" si="150"/>
        <v>教材节</v>
      </c>
      <c r="F1211" s="16" t="str">
        <f t="shared" si="151"/>
        <v>恰</v>
      </c>
      <c r="G1211" s="16" t="str">
        <f>INDEX( {"body","discipline","volume","chapter","section"},MATCH(E1211,{"教材体","教材域","教材册","教材章","教材节"},0))</f>
        <v>section</v>
      </c>
      <c r="H1211" s="16" t="str">
        <f>INDEX( {"super","just","sub","infras"},MATCH(F1211,{"超","恰","亚","次"},0))</f>
        <v>just</v>
      </c>
      <c r="I1211" s="16">
        <f>MATCH(E1211,{"教材体","教材域","教材册","教材章","教材节"},0)-1</f>
        <v>4</v>
      </c>
      <c r="J1211" s="16">
        <f>MATCH(F1211,{"超","恰","亚","次"},0)-1</f>
        <v>1</v>
      </c>
      <c r="K1211" s="16" t="str">
        <f t="shared" si="152"/>
        <v>地理</v>
      </c>
      <c r="L1211" s="1" t="s">
        <v>1090</v>
      </c>
      <c r="M1211" s="17"/>
      <c r="N1211" s="17"/>
      <c r="O1211" s="18" t="str">
        <f t="shared" si="153"/>
        <v xml:space="preserve">
  - 
    name:  3.恒星的一生和宇宙的演化
    title:  3.恒星的一生和宇宙的演化
    description: 
    koLyro: section
    koLyri:  just
    son: </v>
      </c>
      <c r="P1211" s="20" t="str">
        <f t="shared" si="154"/>
        <v xml:space="preserve">
          - 
            name:  3.恒星的一生和宇宙的演化
            title:  3.恒星的一生和宇宙的演化
            description: 
            koLyro: section
            koLyri:  just
            son: </v>
      </c>
    </row>
    <row r="1212" spans="1:16" s="1" customFormat="1" ht="17.25" customHeight="1">
      <c r="A1212" s="15">
        <f t="shared" si="147"/>
        <v>3</v>
      </c>
      <c r="B1212" s="16" t="str">
        <f t="shared" si="148"/>
        <v>教材章</v>
      </c>
      <c r="C1212" s="16" t="str">
        <f t="shared" si="149"/>
        <v>第二章 太阳系与地月系</v>
      </c>
      <c r="D1212" s="16" t="str">
        <f>IF(I1212=1,INDEX( {"chinese","english","math","physics","chemistry","biology","politics","history","geography"},MATCH(C1212,{"语文","英语","数学","物理","化学","生物","政治","历史","地理"},0)),"")</f>
        <v/>
      </c>
      <c r="E1212" s="16" t="str">
        <f t="shared" si="150"/>
        <v>教材章</v>
      </c>
      <c r="F1212" s="16" t="str">
        <f t="shared" si="151"/>
        <v>恰</v>
      </c>
      <c r="G1212" s="16" t="str">
        <f>INDEX( {"body","discipline","volume","chapter","section"},MATCH(E1212,{"教材体","教材域","教材册","教材章","教材节"},0))</f>
        <v>chapter</v>
      </c>
      <c r="H1212" s="16" t="str">
        <f>INDEX( {"super","just","sub","infras"},MATCH(F1212,{"超","恰","亚","次"},0))</f>
        <v>just</v>
      </c>
      <c r="I1212" s="16">
        <f>MATCH(E1212,{"教材体","教材域","教材册","教材章","教材节"},0)-1</f>
        <v>3</v>
      </c>
      <c r="J1212" s="16">
        <f>MATCH(F1212,{"超","恰","亚","次"},0)-1</f>
        <v>1</v>
      </c>
      <c r="K1212" s="16" t="str">
        <f t="shared" si="152"/>
        <v>地理</v>
      </c>
      <c r="L1212" s="1" t="s">
        <v>1091</v>
      </c>
      <c r="M1212" s="17"/>
      <c r="N1212" s="17"/>
      <c r="O1212" s="18" t="str">
        <f t="shared" si="153"/>
        <v xml:space="preserve">
  - 
    name:  第二章 太阳系与地月系
    title:  第二章 太阳系与地月系
    description: 
    koLyro: chapter
    koLyri:  just
    son: </v>
      </c>
      <c r="P1212" s="20" t="str">
        <f t="shared" si="154"/>
        <v xml:space="preserve">
        - 
          name:  第二章 太阳系与地月系
          title:  第二章 太阳系与地月系
          description: 
          koLyro: chapter
          koLyri:  just
          son: </v>
      </c>
    </row>
    <row r="1213" spans="1:16" s="1" customFormat="1" ht="17.25" customHeight="1">
      <c r="A1213" s="15">
        <f t="shared" si="147"/>
        <v>4</v>
      </c>
      <c r="B1213" s="16" t="str">
        <f t="shared" si="148"/>
        <v>教材节</v>
      </c>
      <c r="C1213" s="16" t="str">
        <f t="shared" si="149"/>
        <v>1.太阳和太阳系</v>
      </c>
      <c r="D1213" s="16" t="str">
        <f>IF(I1213=1,INDEX( {"chinese","english","math","physics","chemistry","biology","politics","history","geography"},MATCH(C1213,{"语文","英语","数学","物理","化学","生物","政治","历史","地理"},0)),"")</f>
        <v/>
      </c>
      <c r="E1213" s="16" t="str">
        <f t="shared" si="150"/>
        <v>教材节</v>
      </c>
      <c r="F1213" s="16" t="str">
        <f t="shared" si="151"/>
        <v>恰</v>
      </c>
      <c r="G1213" s="16" t="str">
        <f>INDEX( {"body","discipline","volume","chapter","section"},MATCH(E1213,{"教材体","教材域","教材册","教材章","教材节"},0))</f>
        <v>section</v>
      </c>
      <c r="H1213" s="16" t="str">
        <f>INDEX( {"super","just","sub","infras"},MATCH(F1213,{"超","恰","亚","次"},0))</f>
        <v>just</v>
      </c>
      <c r="I1213" s="16">
        <f>MATCH(E1213,{"教材体","教材域","教材册","教材章","教材节"},0)-1</f>
        <v>4</v>
      </c>
      <c r="J1213" s="16">
        <f>MATCH(F1213,{"超","恰","亚","次"},0)-1</f>
        <v>1</v>
      </c>
      <c r="K1213" s="16" t="str">
        <f t="shared" si="152"/>
        <v>地理</v>
      </c>
      <c r="L1213" s="1" t="s">
        <v>1092</v>
      </c>
      <c r="M1213" s="17"/>
      <c r="N1213" s="17"/>
      <c r="O1213" s="18" t="str">
        <f t="shared" si="153"/>
        <v xml:space="preserve">
  - 
    name:  1.太阳和太阳系
    title:  1.太阳和太阳系
    description: 
    koLyro: section
    koLyri:  just
    son: </v>
      </c>
      <c r="P1213" s="20" t="str">
        <f t="shared" si="154"/>
        <v xml:space="preserve">
          - 
            name:  1.太阳和太阳系
            title:  1.太阳和太阳系
            description: 
            koLyro: section
            koLyri:  just
            son: </v>
      </c>
    </row>
    <row r="1214" spans="1:16" s="1" customFormat="1" ht="17.25" customHeight="1">
      <c r="A1214" s="15">
        <f t="shared" si="147"/>
        <v>4</v>
      </c>
      <c r="B1214" s="16" t="str">
        <f t="shared" si="148"/>
        <v>教材节</v>
      </c>
      <c r="C1214" s="16" t="str">
        <f t="shared" si="149"/>
        <v>2.月球和地月系</v>
      </c>
      <c r="D1214" s="16" t="str">
        <f>IF(I1214=1,INDEX( {"chinese","english","math","physics","chemistry","biology","politics","history","geography"},MATCH(C1214,{"语文","英语","数学","物理","化学","生物","政治","历史","地理"},0)),"")</f>
        <v/>
      </c>
      <c r="E1214" s="16" t="str">
        <f t="shared" si="150"/>
        <v>教材节</v>
      </c>
      <c r="F1214" s="16" t="str">
        <f t="shared" si="151"/>
        <v>恰</v>
      </c>
      <c r="G1214" s="16" t="str">
        <f>INDEX( {"body","discipline","volume","chapter","section"},MATCH(E1214,{"教材体","教材域","教材册","教材章","教材节"},0))</f>
        <v>section</v>
      </c>
      <c r="H1214" s="16" t="str">
        <f>INDEX( {"super","just","sub","infras"},MATCH(F1214,{"超","恰","亚","次"},0))</f>
        <v>just</v>
      </c>
      <c r="I1214" s="16">
        <f>MATCH(E1214,{"教材体","教材域","教材册","教材章","教材节"},0)-1</f>
        <v>4</v>
      </c>
      <c r="J1214" s="16">
        <f>MATCH(F1214,{"超","恰","亚","次"},0)-1</f>
        <v>1</v>
      </c>
      <c r="K1214" s="16" t="str">
        <f t="shared" si="152"/>
        <v>地理</v>
      </c>
      <c r="L1214" s="1" t="s">
        <v>1093</v>
      </c>
      <c r="M1214" s="17"/>
      <c r="N1214" s="17"/>
      <c r="O1214" s="18" t="str">
        <f t="shared" si="153"/>
        <v xml:space="preserve">
  - 
    name:  2.月球和地月系
    title:  2.月球和地月系
    description: 
    koLyro: section
    koLyri:  just
    son: </v>
      </c>
      <c r="P1214" s="20" t="str">
        <f t="shared" si="154"/>
        <v xml:space="preserve">
          - 
            name:  2.月球和地月系
            title:  2.月球和地月系
            description: 
            koLyro: section
            koLyri:  just
            son: </v>
      </c>
    </row>
    <row r="1215" spans="1:16" s="1" customFormat="1" ht="17.25" customHeight="1">
      <c r="A1215" s="15">
        <f t="shared" si="147"/>
        <v>4</v>
      </c>
      <c r="B1215" s="16" t="str">
        <f t="shared" si="148"/>
        <v>教材节</v>
      </c>
      <c r="C1215" s="16" t="str">
        <f t="shared" si="149"/>
        <v>3.月相和潮汐变化</v>
      </c>
      <c r="D1215" s="16" t="str">
        <f>IF(I1215=1,INDEX( {"chinese","english","math","physics","chemistry","biology","politics","history","geography"},MATCH(C1215,{"语文","英语","数学","物理","化学","生物","政治","历史","地理"},0)),"")</f>
        <v/>
      </c>
      <c r="E1215" s="16" t="str">
        <f t="shared" si="150"/>
        <v>教材节</v>
      </c>
      <c r="F1215" s="16" t="str">
        <f t="shared" si="151"/>
        <v>恰</v>
      </c>
      <c r="G1215" s="16" t="str">
        <f>INDEX( {"body","discipline","volume","chapter","section"},MATCH(E1215,{"教材体","教材域","教材册","教材章","教材节"},0))</f>
        <v>section</v>
      </c>
      <c r="H1215" s="16" t="str">
        <f>INDEX( {"super","just","sub","infras"},MATCH(F1215,{"超","恰","亚","次"},0))</f>
        <v>just</v>
      </c>
      <c r="I1215" s="16">
        <f>MATCH(E1215,{"教材体","教材域","教材册","教材章","教材节"},0)-1</f>
        <v>4</v>
      </c>
      <c r="J1215" s="16">
        <f>MATCH(F1215,{"超","恰","亚","次"},0)-1</f>
        <v>1</v>
      </c>
      <c r="K1215" s="16" t="str">
        <f t="shared" si="152"/>
        <v>地理</v>
      </c>
      <c r="L1215" s="1" t="s">
        <v>1094</v>
      </c>
      <c r="M1215" s="17"/>
      <c r="N1215" s="17"/>
      <c r="O1215" s="18" t="str">
        <f t="shared" si="153"/>
        <v xml:space="preserve">
  - 
    name:  3.月相和潮汐变化
    title:  3.月相和潮汐变化
    description: 
    koLyro: section
    koLyri:  just
    son: </v>
      </c>
      <c r="P1215" s="20" t="str">
        <f t="shared" si="154"/>
        <v xml:space="preserve">
          - 
            name:  3.月相和潮汐变化
            title:  3.月相和潮汐变化
            description: 
            koLyro: section
            koLyri:  just
            son: </v>
      </c>
    </row>
    <row r="1216" spans="1:16" s="1" customFormat="1" ht="17.25" customHeight="1">
      <c r="A1216" s="15">
        <f t="shared" si="147"/>
        <v>3</v>
      </c>
      <c r="B1216" s="16" t="str">
        <f t="shared" si="148"/>
        <v>教材章</v>
      </c>
      <c r="C1216" s="16" t="str">
        <f t="shared" si="149"/>
        <v>第三章 地球的演化和地表形态的变化</v>
      </c>
      <c r="D1216" s="16" t="str">
        <f>IF(I1216=1,INDEX( {"chinese","english","math","physics","chemistry","biology","politics","history","geography"},MATCH(C1216,{"语文","英语","数学","物理","化学","生物","政治","历史","地理"},0)),"")</f>
        <v/>
      </c>
      <c r="E1216" s="16" t="str">
        <f t="shared" si="150"/>
        <v>教材章</v>
      </c>
      <c r="F1216" s="16" t="str">
        <f t="shared" si="151"/>
        <v>恰</v>
      </c>
      <c r="G1216" s="16" t="str">
        <f>INDEX( {"body","discipline","volume","chapter","section"},MATCH(E1216,{"教材体","教材域","教材册","教材章","教材节"},0))</f>
        <v>chapter</v>
      </c>
      <c r="H1216" s="16" t="str">
        <f>INDEX( {"super","just","sub","infras"},MATCH(F1216,{"超","恰","亚","次"},0))</f>
        <v>just</v>
      </c>
      <c r="I1216" s="16">
        <f>MATCH(E1216,{"教材体","教材域","教材册","教材章","教材节"},0)-1</f>
        <v>3</v>
      </c>
      <c r="J1216" s="16">
        <f>MATCH(F1216,{"超","恰","亚","次"},0)-1</f>
        <v>1</v>
      </c>
      <c r="K1216" s="16" t="str">
        <f t="shared" si="152"/>
        <v>地理</v>
      </c>
      <c r="L1216" s="1" t="s">
        <v>1095</v>
      </c>
      <c r="M1216" s="17"/>
      <c r="N1216" s="17"/>
      <c r="O1216" s="18" t="str">
        <f t="shared" si="153"/>
        <v xml:space="preserve">
  - 
    name:  第三章 地球的演化和地表形态的变化
    title:  第三章 地球的演化和地表形态的变化
    description: 
    koLyro: chapter
    koLyri:  just
    son: </v>
      </c>
      <c r="P1216" s="20" t="str">
        <f t="shared" si="154"/>
        <v xml:space="preserve">
        - 
          name:  第三章 地球的演化和地表形态的变化
          title:  第三章 地球的演化和地表形态的变化
          description: 
          koLyro: chapter
          koLyri:  just
          son: </v>
      </c>
    </row>
    <row r="1217" spans="1:16" s="1" customFormat="1" ht="17.25" customHeight="1">
      <c r="A1217" s="15">
        <f t="shared" si="147"/>
        <v>4</v>
      </c>
      <c r="B1217" s="16" t="str">
        <f t="shared" si="148"/>
        <v>教材节</v>
      </c>
      <c r="C1217" s="16" t="str">
        <f t="shared" si="149"/>
        <v>1.地球的早期演化和地质年代</v>
      </c>
      <c r="D1217" s="16" t="str">
        <f>IF(I1217=1,INDEX( {"chinese","english","math","physics","chemistry","biology","politics","history","geography"},MATCH(C1217,{"语文","英语","数学","物理","化学","生物","政治","历史","地理"},0)),"")</f>
        <v/>
      </c>
      <c r="E1217" s="16" t="str">
        <f t="shared" si="150"/>
        <v>教材节</v>
      </c>
      <c r="F1217" s="16" t="str">
        <f t="shared" si="151"/>
        <v>恰</v>
      </c>
      <c r="G1217" s="16" t="str">
        <f>INDEX( {"body","discipline","volume","chapter","section"},MATCH(E1217,{"教材体","教材域","教材册","教材章","教材节"},0))</f>
        <v>section</v>
      </c>
      <c r="H1217" s="16" t="str">
        <f>INDEX( {"super","just","sub","infras"},MATCH(F1217,{"超","恰","亚","次"},0))</f>
        <v>just</v>
      </c>
      <c r="I1217" s="16">
        <f>MATCH(E1217,{"教材体","教材域","教材册","教材章","教材节"},0)-1</f>
        <v>4</v>
      </c>
      <c r="J1217" s="16">
        <f>MATCH(F1217,{"超","恰","亚","次"},0)-1</f>
        <v>1</v>
      </c>
      <c r="K1217" s="16" t="str">
        <f t="shared" si="152"/>
        <v>地理</v>
      </c>
      <c r="L1217" s="1" t="s">
        <v>1096</v>
      </c>
      <c r="M1217" s="17"/>
      <c r="N1217" s="17"/>
      <c r="O1217" s="18" t="str">
        <f t="shared" si="153"/>
        <v xml:space="preserve">
  - 
    name:  1.地球的早期演化和地质年代
    title:  1.地球的早期演化和地质年代
    description: 
    koLyro: section
    koLyri:  just
    son: </v>
      </c>
      <c r="P1217" s="20" t="str">
        <f t="shared" si="154"/>
        <v xml:space="preserve">
          - 
            name:  1.地球的早期演化和地质年代
            title:  1.地球的早期演化和地质年代
            description: 
            koLyro: section
            koLyri:  just
            son: </v>
      </c>
    </row>
    <row r="1218" spans="1:16" s="1" customFormat="1" ht="17.25" customHeight="1">
      <c r="A1218" s="15">
        <f t="shared" si="147"/>
        <v>4</v>
      </c>
      <c r="B1218" s="16" t="str">
        <f t="shared" si="148"/>
        <v>教材节</v>
      </c>
      <c r="C1218" s="16" t="str">
        <f t="shared" si="149"/>
        <v>2.板块构造学说</v>
      </c>
      <c r="D1218" s="16" t="str">
        <f>IF(I1218=1,INDEX( {"chinese","english","math","physics","chemistry","biology","politics","history","geography"},MATCH(C1218,{"语文","英语","数学","物理","化学","生物","政治","历史","地理"},0)),"")</f>
        <v/>
      </c>
      <c r="E1218" s="16" t="str">
        <f t="shared" si="150"/>
        <v>教材节</v>
      </c>
      <c r="F1218" s="16" t="str">
        <f t="shared" si="151"/>
        <v>恰</v>
      </c>
      <c r="G1218" s="16" t="str">
        <f>INDEX( {"body","discipline","volume","chapter","section"},MATCH(E1218,{"教材体","教材域","教材册","教材章","教材节"},0))</f>
        <v>section</v>
      </c>
      <c r="H1218" s="16" t="str">
        <f>INDEX( {"super","just","sub","infras"},MATCH(F1218,{"超","恰","亚","次"},0))</f>
        <v>just</v>
      </c>
      <c r="I1218" s="16">
        <f>MATCH(E1218,{"教材体","教材域","教材册","教材章","教材节"},0)-1</f>
        <v>4</v>
      </c>
      <c r="J1218" s="16">
        <f>MATCH(F1218,{"超","恰","亚","次"},0)-1</f>
        <v>1</v>
      </c>
      <c r="K1218" s="16" t="str">
        <f t="shared" si="152"/>
        <v>地理</v>
      </c>
      <c r="L1218" s="1" t="s">
        <v>1097</v>
      </c>
      <c r="M1218" s="17"/>
      <c r="N1218" s="17"/>
      <c r="O1218" s="18" t="str">
        <f t="shared" si="153"/>
        <v xml:space="preserve">
  - 
    name:  2.板块构造学说
    title:  2.板块构造学说
    description: 
    koLyro: section
    koLyri:  just
    son: </v>
      </c>
      <c r="P1218" s="20" t="str">
        <f t="shared" si="154"/>
        <v xml:space="preserve">
          - 
            name:  2.板块构造学说
            title:  2.板块构造学说
            description: 
            koLyro: section
            koLyri:  just
            son: </v>
      </c>
    </row>
    <row r="1219" spans="1:16" s="1" customFormat="1" ht="17.25" customHeight="1">
      <c r="A1219" s="15">
        <f t="shared" si="147"/>
        <v>4</v>
      </c>
      <c r="B1219" s="16" t="str">
        <f t="shared" si="148"/>
        <v>教材节</v>
      </c>
      <c r="C1219" s="16" t="str">
        <f t="shared" si="149"/>
        <v>3.地表形态的变化</v>
      </c>
      <c r="D1219" s="16" t="str">
        <f>IF(I1219=1,INDEX( {"chinese","english","math","physics","chemistry","biology","politics","history","geography"},MATCH(C1219,{"语文","英语","数学","物理","化学","生物","政治","历史","地理"},0)),"")</f>
        <v/>
      </c>
      <c r="E1219" s="16" t="str">
        <f t="shared" si="150"/>
        <v>教材节</v>
      </c>
      <c r="F1219" s="16" t="str">
        <f t="shared" si="151"/>
        <v>恰</v>
      </c>
      <c r="G1219" s="16" t="str">
        <f>INDEX( {"body","discipline","volume","chapter","section"},MATCH(E1219,{"教材体","教材域","教材册","教材章","教材节"},0))</f>
        <v>section</v>
      </c>
      <c r="H1219" s="16" t="str">
        <f>INDEX( {"super","just","sub","infras"},MATCH(F1219,{"超","恰","亚","次"},0))</f>
        <v>just</v>
      </c>
      <c r="I1219" s="16">
        <f>MATCH(E1219,{"教材体","教材域","教材册","教材章","教材节"},0)-1</f>
        <v>4</v>
      </c>
      <c r="J1219" s="16">
        <f>MATCH(F1219,{"超","恰","亚","次"},0)-1</f>
        <v>1</v>
      </c>
      <c r="K1219" s="16" t="str">
        <f t="shared" si="152"/>
        <v>地理</v>
      </c>
      <c r="L1219" s="1" t="s">
        <v>1098</v>
      </c>
      <c r="M1219" s="17"/>
      <c r="N1219" s="17"/>
      <c r="O1219" s="18" t="str">
        <f t="shared" si="153"/>
        <v xml:space="preserve">
  - 
    name:  3.地表形态的变化
    title:  3.地表形态的变化
    description: 
    koLyro: section
    koLyri:  just
    son: </v>
      </c>
      <c r="P1219" s="20" t="str">
        <f t="shared" si="154"/>
        <v xml:space="preserve">
          - 
            name:  3.地表形态的变化
            title:  3.地表形态的变化
            description: 
            koLyro: section
            koLyri:  just
            son: </v>
      </c>
    </row>
    <row r="1220" spans="1:16" s="1" customFormat="1" ht="17.25" customHeight="1">
      <c r="A1220" s="15">
        <f t="shared" ref="A1220:A1283" si="155">IFERROR(FIND("├",L1220),0)</f>
        <v>4</v>
      </c>
      <c r="B1220" s="16" t="str">
        <f t="shared" ref="B1220:B1283" si="156">MID(L1220,FIND("«",L1220)+1,FIND("»",L1220)-FIND("«",L1220)-1)</f>
        <v>教材节</v>
      </c>
      <c r="C1220" s="16" t="str">
        <f t="shared" ref="C1220:C1283" si="157">RIGHT(L1220,LEN(L1220)-FIND("»",L1220))</f>
        <v>4.外力作用</v>
      </c>
      <c r="D1220" s="16" t="str">
        <f>IF(I1220=1,INDEX( {"chinese","english","math","physics","chemistry","biology","politics","history","geography"},MATCH(C1220,{"语文","英语","数学","物理","化学","生物","政治","历史","地理"},0)),"")</f>
        <v/>
      </c>
      <c r="E1220" s="16" t="str">
        <f t="shared" ref="E1220:E1283" si="158">SUBSTITUTE(SUBSTITUTE(SUBSTITUTE(SUBSTITUTE(B1220,"超",""),"恰",""),"亚",""),"次","")</f>
        <v>教材节</v>
      </c>
      <c r="F1220" s="16" t="str">
        <f t="shared" ref="F1220:F1283" si="159">IF(IFERROR(FIND("超",B1220),-1)&gt;0,"超",  IF(IFERROR(FIND("亚",B1220),-1)&gt;0,"亚",   IF(IFERROR(FIND("次",B1220),-1)&gt;0,"次",    "恰"  )))</f>
        <v>恰</v>
      </c>
      <c r="G1220" s="16" t="str">
        <f>INDEX( {"body","discipline","volume","chapter","section"},MATCH(E1220,{"教材体","教材域","教材册","教材章","教材节"},0))</f>
        <v>section</v>
      </c>
      <c r="H1220" s="16" t="str">
        <f>INDEX( {"super","just","sub","infras"},MATCH(F1220,{"超","恰","亚","次"},0))</f>
        <v>just</v>
      </c>
      <c r="I1220" s="16">
        <f>MATCH(E1220,{"教材体","教材域","教材册","教材章","教材节"},0)-1</f>
        <v>4</v>
      </c>
      <c r="J1220" s="16">
        <f>MATCH(F1220,{"超","恰","亚","次"},0)-1</f>
        <v>1</v>
      </c>
      <c r="K1220" s="16" t="str">
        <f t="shared" ref="K1220:K1283" si="160">IF(I1220=0,"",IF(I1220=1,C1220,K1219))</f>
        <v>地理</v>
      </c>
      <c r="L1220" s="1" t="s">
        <v>1099</v>
      </c>
      <c r="M1220" s="17"/>
      <c r="N1220" s="17"/>
      <c r="O1220" s="18" t="str">
        <f t="shared" si="153"/>
        <v xml:space="preserve">
  - 
    name:  4.外力作用
    title:  4.外力作用
    description: 
    koLyro: section
    koLyri:  just
    son: </v>
      </c>
      <c r="P1220" s="20" t="str">
        <f t="shared" si="154"/>
        <v xml:space="preserve">
          - 
            name:  4.外力作用
            title:  4.外力作用
            description: 
            koLyro: section
            koLyri:  just
            son: </v>
      </c>
    </row>
    <row r="1221" spans="1:16" s="1" customFormat="1" ht="17.25" customHeight="1">
      <c r="A1221" s="15">
        <f t="shared" si="155"/>
        <v>4</v>
      </c>
      <c r="B1221" s="16" t="str">
        <f t="shared" si="156"/>
        <v>教材节</v>
      </c>
      <c r="C1221" s="16" t="str">
        <f t="shared" si="157"/>
        <v>5.主要地貌类型</v>
      </c>
      <c r="D1221" s="16" t="str">
        <f>IF(I1221=1,INDEX( {"chinese","english","math","physics","chemistry","biology","politics","history","geography"},MATCH(C1221,{"语文","英语","数学","物理","化学","生物","政治","历史","地理"},0)),"")</f>
        <v/>
      </c>
      <c r="E1221" s="16" t="str">
        <f t="shared" si="158"/>
        <v>教材节</v>
      </c>
      <c r="F1221" s="16" t="str">
        <f t="shared" si="159"/>
        <v>恰</v>
      </c>
      <c r="G1221" s="16" t="str">
        <f>INDEX( {"body","discipline","volume","chapter","section"},MATCH(E1221,{"教材体","教材域","教材册","教材章","教材节"},0))</f>
        <v>section</v>
      </c>
      <c r="H1221" s="16" t="str">
        <f>INDEX( {"super","just","sub","infras"},MATCH(F1221,{"超","恰","亚","次"},0))</f>
        <v>just</v>
      </c>
      <c r="I1221" s="16">
        <f>MATCH(E1221,{"教材体","教材域","教材册","教材章","教材节"},0)-1</f>
        <v>4</v>
      </c>
      <c r="J1221" s="16">
        <f>MATCH(F1221,{"超","恰","亚","次"},0)-1</f>
        <v>1</v>
      </c>
      <c r="K1221" s="16" t="str">
        <f t="shared" si="160"/>
        <v>地理</v>
      </c>
      <c r="L1221" s="1" t="s">
        <v>1100</v>
      </c>
      <c r="M1221" s="17"/>
      <c r="N1221" s="17"/>
      <c r="O1221" s="18" t="str">
        <f t="shared" ref="O1221:O1284" si="161">SUBSTITUTE(SUBSTITUTE(SUBSTITUTE(SUBSTITUTE($O$1,"NAME",IF(D1221="",C1221,D1221)),"TITLE",C1221),"KO_LYRO",G1221),"KO_LYRI",H1221)</f>
        <v xml:space="preserve">
  - 
    name:  5.主要地貌类型
    title:  5.主要地貌类型
    description: 
    koLyro: section
    koLyri:  just
    son: </v>
      </c>
      <c r="P1221" s="20" t="str">
        <f t="shared" ref="P1221:P1284" si="162">SUBSTITUTE(O1221,CHAR(10),CHAR(10)&amp;REPT("  ",A1221))</f>
        <v xml:space="preserve">
          - 
            name:  5.主要地貌类型
            title:  5.主要地貌类型
            description: 
            koLyro: section
            koLyri:  just
            son: </v>
      </c>
    </row>
    <row r="1222" spans="1:16" s="1" customFormat="1" ht="17.25" customHeight="1">
      <c r="A1222" s="15">
        <f t="shared" si="155"/>
        <v>2</v>
      </c>
      <c r="B1222" s="16" t="str">
        <f t="shared" si="156"/>
        <v>教材册</v>
      </c>
      <c r="C1222" s="16" t="str">
        <f t="shared" si="157"/>
        <v>选修二</v>
      </c>
      <c r="D1222" s="16" t="str">
        <f>IF(I1222=1,INDEX( {"chinese","english","math","physics","chemistry","biology","politics","history","geography"},MATCH(C1222,{"语文","英语","数学","物理","化学","生物","政治","历史","地理"},0)),"")</f>
        <v/>
      </c>
      <c r="E1222" s="16" t="str">
        <f t="shared" si="158"/>
        <v>教材册</v>
      </c>
      <c r="F1222" s="16" t="str">
        <f t="shared" si="159"/>
        <v>恰</v>
      </c>
      <c r="G1222" s="16" t="str">
        <f>INDEX( {"body","discipline","volume","chapter","section"},MATCH(E1222,{"教材体","教材域","教材册","教材章","教材节"},0))</f>
        <v>volume</v>
      </c>
      <c r="H1222" s="16" t="str">
        <f>INDEX( {"super","just","sub","infras"},MATCH(F1222,{"超","恰","亚","次"},0))</f>
        <v>just</v>
      </c>
      <c r="I1222" s="16">
        <f>MATCH(E1222,{"教材体","教材域","教材册","教材章","教材节"},0)-1</f>
        <v>2</v>
      </c>
      <c r="J1222" s="16">
        <f>MATCH(F1222,{"超","恰","亚","次"},0)-1</f>
        <v>1</v>
      </c>
      <c r="K1222" s="16" t="str">
        <f t="shared" si="160"/>
        <v>地理</v>
      </c>
      <c r="L1222" s="1" t="s">
        <v>1101</v>
      </c>
      <c r="M1222" s="17"/>
      <c r="N1222" s="17"/>
      <c r="O1222" s="18" t="str">
        <f t="shared" si="161"/>
        <v xml:space="preserve">
  - 
    name:  选修二
    title:  选修二
    description: 
    koLyro: volume
    koLyri:  just
    son: </v>
      </c>
      <c r="P1222" s="20" t="str">
        <f t="shared" si="162"/>
        <v xml:space="preserve">
      - 
        name:  选修二
        title:  选修二
        description: 
        koLyro: volume
        koLyri:  just
        son: </v>
      </c>
    </row>
    <row r="1223" spans="1:16" s="1" customFormat="1" ht="17.25" customHeight="1">
      <c r="A1223" s="15">
        <f t="shared" si="155"/>
        <v>3</v>
      </c>
      <c r="B1223" s="16" t="str">
        <f t="shared" si="156"/>
        <v>教材章</v>
      </c>
      <c r="C1223" s="16" t="str">
        <f t="shared" si="157"/>
        <v>第一章 海洋概述</v>
      </c>
      <c r="D1223" s="16" t="str">
        <f>IF(I1223=1,INDEX( {"chinese","english","math","physics","chemistry","biology","politics","history","geography"},MATCH(C1223,{"语文","英语","数学","物理","化学","生物","政治","历史","地理"},0)),"")</f>
        <v/>
      </c>
      <c r="E1223" s="16" t="str">
        <f t="shared" si="158"/>
        <v>教材章</v>
      </c>
      <c r="F1223" s="16" t="str">
        <f t="shared" si="159"/>
        <v>恰</v>
      </c>
      <c r="G1223" s="16" t="str">
        <f>INDEX( {"body","discipline","volume","chapter","section"},MATCH(E1223,{"教材体","教材域","教材册","教材章","教材节"},0))</f>
        <v>chapter</v>
      </c>
      <c r="H1223" s="16" t="str">
        <f>INDEX( {"super","just","sub","infras"},MATCH(F1223,{"超","恰","亚","次"},0))</f>
        <v>just</v>
      </c>
      <c r="I1223" s="16">
        <f>MATCH(E1223,{"教材体","教材域","教材册","教材章","教材节"},0)-1</f>
        <v>3</v>
      </c>
      <c r="J1223" s="16">
        <f>MATCH(F1223,{"超","恰","亚","次"},0)-1</f>
        <v>1</v>
      </c>
      <c r="K1223" s="16" t="str">
        <f t="shared" si="160"/>
        <v>地理</v>
      </c>
      <c r="L1223" s="1" t="s">
        <v>1102</v>
      </c>
      <c r="M1223" s="17"/>
      <c r="N1223" s="17"/>
      <c r="O1223" s="18" t="str">
        <f t="shared" si="161"/>
        <v xml:space="preserve">
  - 
    name:  第一章 海洋概述
    title:  第一章 海洋概述
    description: 
    koLyro: chapter
    koLyri:  just
    son: </v>
      </c>
      <c r="P1223" s="20" t="str">
        <f t="shared" si="162"/>
        <v xml:space="preserve">
        - 
          name:  第一章 海洋概述
          title:  第一章 海洋概述
          description: 
          koLyro: chapter
          koLyri:  just
          son: </v>
      </c>
    </row>
    <row r="1224" spans="1:16" s="1" customFormat="1" ht="17.25" customHeight="1">
      <c r="A1224" s="15">
        <f t="shared" si="155"/>
        <v>4</v>
      </c>
      <c r="B1224" s="16" t="str">
        <f t="shared" si="156"/>
        <v>教材节</v>
      </c>
      <c r="C1224" s="16" t="str">
        <f t="shared" si="157"/>
        <v>1.地球上的海与洋</v>
      </c>
      <c r="D1224" s="16" t="str">
        <f>IF(I1224=1,INDEX( {"chinese","english","math","physics","chemistry","biology","politics","history","geography"},MATCH(C1224,{"语文","英语","数学","物理","化学","生物","政治","历史","地理"},0)),"")</f>
        <v/>
      </c>
      <c r="E1224" s="16" t="str">
        <f t="shared" si="158"/>
        <v>教材节</v>
      </c>
      <c r="F1224" s="16" t="str">
        <f t="shared" si="159"/>
        <v>恰</v>
      </c>
      <c r="G1224" s="16" t="str">
        <f>INDEX( {"body","discipline","volume","chapter","section"},MATCH(E1224,{"教材体","教材域","教材册","教材章","教材节"},0))</f>
        <v>section</v>
      </c>
      <c r="H1224" s="16" t="str">
        <f>INDEX( {"super","just","sub","infras"},MATCH(F1224,{"超","恰","亚","次"},0))</f>
        <v>just</v>
      </c>
      <c r="I1224" s="16">
        <f>MATCH(E1224,{"教材体","教材域","教材册","教材章","教材节"},0)-1</f>
        <v>4</v>
      </c>
      <c r="J1224" s="16">
        <f>MATCH(F1224,{"超","恰","亚","次"},0)-1</f>
        <v>1</v>
      </c>
      <c r="K1224" s="16" t="str">
        <f t="shared" si="160"/>
        <v>地理</v>
      </c>
      <c r="L1224" s="1" t="s">
        <v>1103</v>
      </c>
      <c r="M1224" s="17"/>
      <c r="N1224" s="17"/>
      <c r="O1224" s="18" t="str">
        <f t="shared" si="161"/>
        <v xml:space="preserve">
  - 
    name:  1.地球上的海与洋
    title:  1.地球上的海与洋
    description: 
    koLyro: section
    koLyri:  just
    son: </v>
      </c>
      <c r="P1224" s="20" t="str">
        <f t="shared" si="162"/>
        <v xml:space="preserve">
          - 
            name:  1.地球上的海与洋
            title:  1.地球上的海与洋
            description: 
            koLyro: section
            koLyri:  just
            son: </v>
      </c>
    </row>
    <row r="1225" spans="1:16" s="1" customFormat="1" ht="17.25" customHeight="1">
      <c r="A1225" s="15">
        <f t="shared" si="155"/>
        <v>4</v>
      </c>
      <c r="B1225" s="16" t="str">
        <f t="shared" si="156"/>
        <v>教材节</v>
      </c>
      <c r="C1225" s="16" t="str">
        <f t="shared" si="157"/>
        <v>2.人类对海洋的探索与认识</v>
      </c>
      <c r="D1225" s="16" t="str">
        <f>IF(I1225=1,INDEX( {"chinese","english","math","physics","chemistry","biology","politics","history","geography"},MATCH(C1225,{"语文","英语","数学","物理","化学","生物","政治","历史","地理"},0)),"")</f>
        <v/>
      </c>
      <c r="E1225" s="16" t="str">
        <f t="shared" si="158"/>
        <v>教材节</v>
      </c>
      <c r="F1225" s="16" t="str">
        <f t="shared" si="159"/>
        <v>恰</v>
      </c>
      <c r="G1225" s="16" t="str">
        <f>INDEX( {"body","discipline","volume","chapter","section"},MATCH(E1225,{"教材体","教材域","教材册","教材章","教材节"},0))</f>
        <v>section</v>
      </c>
      <c r="H1225" s="16" t="str">
        <f>INDEX( {"super","just","sub","infras"},MATCH(F1225,{"超","恰","亚","次"},0))</f>
        <v>just</v>
      </c>
      <c r="I1225" s="16">
        <f>MATCH(E1225,{"教材体","教材域","教材册","教材章","教材节"},0)-1</f>
        <v>4</v>
      </c>
      <c r="J1225" s="16">
        <f>MATCH(F1225,{"超","恰","亚","次"},0)-1</f>
        <v>1</v>
      </c>
      <c r="K1225" s="16" t="str">
        <f t="shared" si="160"/>
        <v>地理</v>
      </c>
      <c r="L1225" s="1" t="s">
        <v>1104</v>
      </c>
      <c r="M1225" s="17"/>
      <c r="N1225" s="17"/>
      <c r="O1225" s="18" t="str">
        <f t="shared" si="161"/>
        <v xml:space="preserve">
  - 
    name:  2.人类对海洋的探索与认识
    title:  2.人类对海洋的探索与认识
    description: 
    koLyro: section
    koLyri:  just
    son: </v>
      </c>
      <c r="P1225" s="20" t="str">
        <f t="shared" si="162"/>
        <v xml:space="preserve">
          - 
            name:  2.人类对海洋的探索与认识
            title:  2.人类对海洋的探索与认识
            description: 
            koLyro: section
            koLyri:  just
            son: </v>
      </c>
    </row>
    <row r="1226" spans="1:16" s="1" customFormat="1" ht="17.25" customHeight="1">
      <c r="A1226" s="15">
        <f t="shared" si="155"/>
        <v>3</v>
      </c>
      <c r="B1226" s="16" t="str">
        <f t="shared" si="156"/>
        <v>教材章</v>
      </c>
      <c r="C1226" s="16" t="str">
        <f t="shared" si="157"/>
        <v>第二章 海岸与海底地形</v>
      </c>
      <c r="D1226" s="16" t="str">
        <f>IF(I1226=1,INDEX( {"chinese","english","math","physics","chemistry","biology","politics","history","geography"},MATCH(C1226,{"语文","英语","数学","物理","化学","生物","政治","历史","地理"},0)),"")</f>
        <v/>
      </c>
      <c r="E1226" s="16" t="str">
        <f t="shared" si="158"/>
        <v>教材章</v>
      </c>
      <c r="F1226" s="16" t="str">
        <f t="shared" si="159"/>
        <v>恰</v>
      </c>
      <c r="G1226" s="16" t="str">
        <f>INDEX( {"body","discipline","volume","chapter","section"},MATCH(E1226,{"教材体","教材域","教材册","教材章","教材节"},0))</f>
        <v>chapter</v>
      </c>
      <c r="H1226" s="16" t="str">
        <f>INDEX( {"super","just","sub","infras"},MATCH(F1226,{"超","恰","亚","次"},0))</f>
        <v>just</v>
      </c>
      <c r="I1226" s="16">
        <f>MATCH(E1226,{"教材体","教材域","教材册","教材章","教材节"},0)-1</f>
        <v>3</v>
      </c>
      <c r="J1226" s="16">
        <f>MATCH(F1226,{"超","恰","亚","次"},0)-1</f>
        <v>1</v>
      </c>
      <c r="K1226" s="16" t="str">
        <f t="shared" si="160"/>
        <v>地理</v>
      </c>
      <c r="L1226" s="1" t="s">
        <v>1105</v>
      </c>
      <c r="M1226" s="17"/>
      <c r="N1226" s="17"/>
      <c r="O1226" s="18" t="str">
        <f t="shared" si="161"/>
        <v xml:space="preserve">
  - 
    name:  第二章 海岸与海底地形
    title:  第二章 海岸与海底地形
    description: 
    koLyro: chapter
    koLyri:  just
    son: </v>
      </c>
      <c r="P1226" s="20" t="str">
        <f t="shared" si="162"/>
        <v xml:space="preserve">
        - 
          name:  第二章 海岸与海底地形
          title:  第二章 海岸与海底地形
          description: 
          koLyro: chapter
          koLyri:  just
          son: </v>
      </c>
    </row>
    <row r="1227" spans="1:16" s="1" customFormat="1" ht="17.25" customHeight="1">
      <c r="A1227" s="15">
        <f t="shared" si="155"/>
        <v>4</v>
      </c>
      <c r="B1227" s="16" t="str">
        <f t="shared" si="156"/>
        <v>教材节</v>
      </c>
      <c r="C1227" s="16" t="str">
        <f t="shared" si="157"/>
        <v>1.海岸</v>
      </c>
      <c r="D1227" s="16" t="str">
        <f>IF(I1227=1,INDEX( {"chinese","english","math","physics","chemistry","biology","politics","history","geography"},MATCH(C1227,{"语文","英语","数学","物理","化学","生物","政治","历史","地理"},0)),"")</f>
        <v/>
      </c>
      <c r="E1227" s="16" t="str">
        <f t="shared" si="158"/>
        <v>教材节</v>
      </c>
      <c r="F1227" s="16" t="str">
        <f t="shared" si="159"/>
        <v>恰</v>
      </c>
      <c r="G1227" s="16" t="str">
        <f>INDEX( {"body","discipline","volume","chapter","section"},MATCH(E1227,{"教材体","教材域","教材册","教材章","教材节"},0))</f>
        <v>section</v>
      </c>
      <c r="H1227" s="16" t="str">
        <f>INDEX( {"super","just","sub","infras"},MATCH(F1227,{"超","恰","亚","次"},0))</f>
        <v>just</v>
      </c>
      <c r="I1227" s="16">
        <f>MATCH(E1227,{"教材体","教材域","教材册","教材章","教材节"},0)-1</f>
        <v>4</v>
      </c>
      <c r="J1227" s="16">
        <f>MATCH(F1227,{"超","恰","亚","次"},0)-1</f>
        <v>1</v>
      </c>
      <c r="K1227" s="16" t="str">
        <f t="shared" si="160"/>
        <v>地理</v>
      </c>
      <c r="L1227" s="1" t="s">
        <v>1106</v>
      </c>
      <c r="M1227" s="17"/>
      <c r="N1227" s="17"/>
      <c r="O1227" s="18" t="str">
        <f t="shared" si="161"/>
        <v xml:space="preserve">
  - 
    name:  1.海岸
    title:  1.海岸
    description: 
    koLyro: section
    koLyri:  just
    son: </v>
      </c>
      <c r="P1227" s="20" t="str">
        <f t="shared" si="162"/>
        <v xml:space="preserve">
          - 
            name:  1.海岸
            title:  1.海岸
            description: 
            koLyro: section
            koLyri:  just
            son: </v>
      </c>
    </row>
    <row r="1228" spans="1:16" s="1" customFormat="1" ht="17.25" customHeight="1">
      <c r="A1228" s="15">
        <f t="shared" si="155"/>
        <v>4</v>
      </c>
      <c r="B1228" s="16" t="str">
        <f t="shared" si="156"/>
        <v>教材节</v>
      </c>
      <c r="C1228" s="16" t="str">
        <f t="shared" si="157"/>
        <v>2.海底地形的分布</v>
      </c>
      <c r="D1228" s="16" t="str">
        <f>IF(I1228=1,INDEX( {"chinese","english","math","physics","chemistry","biology","politics","history","geography"},MATCH(C1228,{"语文","英语","数学","物理","化学","生物","政治","历史","地理"},0)),"")</f>
        <v/>
      </c>
      <c r="E1228" s="16" t="str">
        <f t="shared" si="158"/>
        <v>教材节</v>
      </c>
      <c r="F1228" s="16" t="str">
        <f t="shared" si="159"/>
        <v>恰</v>
      </c>
      <c r="G1228" s="16" t="str">
        <f>INDEX( {"body","discipline","volume","chapter","section"},MATCH(E1228,{"教材体","教材域","教材册","教材章","教材节"},0))</f>
        <v>section</v>
      </c>
      <c r="H1228" s="16" t="str">
        <f>INDEX( {"super","just","sub","infras"},MATCH(F1228,{"超","恰","亚","次"},0))</f>
        <v>just</v>
      </c>
      <c r="I1228" s="16">
        <f>MATCH(E1228,{"教材体","教材域","教材册","教材章","教材节"},0)-1</f>
        <v>4</v>
      </c>
      <c r="J1228" s="16">
        <f>MATCH(F1228,{"超","恰","亚","次"},0)-1</f>
        <v>1</v>
      </c>
      <c r="K1228" s="16" t="str">
        <f t="shared" si="160"/>
        <v>地理</v>
      </c>
      <c r="L1228" s="1" t="s">
        <v>1107</v>
      </c>
      <c r="M1228" s="17"/>
      <c r="N1228" s="17"/>
      <c r="O1228" s="18" t="str">
        <f t="shared" si="161"/>
        <v xml:space="preserve">
  - 
    name:  2.海底地形的分布
    title:  2.海底地形的分布
    description: 
    koLyro: section
    koLyri:  just
    son: </v>
      </c>
      <c r="P1228" s="20" t="str">
        <f t="shared" si="162"/>
        <v xml:space="preserve">
          - 
            name:  2.海底地形的分布
            title:  2.海底地形的分布
            description: 
            koLyro: section
            koLyri:  just
            son: </v>
      </c>
    </row>
    <row r="1229" spans="1:16" s="1" customFormat="1" ht="17.25" customHeight="1">
      <c r="A1229" s="15">
        <f t="shared" si="155"/>
        <v>4</v>
      </c>
      <c r="B1229" s="16" t="str">
        <f t="shared" si="156"/>
        <v>教材节</v>
      </c>
      <c r="C1229" s="16" t="str">
        <f t="shared" si="157"/>
        <v>3.海底地形的形成</v>
      </c>
      <c r="D1229" s="16" t="str">
        <f>IF(I1229=1,INDEX( {"chinese","english","math","physics","chemistry","biology","politics","history","geography"},MATCH(C1229,{"语文","英语","数学","物理","化学","生物","政治","历史","地理"},0)),"")</f>
        <v/>
      </c>
      <c r="E1229" s="16" t="str">
        <f t="shared" si="158"/>
        <v>教材节</v>
      </c>
      <c r="F1229" s="16" t="str">
        <f t="shared" si="159"/>
        <v>恰</v>
      </c>
      <c r="G1229" s="16" t="str">
        <f>INDEX( {"body","discipline","volume","chapter","section"},MATCH(E1229,{"教材体","教材域","教材册","教材章","教材节"},0))</f>
        <v>section</v>
      </c>
      <c r="H1229" s="16" t="str">
        <f>INDEX( {"super","just","sub","infras"},MATCH(F1229,{"超","恰","亚","次"},0))</f>
        <v>just</v>
      </c>
      <c r="I1229" s="16">
        <f>MATCH(E1229,{"教材体","教材域","教材册","教材章","教材节"},0)-1</f>
        <v>4</v>
      </c>
      <c r="J1229" s="16">
        <f>MATCH(F1229,{"超","恰","亚","次"},0)-1</f>
        <v>1</v>
      </c>
      <c r="K1229" s="16" t="str">
        <f t="shared" si="160"/>
        <v>地理</v>
      </c>
      <c r="L1229" s="1" t="s">
        <v>1108</v>
      </c>
      <c r="M1229" s="17"/>
      <c r="N1229" s="17"/>
      <c r="O1229" s="18" t="str">
        <f t="shared" si="161"/>
        <v xml:space="preserve">
  - 
    name:  3.海底地形的形成
    title:  3.海底地形的形成
    description: 
    koLyro: section
    koLyri:  just
    son: </v>
      </c>
      <c r="P1229" s="20" t="str">
        <f t="shared" si="162"/>
        <v xml:space="preserve">
          - 
            name:  3.海底地形的形成
            title:  3.海底地形的形成
            description: 
            koLyro: section
            koLyri:  just
            son: </v>
      </c>
    </row>
    <row r="1230" spans="1:16" s="1" customFormat="1" ht="17.25" customHeight="1">
      <c r="A1230" s="15">
        <f t="shared" si="155"/>
        <v>3</v>
      </c>
      <c r="B1230" s="16" t="str">
        <f t="shared" si="156"/>
        <v>教材章</v>
      </c>
      <c r="C1230" s="16" t="str">
        <f t="shared" si="157"/>
        <v>第三章 海洋水体</v>
      </c>
      <c r="D1230" s="16" t="str">
        <f>IF(I1230=1,INDEX( {"chinese","english","math","physics","chemistry","biology","politics","history","geography"},MATCH(C1230,{"语文","英语","数学","物理","化学","生物","政治","历史","地理"},0)),"")</f>
        <v/>
      </c>
      <c r="E1230" s="16" t="str">
        <f t="shared" si="158"/>
        <v>教材章</v>
      </c>
      <c r="F1230" s="16" t="str">
        <f t="shared" si="159"/>
        <v>恰</v>
      </c>
      <c r="G1230" s="16" t="str">
        <f>INDEX( {"body","discipline","volume","chapter","section"},MATCH(E1230,{"教材体","教材域","教材册","教材章","教材节"},0))</f>
        <v>chapter</v>
      </c>
      <c r="H1230" s="16" t="str">
        <f>INDEX( {"super","just","sub","infras"},MATCH(F1230,{"超","恰","亚","次"},0))</f>
        <v>just</v>
      </c>
      <c r="I1230" s="16">
        <f>MATCH(E1230,{"教材体","教材域","教材册","教材章","教材节"},0)-1</f>
        <v>3</v>
      </c>
      <c r="J1230" s="16">
        <f>MATCH(F1230,{"超","恰","亚","次"},0)-1</f>
        <v>1</v>
      </c>
      <c r="K1230" s="16" t="str">
        <f t="shared" si="160"/>
        <v>地理</v>
      </c>
      <c r="L1230" s="1" t="s">
        <v>1109</v>
      </c>
      <c r="M1230" s="17"/>
      <c r="N1230" s="17"/>
      <c r="O1230" s="18" t="str">
        <f t="shared" si="161"/>
        <v xml:space="preserve">
  - 
    name:  第三章 海洋水体
    title:  第三章 海洋水体
    description: 
    koLyro: chapter
    koLyri:  just
    son: </v>
      </c>
      <c r="P1230" s="20" t="str">
        <f t="shared" si="162"/>
        <v xml:space="preserve">
        - 
          name:  第三章 海洋水体
          title:  第三章 海洋水体
          description: 
          koLyro: chapter
          koLyri:  just
          son: </v>
      </c>
    </row>
    <row r="1231" spans="1:16" s="1" customFormat="1" ht="17.25" customHeight="1">
      <c r="A1231" s="15">
        <f t="shared" si="155"/>
        <v>4</v>
      </c>
      <c r="B1231" s="16" t="str">
        <f t="shared" si="156"/>
        <v>教材节</v>
      </c>
      <c r="C1231" s="16" t="str">
        <f t="shared" si="157"/>
        <v>1.海水的温度和盐度</v>
      </c>
      <c r="D1231" s="16" t="str">
        <f>IF(I1231=1,INDEX( {"chinese","english","math","physics","chemistry","biology","politics","history","geography"},MATCH(C1231,{"语文","英语","数学","物理","化学","生物","政治","历史","地理"},0)),"")</f>
        <v/>
      </c>
      <c r="E1231" s="16" t="str">
        <f t="shared" si="158"/>
        <v>教材节</v>
      </c>
      <c r="F1231" s="16" t="str">
        <f t="shared" si="159"/>
        <v>恰</v>
      </c>
      <c r="G1231" s="16" t="str">
        <f>INDEX( {"body","discipline","volume","chapter","section"},MATCH(E1231,{"教材体","教材域","教材册","教材章","教材节"},0))</f>
        <v>section</v>
      </c>
      <c r="H1231" s="16" t="str">
        <f>INDEX( {"super","just","sub","infras"},MATCH(F1231,{"超","恰","亚","次"},0))</f>
        <v>just</v>
      </c>
      <c r="I1231" s="16">
        <f>MATCH(E1231,{"教材体","教材域","教材册","教材章","教材节"},0)-1</f>
        <v>4</v>
      </c>
      <c r="J1231" s="16">
        <f>MATCH(F1231,{"超","恰","亚","次"},0)-1</f>
        <v>1</v>
      </c>
      <c r="K1231" s="16" t="str">
        <f t="shared" si="160"/>
        <v>地理</v>
      </c>
      <c r="L1231" s="1" t="s">
        <v>1110</v>
      </c>
      <c r="M1231" s="17"/>
      <c r="N1231" s="17"/>
      <c r="O1231" s="18" t="str">
        <f t="shared" si="161"/>
        <v xml:space="preserve">
  - 
    name:  1.海水的温度和盐度
    title:  1.海水的温度和盐度
    description: 
    koLyro: section
    koLyri:  just
    son: </v>
      </c>
      <c r="P1231" s="20" t="str">
        <f t="shared" si="162"/>
        <v xml:space="preserve">
          - 
            name:  1.海水的温度和盐度
            title:  1.海水的温度和盐度
            description: 
            koLyro: section
            koLyri:  just
            son: </v>
      </c>
    </row>
    <row r="1232" spans="1:16" s="1" customFormat="1" ht="17.25" customHeight="1">
      <c r="A1232" s="15">
        <f t="shared" si="155"/>
        <v>4</v>
      </c>
      <c r="B1232" s="16" t="str">
        <f t="shared" si="156"/>
        <v>教材节</v>
      </c>
      <c r="C1232" s="16" t="str">
        <f t="shared" si="157"/>
        <v>2.海水的运动</v>
      </c>
      <c r="D1232" s="16" t="str">
        <f>IF(I1232=1,INDEX( {"chinese","english","math","physics","chemistry","biology","politics","history","geography"},MATCH(C1232,{"语文","英语","数学","物理","化学","生物","政治","历史","地理"},0)),"")</f>
        <v/>
      </c>
      <c r="E1232" s="16" t="str">
        <f t="shared" si="158"/>
        <v>教材节</v>
      </c>
      <c r="F1232" s="16" t="str">
        <f t="shared" si="159"/>
        <v>恰</v>
      </c>
      <c r="G1232" s="16" t="str">
        <f>INDEX( {"body","discipline","volume","chapter","section"},MATCH(E1232,{"教材体","教材域","教材册","教材章","教材节"},0))</f>
        <v>section</v>
      </c>
      <c r="H1232" s="16" t="str">
        <f>INDEX( {"super","just","sub","infras"},MATCH(F1232,{"超","恰","亚","次"},0))</f>
        <v>just</v>
      </c>
      <c r="I1232" s="16">
        <f>MATCH(E1232,{"教材体","教材域","教材册","教材章","教材节"},0)-1</f>
        <v>4</v>
      </c>
      <c r="J1232" s="16">
        <f>MATCH(F1232,{"超","恰","亚","次"},0)-1</f>
        <v>1</v>
      </c>
      <c r="K1232" s="16" t="str">
        <f t="shared" si="160"/>
        <v>地理</v>
      </c>
      <c r="L1232" s="1" t="s">
        <v>1111</v>
      </c>
      <c r="M1232" s="17"/>
      <c r="N1232" s="17"/>
      <c r="O1232" s="18" t="str">
        <f t="shared" si="161"/>
        <v xml:space="preserve">
  - 
    name:  2.海水的运动
    title:  2.海水的运动
    description: 
    koLyro: section
    koLyri:  just
    son: </v>
      </c>
      <c r="P1232" s="20" t="str">
        <f t="shared" si="162"/>
        <v xml:space="preserve">
          - 
            name:  2.海水的运动
            title:  2.海水的运动
            description: 
            koLyro: section
            koLyri:  just
            son: </v>
      </c>
    </row>
    <row r="1233" spans="1:16" s="1" customFormat="1" ht="17.25" customHeight="1">
      <c r="A1233" s="15">
        <f t="shared" si="155"/>
        <v>3</v>
      </c>
      <c r="B1233" s="16" t="str">
        <f t="shared" si="156"/>
        <v>教材章</v>
      </c>
      <c r="C1233" s="16" t="str">
        <f t="shared" si="157"/>
        <v>第四章 海——气作用</v>
      </c>
      <c r="D1233" s="16" t="str">
        <f>IF(I1233=1,INDEX( {"chinese","english","math","physics","chemistry","biology","politics","history","geography"},MATCH(C1233,{"语文","英语","数学","物理","化学","生物","政治","历史","地理"},0)),"")</f>
        <v/>
      </c>
      <c r="E1233" s="16" t="str">
        <f t="shared" si="158"/>
        <v>教材章</v>
      </c>
      <c r="F1233" s="16" t="str">
        <f t="shared" si="159"/>
        <v>恰</v>
      </c>
      <c r="G1233" s="16" t="str">
        <f>INDEX( {"body","discipline","volume","chapter","section"},MATCH(E1233,{"教材体","教材域","教材册","教材章","教材节"},0))</f>
        <v>chapter</v>
      </c>
      <c r="H1233" s="16" t="str">
        <f>INDEX( {"super","just","sub","infras"},MATCH(F1233,{"超","恰","亚","次"},0))</f>
        <v>just</v>
      </c>
      <c r="I1233" s="16">
        <f>MATCH(E1233,{"教材体","教材域","教材册","教材章","教材节"},0)-1</f>
        <v>3</v>
      </c>
      <c r="J1233" s="16">
        <f>MATCH(F1233,{"超","恰","亚","次"},0)-1</f>
        <v>1</v>
      </c>
      <c r="K1233" s="16" t="str">
        <f t="shared" si="160"/>
        <v>地理</v>
      </c>
      <c r="L1233" s="1" t="s">
        <v>1112</v>
      </c>
      <c r="M1233" s="17"/>
      <c r="N1233" s="17"/>
      <c r="O1233" s="18" t="str">
        <f t="shared" si="161"/>
        <v xml:space="preserve">
  - 
    name:  第四章 海——气作用
    title:  第四章 海——气作用
    description: 
    koLyro: chapter
    koLyri:  just
    son: </v>
      </c>
      <c r="P1233" s="20" t="str">
        <f t="shared" si="162"/>
        <v xml:space="preserve">
        - 
          name:  第四章 海——气作用
          title:  第四章 海——气作用
          description: 
          koLyro: chapter
          koLyri:  just
          son: </v>
      </c>
    </row>
    <row r="1234" spans="1:16" s="1" customFormat="1" ht="17.25" customHeight="1">
      <c r="A1234" s="15">
        <f t="shared" si="155"/>
        <v>4</v>
      </c>
      <c r="B1234" s="16" t="str">
        <f t="shared" si="156"/>
        <v>教材节</v>
      </c>
      <c r="C1234" s="16" t="str">
        <f t="shared" si="157"/>
        <v>1.海——气相互作用及其影响</v>
      </c>
      <c r="D1234" s="16" t="str">
        <f>IF(I1234=1,INDEX( {"chinese","english","math","physics","chemistry","biology","politics","history","geography"},MATCH(C1234,{"语文","英语","数学","物理","化学","生物","政治","历史","地理"},0)),"")</f>
        <v/>
      </c>
      <c r="E1234" s="16" t="str">
        <f t="shared" si="158"/>
        <v>教材节</v>
      </c>
      <c r="F1234" s="16" t="str">
        <f t="shared" si="159"/>
        <v>恰</v>
      </c>
      <c r="G1234" s="16" t="str">
        <f>INDEX( {"body","discipline","volume","chapter","section"},MATCH(E1234,{"教材体","教材域","教材册","教材章","教材节"},0))</f>
        <v>section</v>
      </c>
      <c r="H1234" s="16" t="str">
        <f>INDEX( {"super","just","sub","infras"},MATCH(F1234,{"超","恰","亚","次"},0))</f>
        <v>just</v>
      </c>
      <c r="I1234" s="16">
        <f>MATCH(E1234,{"教材体","教材域","教材册","教材章","教材节"},0)-1</f>
        <v>4</v>
      </c>
      <c r="J1234" s="16">
        <f>MATCH(F1234,{"超","恰","亚","次"},0)-1</f>
        <v>1</v>
      </c>
      <c r="K1234" s="16" t="str">
        <f t="shared" si="160"/>
        <v>地理</v>
      </c>
      <c r="L1234" s="1" t="s">
        <v>1113</v>
      </c>
      <c r="M1234" s="17"/>
      <c r="N1234" s="17"/>
      <c r="O1234" s="18" t="str">
        <f t="shared" si="161"/>
        <v xml:space="preserve">
  - 
    name:  1.海——气相互作用及其影响
    title:  1.海——气相互作用及其影响
    description: 
    koLyro: section
    koLyri:  just
    son: </v>
      </c>
      <c r="P1234" s="20" t="str">
        <f t="shared" si="162"/>
        <v xml:space="preserve">
          - 
            name:  1.海——气相互作用及其影响
            title:  1.海——气相互作用及其影响
            description: 
            koLyro: section
            koLyri:  just
            son: </v>
      </c>
    </row>
    <row r="1235" spans="1:16" s="1" customFormat="1" ht="17.25" customHeight="1">
      <c r="A1235" s="15">
        <f t="shared" si="155"/>
        <v>4</v>
      </c>
      <c r="B1235" s="16" t="str">
        <f t="shared" si="156"/>
        <v>教材节</v>
      </c>
      <c r="C1235" s="16" t="str">
        <f t="shared" si="157"/>
        <v>2.厄尔尼诺和拉尼娜现象</v>
      </c>
      <c r="D1235" s="16" t="str">
        <f>IF(I1235=1,INDEX( {"chinese","english","math","physics","chemistry","biology","politics","history","geography"},MATCH(C1235,{"语文","英语","数学","物理","化学","生物","政治","历史","地理"},0)),"")</f>
        <v/>
      </c>
      <c r="E1235" s="16" t="str">
        <f t="shared" si="158"/>
        <v>教材节</v>
      </c>
      <c r="F1235" s="16" t="str">
        <f t="shared" si="159"/>
        <v>恰</v>
      </c>
      <c r="G1235" s="16" t="str">
        <f>INDEX( {"body","discipline","volume","chapter","section"},MATCH(E1235,{"教材体","教材域","教材册","教材章","教材节"},0))</f>
        <v>section</v>
      </c>
      <c r="H1235" s="16" t="str">
        <f>INDEX( {"super","just","sub","infras"},MATCH(F1235,{"超","恰","亚","次"},0))</f>
        <v>just</v>
      </c>
      <c r="I1235" s="16">
        <f>MATCH(E1235,{"教材体","教材域","教材册","教材章","教材节"},0)-1</f>
        <v>4</v>
      </c>
      <c r="J1235" s="16">
        <f>MATCH(F1235,{"超","恰","亚","次"},0)-1</f>
        <v>1</v>
      </c>
      <c r="K1235" s="16" t="str">
        <f t="shared" si="160"/>
        <v>地理</v>
      </c>
      <c r="L1235" s="1" t="s">
        <v>1114</v>
      </c>
      <c r="M1235" s="17"/>
      <c r="N1235" s="17"/>
      <c r="O1235" s="18" t="str">
        <f t="shared" si="161"/>
        <v xml:space="preserve">
  - 
    name:  2.厄尔尼诺和拉尼娜现象
    title:  2.厄尔尼诺和拉尼娜现象
    description: 
    koLyro: section
    koLyri:  just
    son: </v>
      </c>
      <c r="P1235" s="20" t="str">
        <f t="shared" si="162"/>
        <v xml:space="preserve">
          - 
            name:  2.厄尔尼诺和拉尼娜现象
            title:  2.厄尔尼诺和拉尼娜现象
            description: 
            koLyro: section
            koLyri:  just
            son: </v>
      </c>
    </row>
    <row r="1236" spans="1:16" s="1" customFormat="1" ht="17.25" customHeight="1">
      <c r="A1236" s="15">
        <f t="shared" si="155"/>
        <v>3</v>
      </c>
      <c r="B1236" s="16" t="str">
        <f t="shared" si="156"/>
        <v>教材章</v>
      </c>
      <c r="C1236" s="16" t="str">
        <f t="shared" si="157"/>
        <v>第五章 海洋开发</v>
      </c>
      <c r="D1236" s="16" t="str">
        <f>IF(I1236=1,INDEX( {"chinese","english","math","physics","chemistry","biology","politics","history","geography"},MATCH(C1236,{"语文","英语","数学","物理","化学","生物","政治","历史","地理"},0)),"")</f>
        <v/>
      </c>
      <c r="E1236" s="16" t="str">
        <f t="shared" si="158"/>
        <v>教材章</v>
      </c>
      <c r="F1236" s="16" t="str">
        <f t="shared" si="159"/>
        <v>恰</v>
      </c>
      <c r="G1236" s="16" t="str">
        <f>INDEX( {"body","discipline","volume","chapter","section"},MATCH(E1236,{"教材体","教材域","教材册","教材章","教材节"},0))</f>
        <v>chapter</v>
      </c>
      <c r="H1236" s="16" t="str">
        <f>INDEX( {"super","just","sub","infras"},MATCH(F1236,{"超","恰","亚","次"},0))</f>
        <v>just</v>
      </c>
      <c r="I1236" s="16">
        <f>MATCH(E1236,{"教材体","教材域","教材册","教材章","教材节"},0)-1</f>
        <v>3</v>
      </c>
      <c r="J1236" s="16">
        <f>MATCH(F1236,{"超","恰","亚","次"},0)-1</f>
        <v>1</v>
      </c>
      <c r="K1236" s="16" t="str">
        <f t="shared" si="160"/>
        <v>地理</v>
      </c>
      <c r="L1236" s="1" t="s">
        <v>1115</v>
      </c>
      <c r="M1236" s="17"/>
      <c r="N1236" s="17"/>
      <c r="O1236" s="18" t="str">
        <f t="shared" si="161"/>
        <v xml:space="preserve">
  - 
    name:  第五章 海洋开发
    title:  第五章 海洋开发
    description: 
    koLyro: chapter
    koLyri:  just
    son: </v>
      </c>
      <c r="P1236" s="20" t="str">
        <f t="shared" si="162"/>
        <v xml:space="preserve">
        - 
          name:  第五章 海洋开发
          title:  第五章 海洋开发
          description: 
          koLyro: chapter
          koLyri:  just
          son: </v>
      </c>
    </row>
    <row r="1237" spans="1:16" s="1" customFormat="1" ht="17.25" customHeight="1">
      <c r="A1237" s="15">
        <f t="shared" si="155"/>
        <v>4</v>
      </c>
      <c r="B1237" s="16" t="str">
        <f t="shared" si="156"/>
        <v>教材节</v>
      </c>
      <c r="C1237" s="16" t="str">
        <f t="shared" si="157"/>
        <v>1.海岸带的开发</v>
      </c>
      <c r="D1237" s="16" t="str">
        <f>IF(I1237=1,INDEX( {"chinese","english","math","physics","chemistry","biology","politics","history","geography"},MATCH(C1237,{"语文","英语","数学","物理","化学","生物","政治","历史","地理"},0)),"")</f>
        <v/>
      </c>
      <c r="E1237" s="16" t="str">
        <f t="shared" si="158"/>
        <v>教材节</v>
      </c>
      <c r="F1237" s="16" t="str">
        <f t="shared" si="159"/>
        <v>恰</v>
      </c>
      <c r="G1237" s="16" t="str">
        <f>INDEX( {"body","discipline","volume","chapter","section"},MATCH(E1237,{"教材体","教材域","教材册","教材章","教材节"},0))</f>
        <v>section</v>
      </c>
      <c r="H1237" s="16" t="str">
        <f>INDEX( {"super","just","sub","infras"},MATCH(F1237,{"超","恰","亚","次"},0))</f>
        <v>just</v>
      </c>
      <c r="I1237" s="16">
        <f>MATCH(E1237,{"教材体","教材域","教材册","教材章","教材节"},0)-1</f>
        <v>4</v>
      </c>
      <c r="J1237" s="16">
        <f>MATCH(F1237,{"超","恰","亚","次"},0)-1</f>
        <v>1</v>
      </c>
      <c r="K1237" s="16" t="str">
        <f t="shared" si="160"/>
        <v>地理</v>
      </c>
      <c r="L1237" s="1" t="s">
        <v>1116</v>
      </c>
      <c r="M1237" s="17"/>
      <c r="N1237" s="17"/>
      <c r="O1237" s="18" t="str">
        <f t="shared" si="161"/>
        <v xml:space="preserve">
  - 
    name:  1.海岸带的开发
    title:  1.海岸带的开发
    description: 
    koLyro: section
    koLyri:  just
    son: </v>
      </c>
      <c r="P1237" s="20" t="str">
        <f t="shared" si="162"/>
        <v xml:space="preserve">
          - 
            name:  1.海岸带的开发
            title:  1.海岸带的开发
            description: 
            koLyro: section
            koLyri:  just
            son: </v>
      </c>
    </row>
    <row r="1238" spans="1:16" s="1" customFormat="1" ht="17.25" customHeight="1">
      <c r="A1238" s="15">
        <f t="shared" si="155"/>
        <v>4</v>
      </c>
      <c r="B1238" s="16" t="str">
        <f t="shared" si="156"/>
        <v>教材节</v>
      </c>
      <c r="C1238" s="16" t="str">
        <f t="shared" si="157"/>
        <v>2.海洋资源的开发利用</v>
      </c>
      <c r="D1238" s="16" t="str">
        <f>IF(I1238=1,INDEX( {"chinese","english","math","physics","chemistry","biology","politics","history","geography"},MATCH(C1238,{"语文","英语","数学","物理","化学","生物","政治","历史","地理"},0)),"")</f>
        <v/>
      </c>
      <c r="E1238" s="16" t="str">
        <f t="shared" si="158"/>
        <v>教材节</v>
      </c>
      <c r="F1238" s="16" t="str">
        <f t="shared" si="159"/>
        <v>恰</v>
      </c>
      <c r="G1238" s="16" t="str">
        <f>INDEX( {"body","discipline","volume","chapter","section"},MATCH(E1238,{"教材体","教材域","教材册","教材章","教材节"},0))</f>
        <v>section</v>
      </c>
      <c r="H1238" s="16" t="str">
        <f>INDEX( {"super","just","sub","infras"},MATCH(F1238,{"超","恰","亚","次"},0))</f>
        <v>just</v>
      </c>
      <c r="I1238" s="16">
        <f>MATCH(E1238,{"教材体","教材域","教材册","教材章","教材节"},0)-1</f>
        <v>4</v>
      </c>
      <c r="J1238" s="16">
        <f>MATCH(F1238,{"超","恰","亚","次"},0)-1</f>
        <v>1</v>
      </c>
      <c r="K1238" s="16" t="str">
        <f t="shared" si="160"/>
        <v>地理</v>
      </c>
      <c r="L1238" s="1" t="s">
        <v>1117</v>
      </c>
      <c r="M1238" s="17"/>
      <c r="N1238" s="17"/>
      <c r="O1238" s="18" t="str">
        <f t="shared" si="161"/>
        <v xml:space="preserve">
  - 
    name:  2.海洋资源的开发利用
    title:  2.海洋资源的开发利用
    description: 
    koLyro: section
    koLyri:  just
    son: </v>
      </c>
      <c r="P1238" s="20" t="str">
        <f t="shared" si="162"/>
        <v xml:space="preserve">
          - 
            name:  2.海洋资源的开发利用
            title:  2.海洋资源的开发利用
            description: 
            koLyro: section
            koLyri:  just
            son: </v>
      </c>
    </row>
    <row r="1239" spans="1:16" s="1" customFormat="1" ht="17.25" customHeight="1">
      <c r="A1239" s="15">
        <f t="shared" si="155"/>
        <v>4</v>
      </c>
      <c r="B1239" s="16" t="str">
        <f t="shared" si="156"/>
        <v>教材节</v>
      </c>
      <c r="C1239" s="16" t="str">
        <f t="shared" si="157"/>
        <v>3.海洋能的开发利用</v>
      </c>
      <c r="D1239" s="16" t="str">
        <f>IF(I1239=1,INDEX( {"chinese","english","math","physics","chemistry","biology","politics","history","geography"},MATCH(C1239,{"语文","英语","数学","物理","化学","生物","政治","历史","地理"},0)),"")</f>
        <v/>
      </c>
      <c r="E1239" s="16" t="str">
        <f t="shared" si="158"/>
        <v>教材节</v>
      </c>
      <c r="F1239" s="16" t="str">
        <f t="shared" si="159"/>
        <v>恰</v>
      </c>
      <c r="G1239" s="16" t="str">
        <f>INDEX( {"body","discipline","volume","chapter","section"},MATCH(E1239,{"教材体","教材域","教材册","教材章","教材节"},0))</f>
        <v>section</v>
      </c>
      <c r="H1239" s="16" t="str">
        <f>INDEX( {"super","just","sub","infras"},MATCH(F1239,{"超","恰","亚","次"},0))</f>
        <v>just</v>
      </c>
      <c r="I1239" s="16">
        <f>MATCH(E1239,{"教材体","教材域","教材册","教材章","教材节"},0)-1</f>
        <v>4</v>
      </c>
      <c r="J1239" s="16">
        <f>MATCH(F1239,{"超","恰","亚","次"},0)-1</f>
        <v>1</v>
      </c>
      <c r="K1239" s="16" t="str">
        <f t="shared" si="160"/>
        <v>地理</v>
      </c>
      <c r="L1239" s="1" t="s">
        <v>1118</v>
      </c>
      <c r="M1239" s="17"/>
      <c r="N1239" s="17"/>
      <c r="O1239" s="18" t="str">
        <f t="shared" si="161"/>
        <v xml:space="preserve">
  - 
    name:  3.海洋能的开发利用
    title:  3.海洋能的开发利用
    description: 
    koLyro: section
    koLyri:  just
    son: </v>
      </c>
      <c r="P1239" s="20" t="str">
        <f t="shared" si="162"/>
        <v xml:space="preserve">
          - 
            name:  3.海洋能的开发利用
            title:  3.海洋能的开发利用
            description: 
            koLyro: section
            koLyri:  just
            son: </v>
      </c>
    </row>
    <row r="1240" spans="1:16" s="1" customFormat="1" ht="17.25" customHeight="1">
      <c r="A1240" s="15">
        <f t="shared" si="155"/>
        <v>4</v>
      </c>
      <c r="B1240" s="16" t="str">
        <f t="shared" si="156"/>
        <v>教材节</v>
      </c>
      <c r="C1240" s="16" t="str">
        <f t="shared" si="157"/>
        <v>4.海洋空间的开发利用</v>
      </c>
      <c r="D1240" s="16" t="str">
        <f>IF(I1240=1,INDEX( {"chinese","english","math","physics","chemistry","biology","politics","history","geography"},MATCH(C1240,{"语文","英语","数学","物理","化学","生物","政治","历史","地理"},0)),"")</f>
        <v/>
      </c>
      <c r="E1240" s="16" t="str">
        <f t="shared" si="158"/>
        <v>教材节</v>
      </c>
      <c r="F1240" s="16" t="str">
        <f t="shared" si="159"/>
        <v>恰</v>
      </c>
      <c r="G1240" s="16" t="str">
        <f>INDEX( {"body","discipline","volume","chapter","section"},MATCH(E1240,{"教材体","教材域","教材册","教材章","教材节"},0))</f>
        <v>section</v>
      </c>
      <c r="H1240" s="16" t="str">
        <f>INDEX( {"super","just","sub","infras"},MATCH(F1240,{"超","恰","亚","次"},0))</f>
        <v>just</v>
      </c>
      <c r="I1240" s="16">
        <f>MATCH(E1240,{"教材体","教材域","教材册","教材章","教材节"},0)-1</f>
        <v>4</v>
      </c>
      <c r="J1240" s="16">
        <f>MATCH(F1240,{"超","恰","亚","次"},0)-1</f>
        <v>1</v>
      </c>
      <c r="K1240" s="16" t="str">
        <f t="shared" si="160"/>
        <v>地理</v>
      </c>
      <c r="L1240" s="1" t="s">
        <v>1119</v>
      </c>
      <c r="M1240" s="17"/>
      <c r="N1240" s="17"/>
      <c r="O1240" s="18" t="str">
        <f t="shared" si="161"/>
        <v xml:space="preserve">
  - 
    name:  4.海洋空间的开发利用
    title:  4.海洋空间的开发利用
    description: 
    koLyro: section
    koLyri:  just
    son: </v>
      </c>
      <c r="P1240" s="20" t="str">
        <f t="shared" si="162"/>
        <v xml:space="preserve">
          - 
            name:  4.海洋空间的开发利用
            title:  4.海洋空间的开发利用
            description: 
            koLyro: section
            koLyri:  just
            son: </v>
      </c>
    </row>
    <row r="1241" spans="1:16" s="1" customFormat="1" ht="17.25" customHeight="1">
      <c r="A1241" s="15">
        <f t="shared" si="155"/>
        <v>4</v>
      </c>
      <c r="B1241" s="16" t="str">
        <f t="shared" si="156"/>
        <v>教材节</v>
      </c>
      <c r="C1241" s="16" t="str">
        <f t="shared" si="157"/>
        <v>5.海洋旅游业</v>
      </c>
      <c r="D1241" s="16" t="str">
        <f>IF(I1241=1,INDEX( {"chinese","english","math","physics","chemistry","biology","politics","history","geography"},MATCH(C1241,{"语文","英语","数学","物理","化学","生物","政治","历史","地理"},0)),"")</f>
        <v/>
      </c>
      <c r="E1241" s="16" t="str">
        <f t="shared" si="158"/>
        <v>教材节</v>
      </c>
      <c r="F1241" s="16" t="str">
        <f t="shared" si="159"/>
        <v>恰</v>
      </c>
      <c r="G1241" s="16" t="str">
        <f>INDEX( {"body","discipline","volume","chapter","section"},MATCH(E1241,{"教材体","教材域","教材册","教材章","教材节"},0))</f>
        <v>section</v>
      </c>
      <c r="H1241" s="16" t="str">
        <f>INDEX( {"super","just","sub","infras"},MATCH(F1241,{"超","恰","亚","次"},0))</f>
        <v>just</v>
      </c>
      <c r="I1241" s="16">
        <f>MATCH(E1241,{"教材体","教材域","教材册","教材章","教材节"},0)-1</f>
        <v>4</v>
      </c>
      <c r="J1241" s="16">
        <f>MATCH(F1241,{"超","恰","亚","次"},0)-1</f>
        <v>1</v>
      </c>
      <c r="K1241" s="16" t="str">
        <f t="shared" si="160"/>
        <v>地理</v>
      </c>
      <c r="L1241" s="1" t="s">
        <v>1120</v>
      </c>
      <c r="M1241" s="17"/>
      <c r="N1241" s="17"/>
      <c r="O1241" s="18" t="str">
        <f t="shared" si="161"/>
        <v xml:space="preserve">
  - 
    name:  5.海洋旅游业
    title:  5.海洋旅游业
    description: 
    koLyro: section
    koLyri:  just
    son: </v>
      </c>
      <c r="P1241" s="20" t="str">
        <f t="shared" si="162"/>
        <v xml:space="preserve">
          - 
            name:  5.海洋旅游业
            title:  5.海洋旅游业
            description: 
            koLyro: section
            koLyri:  just
            son: </v>
      </c>
    </row>
    <row r="1242" spans="1:16" s="1" customFormat="1" ht="17.25" customHeight="1">
      <c r="A1242" s="15">
        <f t="shared" si="155"/>
        <v>3</v>
      </c>
      <c r="B1242" s="16" t="str">
        <f t="shared" si="156"/>
        <v>教材章</v>
      </c>
      <c r="C1242" s="16" t="str">
        <f t="shared" si="157"/>
        <v>第六章 人类与海洋协调发展</v>
      </c>
      <c r="D1242" s="16" t="str">
        <f>IF(I1242=1,INDEX( {"chinese","english","math","physics","chemistry","biology","politics","history","geography"},MATCH(C1242,{"语文","英语","数学","物理","化学","生物","政治","历史","地理"},0)),"")</f>
        <v/>
      </c>
      <c r="E1242" s="16" t="str">
        <f t="shared" si="158"/>
        <v>教材章</v>
      </c>
      <c r="F1242" s="16" t="str">
        <f t="shared" si="159"/>
        <v>恰</v>
      </c>
      <c r="G1242" s="16" t="str">
        <f>INDEX( {"body","discipline","volume","chapter","section"},MATCH(E1242,{"教材体","教材域","教材册","教材章","教材节"},0))</f>
        <v>chapter</v>
      </c>
      <c r="H1242" s="16" t="str">
        <f>INDEX( {"super","just","sub","infras"},MATCH(F1242,{"超","恰","亚","次"},0))</f>
        <v>just</v>
      </c>
      <c r="I1242" s="16">
        <f>MATCH(E1242,{"教材体","教材域","教材册","教材章","教材节"},0)-1</f>
        <v>3</v>
      </c>
      <c r="J1242" s="16">
        <f>MATCH(F1242,{"超","恰","亚","次"},0)-1</f>
        <v>1</v>
      </c>
      <c r="K1242" s="16" t="str">
        <f t="shared" si="160"/>
        <v>地理</v>
      </c>
      <c r="L1242" s="1" t="s">
        <v>1121</v>
      </c>
      <c r="M1242" s="17"/>
      <c r="N1242" s="17"/>
      <c r="O1242" s="18" t="str">
        <f t="shared" si="161"/>
        <v xml:space="preserve">
  - 
    name:  第六章 人类与海洋协调发展
    title:  第六章 人类与海洋协调发展
    description: 
    koLyro: chapter
    koLyri:  just
    son: </v>
      </c>
      <c r="P1242" s="20" t="str">
        <f t="shared" si="162"/>
        <v xml:space="preserve">
        - 
          name:  第六章 人类与海洋协调发展
          title:  第六章 人类与海洋协调发展
          description: 
          koLyro: chapter
          koLyri:  just
          son: </v>
      </c>
    </row>
    <row r="1243" spans="1:16" s="1" customFormat="1" ht="17.25" customHeight="1">
      <c r="A1243" s="15">
        <f t="shared" si="155"/>
        <v>4</v>
      </c>
      <c r="B1243" s="16" t="str">
        <f t="shared" si="156"/>
        <v>教材节</v>
      </c>
      <c r="C1243" s="16" t="str">
        <f t="shared" si="157"/>
        <v>1.海洋自然灾害与防范</v>
      </c>
      <c r="D1243" s="16" t="str">
        <f>IF(I1243=1,INDEX( {"chinese","english","math","physics","chemistry","biology","politics","history","geography"},MATCH(C1243,{"语文","英语","数学","物理","化学","生物","政治","历史","地理"},0)),"")</f>
        <v/>
      </c>
      <c r="E1243" s="16" t="str">
        <f t="shared" si="158"/>
        <v>教材节</v>
      </c>
      <c r="F1243" s="16" t="str">
        <f t="shared" si="159"/>
        <v>恰</v>
      </c>
      <c r="G1243" s="16" t="str">
        <f>INDEX( {"body","discipline","volume","chapter","section"},MATCH(E1243,{"教材体","教材域","教材册","教材章","教材节"},0))</f>
        <v>section</v>
      </c>
      <c r="H1243" s="16" t="str">
        <f>INDEX( {"super","just","sub","infras"},MATCH(F1243,{"超","恰","亚","次"},0))</f>
        <v>just</v>
      </c>
      <c r="I1243" s="16">
        <f>MATCH(E1243,{"教材体","教材域","教材册","教材章","教材节"},0)-1</f>
        <v>4</v>
      </c>
      <c r="J1243" s="16">
        <f>MATCH(F1243,{"超","恰","亚","次"},0)-1</f>
        <v>1</v>
      </c>
      <c r="K1243" s="16" t="str">
        <f t="shared" si="160"/>
        <v>地理</v>
      </c>
      <c r="L1243" s="1" t="s">
        <v>1122</v>
      </c>
      <c r="M1243" s="17"/>
      <c r="N1243" s="17"/>
      <c r="O1243" s="18" t="str">
        <f t="shared" si="161"/>
        <v xml:space="preserve">
  - 
    name:  1.海洋自然灾害与防范
    title:  1.海洋自然灾害与防范
    description: 
    koLyro: section
    koLyri:  just
    son: </v>
      </c>
      <c r="P1243" s="20" t="str">
        <f t="shared" si="162"/>
        <v xml:space="preserve">
          - 
            name:  1.海洋自然灾害与防范
            title:  1.海洋自然灾害与防范
            description: 
            koLyro: section
            koLyri:  just
            son: </v>
      </c>
    </row>
    <row r="1244" spans="1:16" s="1" customFormat="1" ht="17.25" customHeight="1">
      <c r="A1244" s="15">
        <f t="shared" si="155"/>
        <v>4</v>
      </c>
      <c r="B1244" s="16" t="str">
        <f t="shared" si="156"/>
        <v>教材节</v>
      </c>
      <c r="C1244" s="16" t="str">
        <f t="shared" si="157"/>
        <v>2.海洋环境问题与环境保护</v>
      </c>
      <c r="D1244" s="16" t="str">
        <f>IF(I1244=1,INDEX( {"chinese","english","math","physics","chemistry","biology","politics","history","geography"},MATCH(C1244,{"语文","英语","数学","物理","化学","生物","政治","历史","地理"},0)),"")</f>
        <v/>
      </c>
      <c r="E1244" s="16" t="str">
        <f t="shared" si="158"/>
        <v>教材节</v>
      </c>
      <c r="F1244" s="16" t="str">
        <f t="shared" si="159"/>
        <v>恰</v>
      </c>
      <c r="G1244" s="16" t="str">
        <f>INDEX( {"body","discipline","volume","chapter","section"},MATCH(E1244,{"教材体","教材域","教材册","教材章","教材节"},0))</f>
        <v>section</v>
      </c>
      <c r="H1244" s="16" t="str">
        <f>INDEX( {"super","just","sub","infras"},MATCH(F1244,{"超","恰","亚","次"},0))</f>
        <v>just</v>
      </c>
      <c r="I1244" s="16">
        <f>MATCH(E1244,{"教材体","教材域","教材册","教材章","教材节"},0)-1</f>
        <v>4</v>
      </c>
      <c r="J1244" s="16">
        <f>MATCH(F1244,{"超","恰","亚","次"},0)-1</f>
        <v>1</v>
      </c>
      <c r="K1244" s="16" t="str">
        <f t="shared" si="160"/>
        <v>地理</v>
      </c>
      <c r="L1244" s="1" t="s">
        <v>1123</v>
      </c>
      <c r="M1244" s="17"/>
      <c r="N1244" s="17"/>
      <c r="O1244" s="18" t="str">
        <f t="shared" si="161"/>
        <v xml:space="preserve">
  - 
    name:  2.海洋环境问题与环境保护
    title:  2.海洋环境问题与环境保护
    description: 
    koLyro: section
    koLyri:  just
    son: </v>
      </c>
      <c r="P1244" s="20" t="str">
        <f t="shared" si="162"/>
        <v xml:space="preserve">
          - 
            name:  2.海洋环境问题与环境保护
            title:  2.海洋环境问题与环境保护
            description: 
            koLyro: section
            koLyri:  just
            son: </v>
      </c>
    </row>
    <row r="1245" spans="1:16" s="1" customFormat="1" ht="17.25" customHeight="1">
      <c r="A1245" s="15">
        <f t="shared" si="155"/>
        <v>4</v>
      </c>
      <c r="B1245" s="16" t="str">
        <f t="shared" si="156"/>
        <v>教材节</v>
      </c>
      <c r="C1245" s="16" t="str">
        <f t="shared" si="157"/>
        <v>3.我国的海洋国情</v>
      </c>
      <c r="D1245" s="16" t="str">
        <f>IF(I1245=1,INDEX( {"chinese","english","math","physics","chemistry","biology","politics","history","geography"},MATCH(C1245,{"语文","英语","数学","物理","化学","生物","政治","历史","地理"},0)),"")</f>
        <v/>
      </c>
      <c r="E1245" s="16" t="str">
        <f t="shared" si="158"/>
        <v>教材节</v>
      </c>
      <c r="F1245" s="16" t="str">
        <f t="shared" si="159"/>
        <v>恰</v>
      </c>
      <c r="G1245" s="16" t="str">
        <f>INDEX( {"body","discipline","volume","chapter","section"},MATCH(E1245,{"教材体","教材域","教材册","教材章","教材节"},0))</f>
        <v>section</v>
      </c>
      <c r="H1245" s="16" t="str">
        <f>INDEX( {"super","just","sub","infras"},MATCH(F1245,{"超","恰","亚","次"},0))</f>
        <v>just</v>
      </c>
      <c r="I1245" s="16">
        <f>MATCH(E1245,{"教材体","教材域","教材册","教材章","教材节"},0)-1</f>
        <v>4</v>
      </c>
      <c r="J1245" s="16">
        <f>MATCH(F1245,{"超","恰","亚","次"},0)-1</f>
        <v>1</v>
      </c>
      <c r="K1245" s="16" t="str">
        <f t="shared" si="160"/>
        <v>地理</v>
      </c>
      <c r="L1245" s="1" t="s">
        <v>1124</v>
      </c>
      <c r="M1245" s="17"/>
      <c r="N1245" s="17"/>
      <c r="O1245" s="18" t="str">
        <f t="shared" si="161"/>
        <v xml:space="preserve">
  - 
    name:  3.我国的海洋国情
    title:  3.我国的海洋国情
    description: 
    koLyro: section
    koLyri:  just
    son: </v>
      </c>
      <c r="P1245" s="20" t="str">
        <f t="shared" si="162"/>
        <v xml:space="preserve">
          - 
            name:  3.我国的海洋国情
            title:  3.我国的海洋国情
            description: 
            koLyro: section
            koLyri:  just
            son: </v>
      </c>
    </row>
    <row r="1246" spans="1:16" s="1" customFormat="1" ht="17.25" customHeight="1">
      <c r="A1246" s="15">
        <f t="shared" si="155"/>
        <v>4</v>
      </c>
      <c r="B1246" s="16" t="str">
        <f t="shared" si="156"/>
        <v>教材节</v>
      </c>
      <c r="C1246" s="16" t="str">
        <f t="shared" si="157"/>
        <v>4.我国的海洋权益</v>
      </c>
      <c r="D1246" s="16" t="str">
        <f>IF(I1246=1,INDEX( {"chinese","english","math","physics","chemistry","biology","politics","history","geography"},MATCH(C1246,{"语文","英语","数学","物理","化学","生物","政治","历史","地理"},0)),"")</f>
        <v/>
      </c>
      <c r="E1246" s="16" t="str">
        <f t="shared" si="158"/>
        <v>教材节</v>
      </c>
      <c r="F1246" s="16" t="str">
        <f t="shared" si="159"/>
        <v>恰</v>
      </c>
      <c r="G1246" s="16" t="str">
        <f>INDEX( {"body","discipline","volume","chapter","section"},MATCH(E1246,{"教材体","教材域","教材册","教材章","教材节"},0))</f>
        <v>section</v>
      </c>
      <c r="H1246" s="16" t="str">
        <f>INDEX( {"super","just","sub","infras"},MATCH(F1246,{"超","恰","亚","次"},0))</f>
        <v>just</v>
      </c>
      <c r="I1246" s="16">
        <f>MATCH(E1246,{"教材体","教材域","教材册","教材章","教材节"},0)-1</f>
        <v>4</v>
      </c>
      <c r="J1246" s="16">
        <f>MATCH(F1246,{"超","恰","亚","次"},0)-1</f>
        <v>1</v>
      </c>
      <c r="K1246" s="16" t="str">
        <f t="shared" si="160"/>
        <v>地理</v>
      </c>
      <c r="L1246" s="1" t="s">
        <v>1125</v>
      </c>
      <c r="M1246" s="17"/>
      <c r="N1246" s="17"/>
      <c r="O1246" s="18" t="str">
        <f t="shared" si="161"/>
        <v xml:space="preserve">
  - 
    name:  4.我国的海洋权益
    title:  4.我国的海洋权益
    description: 
    koLyro: section
    koLyri:  just
    son: </v>
      </c>
      <c r="P1246" s="20" t="str">
        <f t="shared" si="162"/>
        <v xml:space="preserve">
          - 
            name:  4.我国的海洋权益
            title:  4.我国的海洋权益
            description: 
            koLyro: section
            koLyri:  just
            son: </v>
      </c>
    </row>
    <row r="1247" spans="1:16" s="1" customFormat="1" ht="17.25" customHeight="1">
      <c r="A1247" s="15">
        <f t="shared" si="155"/>
        <v>4</v>
      </c>
      <c r="B1247" s="16" t="str">
        <f t="shared" si="156"/>
        <v>教材节</v>
      </c>
      <c r="C1247" s="16" t="str">
        <f t="shared" si="157"/>
        <v>5.维护海洋权益 加强国际合作</v>
      </c>
      <c r="D1247" s="16" t="str">
        <f>IF(I1247=1,INDEX( {"chinese","english","math","physics","chemistry","biology","politics","history","geography"},MATCH(C1247,{"语文","英语","数学","物理","化学","生物","政治","历史","地理"},0)),"")</f>
        <v/>
      </c>
      <c r="E1247" s="16" t="str">
        <f t="shared" si="158"/>
        <v>教材节</v>
      </c>
      <c r="F1247" s="16" t="str">
        <f t="shared" si="159"/>
        <v>恰</v>
      </c>
      <c r="G1247" s="16" t="str">
        <f>INDEX( {"body","discipline","volume","chapter","section"},MATCH(E1247,{"教材体","教材域","教材册","教材章","教材节"},0))</f>
        <v>section</v>
      </c>
      <c r="H1247" s="16" t="str">
        <f>INDEX( {"super","just","sub","infras"},MATCH(F1247,{"超","恰","亚","次"},0))</f>
        <v>just</v>
      </c>
      <c r="I1247" s="16">
        <f>MATCH(E1247,{"教材体","教材域","教材册","教材章","教材节"},0)-1</f>
        <v>4</v>
      </c>
      <c r="J1247" s="16">
        <f>MATCH(F1247,{"超","恰","亚","次"},0)-1</f>
        <v>1</v>
      </c>
      <c r="K1247" s="16" t="str">
        <f t="shared" si="160"/>
        <v>地理</v>
      </c>
      <c r="L1247" s="1" t="s">
        <v>1126</v>
      </c>
      <c r="M1247" s="17"/>
      <c r="N1247" s="17"/>
      <c r="O1247" s="18" t="str">
        <f t="shared" si="161"/>
        <v xml:space="preserve">
  - 
    name:  5.维护海洋权益 加强国际合作
    title:  5.维护海洋权益 加强国际合作
    description: 
    koLyro: section
    koLyri:  just
    son: </v>
      </c>
      <c r="P1247" s="20" t="str">
        <f t="shared" si="162"/>
        <v xml:space="preserve">
          - 
            name:  5.维护海洋权益 加强国际合作
            title:  5.维护海洋权益 加强国际合作
            description: 
            koLyro: section
            koLyri:  just
            son: </v>
      </c>
    </row>
    <row r="1248" spans="1:16" s="1" customFormat="1" ht="17.25" customHeight="1">
      <c r="A1248" s="15">
        <f t="shared" si="155"/>
        <v>2</v>
      </c>
      <c r="B1248" s="16" t="str">
        <f t="shared" si="156"/>
        <v>教材册</v>
      </c>
      <c r="C1248" s="16" t="str">
        <f t="shared" si="157"/>
        <v>选修四</v>
      </c>
      <c r="D1248" s="16" t="str">
        <f>IF(I1248=1,INDEX( {"chinese","english","math","physics","chemistry","biology","politics","history","geography"},MATCH(C1248,{"语文","英语","数学","物理","化学","生物","政治","历史","地理"},0)),"")</f>
        <v/>
      </c>
      <c r="E1248" s="16" t="str">
        <f t="shared" si="158"/>
        <v>教材册</v>
      </c>
      <c r="F1248" s="16" t="str">
        <f t="shared" si="159"/>
        <v>恰</v>
      </c>
      <c r="G1248" s="16" t="str">
        <f>INDEX( {"body","discipline","volume","chapter","section"},MATCH(E1248,{"教材体","教材域","教材册","教材章","教材节"},0))</f>
        <v>volume</v>
      </c>
      <c r="H1248" s="16" t="str">
        <f>INDEX( {"super","just","sub","infras"},MATCH(F1248,{"超","恰","亚","次"},0))</f>
        <v>just</v>
      </c>
      <c r="I1248" s="16">
        <f>MATCH(E1248,{"教材体","教材域","教材册","教材章","教材节"},0)-1</f>
        <v>2</v>
      </c>
      <c r="J1248" s="16">
        <f>MATCH(F1248,{"超","恰","亚","次"},0)-1</f>
        <v>1</v>
      </c>
      <c r="K1248" s="16" t="str">
        <f t="shared" si="160"/>
        <v>地理</v>
      </c>
      <c r="L1248" s="1" t="s">
        <v>1127</v>
      </c>
      <c r="M1248" s="17"/>
      <c r="N1248" s="17"/>
      <c r="O1248" s="18" t="str">
        <f t="shared" si="161"/>
        <v xml:space="preserve">
  - 
    name:  选修四
    title:  选修四
    description: 
    koLyro: volume
    koLyri:  just
    son: </v>
      </c>
      <c r="P1248" s="20" t="str">
        <f t="shared" si="162"/>
        <v xml:space="preserve">
      - 
        name:  选修四
        title:  选修四
        description: 
        koLyro: volume
        koLyri:  just
        son: </v>
      </c>
    </row>
    <row r="1249" spans="1:16" s="1" customFormat="1" ht="17.25" customHeight="1">
      <c r="A1249" s="15">
        <f t="shared" si="155"/>
        <v>3</v>
      </c>
      <c r="B1249" s="16" t="str">
        <f t="shared" si="156"/>
        <v>教材章</v>
      </c>
      <c r="C1249" s="16" t="str">
        <f t="shared" si="157"/>
        <v>第一章 城乡发展与城市化</v>
      </c>
      <c r="D1249" s="16" t="str">
        <f>IF(I1249=1,INDEX( {"chinese","english","math","physics","chemistry","biology","politics","history","geography"},MATCH(C1249,{"语文","英语","数学","物理","化学","生物","政治","历史","地理"},0)),"")</f>
        <v/>
      </c>
      <c r="E1249" s="16" t="str">
        <f t="shared" si="158"/>
        <v>教材章</v>
      </c>
      <c r="F1249" s="16" t="str">
        <f t="shared" si="159"/>
        <v>恰</v>
      </c>
      <c r="G1249" s="16" t="str">
        <f>INDEX( {"body","discipline","volume","chapter","section"},MATCH(E1249,{"教材体","教材域","教材册","教材章","教材节"},0))</f>
        <v>chapter</v>
      </c>
      <c r="H1249" s="16" t="str">
        <f>INDEX( {"super","just","sub","infras"},MATCH(F1249,{"超","恰","亚","次"},0))</f>
        <v>just</v>
      </c>
      <c r="I1249" s="16">
        <f>MATCH(E1249,{"教材体","教材域","教材册","教材章","教材节"},0)-1</f>
        <v>3</v>
      </c>
      <c r="J1249" s="16">
        <f>MATCH(F1249,{"超","恰","亚","次"},0)-1</f>
        <v>1</v>
      </c>
      <c r="K1249" s="16" t="str">
        <f t="shared" si="160"/>
        <v>地理</v>
      </c>
      <c r="L1249" s="1" t="s">
        <v>1128</v>
      </c>
      <c r="M1249" s="17"/>
      <c r="N1249" s="17"/>
      <c r="O1249" s="18" t="str">
        <f t="shared" si="161"/>
        <v xml:space="preserve">
  - 
    name:  第一章 城乡发展与城市化
    title:  第一章 城乡发展与城市化
    description: 
    koLyro: chapter
    koLyri:  just
    son: </v>
      </c>
      <c r="P1249" s="20" t="str">
        <f t="shared" si="162"/>
        <v xml:space="preserve">
        - 
          name:  第一章 城乡发展与城市化
          title:  第一章 城乡发展与城市化
          description: 
          koLyro: chapter
          koLyri:  just
          son: </v>
      </c>
    </row>
    <row r="1250" spans="1:16" s="1" customFormat="1" ht="17.25" customHeight="1">
      <c r="A1250" s="15">
        <f t="shared" si="155"/>
        <v>4</v>
      </c>
      <c r="B1250" s="16" t="str">
        <f t="shared" si="156"/>
        <v>教材节</v>
      </c>
      <c r="C1250" s="16" t="str">
        <f t="shared" si="157"/>
        <v>1.聚落的形成和发展</v>
      </c>
      <c r="D1250" s="16" t="str">
        <f>IF(I1250=1,INDEX( {"chinese","english","math","physics","chemistry","biology","politics","history","geography"},MATCH(C1250,{"语文","英语","数学","物理","化学","生物","政治","历史","地理"},0)),"")</f>
        <v/>
      </c>
      <c r="E1250" s="16" t="str">
        <f t="shared" si="158"/>
        <v>教材节</v>
      </c>
      <c r="F1250" s="16" t="str">
        <f t="shared" si="159"/>
        <v>恰</v>
      </c>
      <c r="G1250" s="16" t="str">
        <f>INDEX( {"body","discipline","volume","chapter","section"},MATCH(E1250,{"教材体","教材域","教材册","教材章","教材节"},0))</f>
        <v>section</v>
      </c>
      <c r="H1250" s="16" t="str">
        <f>INDEX( {"super","just","sub","infras"},MATCH(F1250,{"超","恰","亚","次"},0))</f>
        <v>just</v>
      </c>
      <c r="I1250" s="16">
        <f>MATCH(E1250,{"教材体","教材域","教材册","教材章","教材节"},0)-1</f>
        <v>4</v>
      </c>
      <c r="J1250" s="16">
        <f>MATCH(F1250,{"超","恰","亚","次"},0)-1</f>
        <v>1</v>
      </c>
      <c r="K1250" s="16" t="str">
        <f t="shared" si="160"/>
        <v>地理</v>
      </c>
      <c r="L1250" s="1" t="s">
        <v>1129</v>
      </c>
      <c r="M1250" s="17"/>
      <c r="N1250" s="17"/>
      <c r="O1250" s="18" t="str">
        <f t="shared" si="161"/>
        <v xml:space="preserve">
  - 
    name:  1.聚落的形成和发展
    title:  1.聚落的形成和发展
    description: 
    koLyro: section
    koLyri:  just
    son: </v>
      </c>
      <c r="P1250" s="20" t="str">
        <f t="shared" si="162"/>
        <v xml:space="preserve">
          - 
            name:  1.聚落的形成和发展
            title:  1.聚落的形成和发展
            description: 
            koLyro: section
            koLyri:  just
            son: </v>
      </c>
    </row>
    <row r="1251" spans="1:16" s="1" customFormat="1" ht="17.25" customHeight="1">
      <c r="A1251" s="15">
        <f t="shared" si="155"/>
        <v>4</v>
      </c>
      <c r="B1251" s="16" t="str">
        <f t="shared" si="156"/>
        <v>教材节</v>
      </c>
      <c r="C1251" s="16" t="str">
        <f t="shared" si="157"/>
        <v>2.城市化</v>
      </c>
      <c r="D1251" s="16" t="str">
        <f>IF(I1251=1,INDEX( {"chinese","english","math","physics","chemistry","biology","politics","history","geography"},MATCH(C1251,{"语文","英语","数学","物理","化学","生物","政治","历史","地理"},0)),"")</f>
        <v/>
      </c>
      <c r="E1251" s="16" t="str">
        <f t="shared" si="158"/>
        <v>教材节</v>
      </c>
      <c r="F1251" s="16" t="str">
        <f t="shared" si="159"/>
        <v>恰</v>
      </c>
      <c r="G1251" s="16" t="str">
        <f>INDEX( {"body","discipline","volume","chapter","section"},MATCH(E1251,{"教材体","教材域","教材册","教材章","教材节"},0))</f>
        <v>section</v>
      </c>
      <c r="H1251" s="16" t="str">
        <f>INDEX( {"super","just","sub","infras"},MATCH(F1251,{"超","恰","亚","次"},0))</f>
        <v>just</v>
      </c>
      <c r="I1251" s="16">
        <f>MATCH(E1251,{"教材体","教材域","教材册","教材章","教材节"},0)-1</f>
        <v>4</v>
      </c>
      <c r="J1251" s="16">
        <f>MATCH(F1251,{"超","恰","亚","次"},0)-1</f>
        <v>1</v>
      </c>
      <c r="K1251" s="16" t="str">
        <f t="shared" si="160"/>
        <v>地理</v>
      </c>
      <c r="L1251" s="1" t="s">
        <v>1130</v>
      </c>
      <c r="M1251" s="17"/>
      <c r="N1251" s="17"/>
      <c r="O1251" s="18" t="str">
        <f t="shared" si="161"/>
        <v xml:space="preserve">
  - 
    name:  2.城市化
    title:  2.城市化
    description: 
    koLyro: section
    koLyri:  just
    son: </v>
      </c>
      <c r="P1251" s="20" t="str">
        <f t="shared" si="162"/>
        <v xml:space="preserve">
          - 
            name:  2.城市化
            title:  2.城市化
            description: 
            koLyro: section
            koLyri:  just
            son: </v>
      </c>
    </row>
    <row r="1252" spans="1:16" s="1" customFormat="1" ht="17.25" customHeight="1">
      <c r="A1252" s="15">
        <f t="shared" si="155"/>
        <v>4</v>
      </c>
      <c r="B1252" s="16" t="str">
        <f t="shared" si="156"/>
        <v>教材节</v>
      </c>
      <c r="C1252" s="16" t="str">
        <f t="shared" si="157"/>
        <v>3.城市环境问题</v>
      </c>
      <c r="D1252" s="16" t="str">
        <f>IF(I1252=1,INDEX( {"chinese","english","math","physics","chemistry","biology","politics","history","geography"},MATCH(C1252,{"语文","英语","数学","物理","化学","生物","政治","历史","地理"},0)),"")</f>
        <v/>
      </c>
      <c r="E1252" s="16" t="str">
        <f t="shared" si="158"/>
        <v>教材节</v>
      </c>
      <c r="F1252" s="16" t="str">
        <f t="shared" si="159"/>
        <v>恰</v>
      </c>
      <c r="G1252" s="16" t="str">
        <f>INDEX( {"body","discipline","volume","chapter","section"},MATCH(E1252,{"教材体","教材域","教材册","教材章","教材节"},0))</f>
        <v>section</v>
      </c>
      <c r="H1252" s="16" t="str">
        <f>INDEX( {"super","just","sub","infras"},MATCH(F1252,{"超","恰","亚","次"},0))</f>
        <v>just</v>
      </c>
      <c r="I1252" s="16">
        <f>MATCH(E1252,{"教材体","教材域","教材册","教材章","教材节"},0)-1</f>
        <v>4</v>
      </c>
      <c r="J1252" s="16">
        <f>MATCH(F1252,{"超","恰","亚","次"},0)-1</f>
        <v>1</v>
      </c>
      <c r="K1252" s="16" t="str">
        <f t="shared" si="160"/>
        <v>地理</v>
      </c>
      <c r="L1252" s="1" t="s">
        <v>1131</v>
      </c>
      <c r="M1252" s="17"/>
      <c r="N1252" s="17"/>
      <c r="O1252" s="18" t="str">
        <f t="shared" si="161"/>
        <v xml:space="preserve">
  - 
    name:  3.城市环境问题
    title:  3.城市环境问题
    description: 
    koLyro: section
    koLyri:  just
    son: </v>
      </c>
      <c r="P1252" s="20" t="str">
        <f t="shared" si="162"/>
        <v xml:space="preserve">
          - 
            name:  3.城市环境问题
            title:  3.城市环境问题
            description: 
            koLyro: section
            koLyri:  just
            son: </v>
      </c>
    </row>
    <row r="1253" spans="1:16" s="1" customFormat="1" ht="17.25" customHeight="1">
      <c r="A1253" s="15">
        <f t="shared" si="155"/>
        <v>3</v>
      </c>
      <c r="B1253" s="16" t="str">
        <f t="shared" si="156"/>
        <v>教材章</v>
      </c>
      <c r="C1253" s="16" t="str">
        <f t="shared" si="157"/>
        <v>第二章 城乡合理布局与协调发展</v>
      </c>
      <c r="D1253" s="16" t="str">
        <f>IF(I1253=1,INDEX( {"chinese","english","math","physics","chemistry","biology","politics","history","geography"},MATCH(C1253,{"语文","英语","数学","物理","化学","生物","政治","历史","地理"},0)),"")</f>
        <v/>
      </c>
      <c r="E1253" s="16" t="str">
        <f t="shared" si="158"/>
        <v>教材章</v>
      </c>
      <c r="F1253" s="16" t="str">
        <f t="shared" si="159"/>
        <v>恰</v>
      </c>
      <c r="G1253" s="16" t="str">
        <f>INDEX( {"body","discipline","volume","chapter","section"},MATCH(E1253,{"教材体","教材域","教材册","教材章","教材节"},0))</f>
        <v>chapter</v>
      </c>
      <c r="H1253" s="16" t="str">
        <f>INDEX( {"super","just","sub","infras"},MATCH(F1253,{"超","恰","亚","次"},0))</f>
        <v>just</v>
      </c>
      <c r="I1253" s="16">
        <f>MATCH(E1253,{"教材体","教材域","教材册","教材章","教材节"},0)-1</f>
        <v>3</v>
      </c>
      <c r="J1253" s="16">
        <f>MATCH(F1253,{"超","恰","亚","次"},0)-1</f>
        <v>1</v>
      </c>
      <c r="K1253" s="16" t="str">
        <f t="shared" si="160"/>
        <v>地理</v>
      </c>
      <c r="L1253" s="1" t="s">
        <v>1132</v>
      </c>
      <c r="M1253" s="17"/>
      <c r="N1253" s="17"/>
      <c r="O1253" s="18" t="str">
        <f t="shared" si="161"/>
        <v xml:space="preserve">
  - 
    name:  第二章 城乡合理布局与协调发展
    title:  第二章 城乡合理布局与协调发展
    description: 
    koLyro: chapter
    koLyri:  just
    son: </v>
      </c>
      <c r="P1253" s="20" t="str">
        <f t="shared" si="162"/>
        <v xml:space="preserve">
        - 
          name:  第二章 城乡合理布局与协调发展
          title:  第二章 城乡合理布局与协调发展
          description: 
          koLyro: chapter
          koLyri:  just
          son: </v>
      </c>
    </row>
    <row r="1254" spans="1:16" s="1" customFormat="1" ht="17.25" customHeight="1">
      <c r="A1254" s="15">
        <f t="shared" si="155"/>
        <v>4</v>
      </c>
      <c r="B1254" s="16" t="str">
        <f t="shared" si="156"/>
        <v>教材节</v>
      </c>
      <c r="C1254" s="16" t="str">
        <f t="shared" si="157"/>
        <v>1.城市空间形态及变化</v>
      </c>
      <c r="D1254" s="16" t="str">
        <f>IF(I1254=1,INDEX( {"chinese","english","math","physics","chemistry","biology","politics","history","geography"},MATCH(C1254,{"语文","英语","数学","物理","化学","生物","政治","历史","地理"},0)),"")</f>
        <v/>
      </c>
      <c r="E1254" s="16" t="str">
        <f t="shared" si="158"/>
        <v>教材节</v>
      </c>
      <c r="F1254" s="16" t="str">
        <f t="shared" si="159"/>
        <v>恰</v>
      </c>
      <c r="G1254" s="16" t="str">
        <f>INDEX( {"body","discipline","volume","chapter","section"},MATCH(E1254,{"教材体","教材域","教材册","教材章","教材节"},0))</f>
        <v>section</v>
      </c>
      <c r="H1254" s="16" t="str">
        <f>INDEX( {"super","just","sub","infras"},MATCH(F1254,{"超","恰","亚","次"},0))</f>
        <v>just</v>
      </c>
      <c r="I1254" s="16">
        <f>MATCH(E1254,{"教材体","教材域","教材册","教材章","教材节"},0)-1</f>
        <v>4</v>
      </c>
      <c r="J1254" s="16">
        <f>MATCH(F1254,{"超","恰","亚","次"},0)-1</f>
        <v>1</v>
      </c>
      <c r="K1254" s="16" t="str">
        <f t="shared" si="160"/>
        <v>地理</v>
      </c>
      <c r="L1254" s="1" t="s">
        <v>1133</v>
      </c>
      <c r="M1254" s="17"/>
      <c r="N1254" s="17"/>
      <c r="O1254" s="18" t="str">
        <f t="shared" si="161"/>
        <v xml:space="preserve">
  - 
    name:  1.城市空间形态及变化
    title:  1.城市空间形态及变化
    description: 
    koLyro: section
    koLyri:  just
    son: </v>
      </c>
      <c r="P1254" s="20" t="str">
        <f t="shared" si="162"/>
        <v xml:space="preserve">
          - 
            name:  1.城市空间形态及变化
            title:  1.城市空间形态及变化
            description: 
            koLyro: section
            koLyri:  just
            son: </v>
      </c>
    </row>
    <row r="1255" spans="1:16" s="1" customFormat="1" ht="17.25" customHeight="1">
      <c r="A1255" s="15">
        <f t="shared" si="155"/>
        <v>4</v>
      </c>
      <c r="B1255" s="16" t="str">
        <f t="shared" si="156"/>
        <v>教材节</v>
      </c>
      <c r="C1255" s="16" t="str">
        <f t="shared" si="157"/>
        <v>2.城镇布局与协调发展</v>
      </c>
      <c r="D1255" s="16" t="str">
        <f>IF(I1255=1,INDEX( {"chinese","english","math","physics","chemistry","biology","politics","history","geography"},MATCH(C1255,{"语文","英语","数学","物理","化学","生物","政治","历史","地理"},0)),"")</f>
        <v/>
      </c>
      <c r="E1255" s="16" t="str">
        <f t="shared" si="158"/>
        <v>教材节</v>
      </c>
      <c r="F1255" s="16" t="str">
        <f t="shared" si="159"/>
        <v>恰</v>
      </c>
      <c r="G1255" s="16" t="str">
        <f>INDEX( {"body","discipline","volume","chapter","section"},MATCH(E1255,{"教材体","教材域","教材册","教材章","教材节"},0))</f>
        <v>section</v>
      </c>
      <c r="H1255" s="16" t="str">
        <f>INDEX( {"super","just","sub","infras"},MATCH(F1255,{"超","恰","亚","次"},0))</f>
        <v>just</v>
      </c>
      <c r="I1255" s="16">
        <f>MATCH(E1255,{"教材体","教材域","教材册","教材章","教材节"},0)-1</f>
        <v>4</v>
      </c>
      <c r="J1255" s="16">
        <f>MATCH(F1255,{"超","恰","亚","次"},0)-1</f>
        <v>1</v>
      </c>
      <c r="K1255" s="16" t="str">
        <f t="shared" si="160"/>
        <v>地理</v>
      </c>
      <c r="L1255" s="1" t="s">
        <v>1134</v>
      </c>
      <c r="M1255" s="17"/>
      <c r="N1255" s="17"/>
      <c r="O1255" s="18" t="str">
        <f t="shared" si="161"/>
        <v xml:space="preserve">
  - 
    name:  2.城镇布局与协调发展
    title:  2.城镇布局与协调发展
    description: 
    koLyro: section
    koLyri:  just
    son: </v>
      </c>
      <c r="P1255" s="20" t="str">
        <f t="shared" si="162"/>
        <v xml:space="preserve">
          - 
            name:  2.城镇布局与协调发展
            title:  2.城镇布局与协调发展
            description: 
            koLyro: section
            koLyri:  just
            son: </v>
      </c>
    </row>
    <row r="1256" spans="1:16" s="1" customFormat="1" ht="17.25" customHeight="1">
      <c r="A1256" s="15">
        <f t="shared" si="155"/>
        <v>4</v>
      </c>
      <c r="B1256" s="16" t="str">
        <f t="shared" si="156"/>
        <v>教材节</v>
      </c>
      <c r="C1256" s="16" t="str">
        <f t="shared" si="157"/>
        <v>3.城乡特色景观与传统文化的保护</v>
      </c>
      <c r="D1256" s="16" t="str">
        <f>IF(I1256=1,INDEX( {"chinese","english","math","physics","chemistry","biology","politics","history","geography"},MATCH(C1256,{"语文","英语","数学","物理","化学","生物","政治","历史","地理"},0)),"")</f>
        <v/>
      </c>
      <c r="E1256" s="16" t="str">
        <f t="shared" si="158"/>
        <v>教材节</v>
      </c>
      <c r="F1256" s="16" t="str">
        <f t="shared" si="159"/>
        <v>恰</v>
      </c>
      <c r="G1256" s="16" t="str">
        <f>INDEX( {"body","discipline","volume","chapter","section"},MATCH(E1256,{"教材体","教材域","教材册","教材章","教材节"},0))</f>
        <v>section</v>
      </c>
      <c r="H1256" s="16" t="str">
        <f>INDEX( {"super","just","sub","infras"},MATCH(F1256,{"超","恰","亚","次"},0))</f>
        <v>just</v>
      </c>
      <c r="I1256" s="16">
        <f>MATCH(E1256,{"教材体","教材域","教材册","教材章","教材节"},0)-1</f>
        <v>4</v>
      </c>
      <c r="J1256" s="16">
        <f>MATCH(F1256,{"超","恰","亚","次"},0)-1</f>
        <v>1</v>
      </c>
      <c r="K1256" s="16" t="str">
        <f t="shared" si="160"/>
        <v>地理</v>
      </c>
      <c r="L1256" s="1" t="s">
        <v>1135</v>
      </c>
      <c r="M1256" s="17"/>
      <c r="N1256" s="17"/>
      <c r="O1256" s="18" t="str">
        <f t="shared" si="161"/>
        <v xml:space="preserve">
  - 
    name:  3.城乡特色景观与传统文化的保护
    title:  3.城乡特色景观与传统文化的保护
    description: 
    koLyro: section
    koLyri:  just
    son: </v>
      </c>
      <c r="P1256" s="20" t="str">
        <f t="shared" si="162"/>
        <v xml:space="preserve">
          - 
            name:  3.城乡特色景观与传统文化的保护
            title:  3.城乡特色景观与传统文化的保护
            description: 
            koLyro: section
            koLyri:  just
            son: </v>
      </c>
    </row>
    <row r="1257" spans="1:16" s="1" customFormat="1" ht="17.25" customHeight="1">
      <c r="A1257" s="15">
        <f t="shared" si="155"/>
        <v>3</v>
      </c>
      <c r="B1257" s="16" t="str">
        <f t="shared" si="156"/>
        <v>教材章</v>
      </c>
      <c r="C1257" s="16" t="str">
        <f t="shared" si="157"/>
        <v>第三章 城乡规划</v>
      </c>
      <c r="D1257" s="16" t="str">
        <f>IF(I1257=1,INDEX( {"chinese","english","math","physics","chemistry","biology","politics","history","geography"},MATCH(C1257,{"语文","英语","数学","物理","化学","生物","政治","历史","地理"},0)),"")</f>
        <v/>
      </c>
      <c r="E1257" s="16" t="str">
        <f t="shared" si="158"/>
        <v>教材章</v>
      </c>
      <c r="F1257" s="16" t="str">
        <f t="shared" si="159"/>
        <v>恰</v>
      </c>
      <c r="G1257" s="16" t="str">
        <f>INDEX( {"body","discipline","volume","chapter","section"},MATCH(E1257,{"教材体","教材域","教材册","教材章","教材节"},0))</f>
        <v>chapter</v>
      </c>
      <c r="H1257" s="16" t="str">
        <f>INDEX( {"super","just","sub","infras"},MATCH(F1257,{"超","恰","亚","次"},0))</f>
        <v>just</v>
      </c>
      <c r="I1257" s="16">
        <f>MATCH(E1257,{"教材体","教材域","教材册","教材章","教材节"},0)-1</f>
        <v>3</v>
      </c>
      <c r="J1257" s="16">
        <f>MATCH(F1257,{"超","恰","亚","次"},0)-1</f>
        <v>1</v>
      </c>
      <c r="K1257" s="16" t="str">
        <f t="shared" si="160"/>
        <v>地理</v>
      </c>
      <c r="L1257" s="1" t="s">
        <v>1136</v>
      </c>
      <c r="M1257" s="17"/>
      <c r="N1257" s="17"/>
      <c r="O1257" s="18" t="str">
        <f t="shared" si="161"/>
        <v xml:space="preserve">
  - 
    name:  第三章 城乡规划
    title:  第三章 城乡规划
    description: 
    koLyro: chapter
    koLyri:  just
    son: </v>
      </c>
      <c r="P1257" s="20" t="str">
        <f t="shared" si="162"/>
        <v xml:space="preserve">
        - 
          name:  第三章 城乡规划
          title:  第三章 城乡规划
          description: 
          koLyro: chapter
          koLyri:  just
          son: </v>
      </c>
    </row>
    <row r="1258" spans="1:16" s="1" customFormat="1" ht="17.25" customHeight="1">
      <c r="A1258" s="15">
        <f t="shared" si="155"/>
        <v>4</v>
      </c>
      <c r="B1258" s="16" t="str">
        <f t="shared" si="156"/>
        <v>教材节</v>
      </c>
      <c r="C1258" s="16" t="str">
        <f t="shared" si="157"/>
        <v>1.城乡规划的内容及意义</v>
      </c>
      <c r="D1258" s="16" t="str">
        <f>IF(I1258=1,INDEX( {"chinese","english","math","physics","chemistry","biology","politics","history","geography"},MATCH(C1258,{"语文","英语","数学","物理","化学","生物","政治","历史","地理"},0)),"")</f>
        <v/>
      </c>
      <c r="E1258" s="16" t="str">
        <f t="shared" si="158"/>
        <v>教材节</v>
      </c>
      <c r="F1258" s="16" t="str">
        <f t="shared" si="159"/>
        <v>恰</v>
      </c>
      <c r="G1258" s="16" t="str">
        <f>INDEX( {"body","discipline","volume","chapter","section"},MATCH(E1258,{"教材体","教材域","教材册","教材章","教材节"},0))</f>
        <v>section</v>
      </c>
      <c r="H1258" s="16" t="str">
        <f>INDEX( {"super","just","sub","infras"},MATCH(F1258,{"超","恰","亚","次"},0))</f>
        <v>just</v>
      </c>
      <c r="I1258" s="16">
        <f>MATCH(E1258,{"教材体","教材域","教材册","教材章","教材节"},0)-1</f>
        <v>4</v>
      </c>
      <c r="J1258" s="16">
        <f>MATCH(F1258,{"超","恰","亚","次"},0)-1</f>
        <v>1</v>
      </c>
      <c r="K1258" s="16" t="str">
        <f t="shared" si="160"/>
        <v>地理</v>
      </c>
      <c r="L1258" s="1" t="s">
        <v>1137</v>
      </c>
      <c r="M1258" s="17"/>
      <c r="N1258" s="17"/>
      <c r="O1258" s="18" t="str">
        <f t="shared" si="161"/>
        <v xml:space="preserve">
  - 
    name:  1.城乡规划的内容及意义
    title:  1.城乡规划的内容及意义
    description: 
    koLyro: section
    koLyri:  just
    son: </v>
      </c>
      <c r="P1258" s="20" t="str">
        <f t="shared" si="162"/>
        <v xml:space="preserve">
          - 
            name:  1.城乡规划的内容及意义
            title:  1.城乡规划的内容及意义
            description: 
            koLyro: section
            koLyri:  just
            son: </v>
      </c>
    </row>
    <row r="1259" spans="1:16" s="1" customFormat="1" ht="17.25" customHeight="1">
      <c r="A1259" s="15">
        <f t="shared" si="155"/>
        <v>4</v>
      </c>
      <c r="B1259" s="16" t="str">
        <f t="shared" si="156"/>
        <v>教材节</v>
      </c>
      <c r="C1259" s="16" t="str">
        <f t="shared" si="157"/>
        <v>2.城乡土地利用与功能分区</v>
      </c>
      <c r="D1259" s="16" t="str">
        <f>IF(I1259=1,INDEX( {"chinese","english","math","physics","chemistry","biology","politics","history","geography"},MATCH(C1259,{"语文","英语","数学","物理","化学","生物","政治","历史","地理"},0)),"")</f>
        <v/>
      </c>
      <c r="E1259" s="16" t="str">
        <f t="shared" si="158"/>
        <v>教材节</v>
      </c>
      <c r="F1259" s="16" t="str">
        <f t="shared" si="159"/>
        <v>恰</v>
      </c>
      <c r="G1259" s="16" t="str">
        <f>INDEX( {"body","discipline","volume","chapter","section"},MATCH(E1259,{"教材体","教材域","教材册","教材章","教材节"},0))</f>
        <v>section</v>
      </c>
      <c r="H1259" s="16" t="str">
        <f>INDEX( {"super","just","sub","infras"},MATCH(F1259,{"超","恰","亚","次"},0))</f>
        <v>just</v>
      </c>
      <c r="I1259" s="16">
        <f>MATCH(E1259,{"教材体","教材域","教材册","教材章","教材节"},0)-1</f>
        <v>4</v>
      </c>
      <c r="J1259" s="16">
        <f>MATCH(F1259,{"超","恰","亚","次"},0)-1</f>
        <v>1</v>
      </c>
      <c r="K1259" s="16" t="str">
        <f t="shared" si="160"/>
        <v>地理</v>
      </c>
      <c r="L1259" s="1" t="s">
        <v>1138</v>
      </c>
      <c r="M1259" s="17"/>
      <c r="N1259" s="17"/>
      <c r="O1259" s="18" t="str">
        <f t="shared" si="161"/>
        <v xml:space="preserve">
  - 
    name:  2.城乡土地利用与功能分区
    title:  2.城乡土地利用与功能分区
    description: 
    koLyro: section
    koLyri:  just
    son: </v>
      </c>
      <c r="P1259" s="20" t="str">
        <f t="shared" si="162"/>
        <v xml:space="preserve">
          - 
            name:  2.城乡土地利用与功能分区
            title:  2.城乡土地利用与功能分区
            description: 
            koLyro: section
            koLyri:  just
            son: </v>
      </c>
    </row>
    <row r="1260" spans="1:16" s="1" customFormat="1" ht="17.25" customHeight="1">
      <c r="A1260" s="15">
        <f t="shared" si="155"/>
        <v>4</v>
      </c>
      <c r="B1260" s="16" t="str">
        <f t="shared" si="156"/>
        <v>教材节</v>
      </c>
      <c r="C1260" s="16" t="str">
        <f t="shared" si="157"/>
        <v>3.城乡规划中的主要产业布局</v>
      </c>
      <c r="D1260" s="16" t="str">
        <f>IF(I1260=1,INDEX( {"chinese","english","math","physics","chemistry","biology","politics","history","geography"},MATCH(C1260,{"语文","英语","数学","物理","化学","生物","政治","历史","地理"},0)),"")</f>
        <v/>
      </c>
      <c r="E1260" s="16" t="str">
        <f t="shared" si="158"/>
        <v>教材节</v>
      </c>
      <c r="F1260" s="16" t="str">
        <f t="shared" si="159"/>
        <v>恰</v>
      </c>
      <c r="G1260" s="16" t="str">
        <f>INDEX( {"body","discipline","volume","chapter","section"},MATCH(E1260,{"教材体","教材域","教材册","教材章","教材节"},0))</f>
        <v>section</v>
      </c>
      <c r="H1260" s="16" t="str">
        <f>INDEX( {"super","just","sub","infras"},MATCH(F1260,{"超","恰","亚","次"},0))</f>
        <v>just</v>
      </c>
      <c r="I1260" s="16">
        <f>MATCH(E1260,{"教材体","教材域","教材册","教材章","教材节"},0)-1</f>
        <v>4</v>
      </c>
      <c r="J1260" s="16">
        <f>MATCH(F1260,{"超","恰","亚","次"},0)-1</f>
        <v>1</v>
      </c>
      <c r="K1260" s="16" t="str">
        <f t="shared" si="160"/>
        <v>地理</v>
      </c>
      <c r="L1260" s="1" t="s">
        <v>1139</v>
      </c>
      <c r="M1260" s="17"/>
      <c r="N1260" s="17"/>
      <c r="O1260" s="18" t="str">
        <f t="shared" si="161"/>
        <v xml:space="preserve">
  - 
    name:  3.城乡规划中的主要产业布局
    title:  3.城乡规划中的主要产业布局
    description: 
    koLyro: section
    koLyri:  just
    son: </v>
      </c>
      <c r="P1260" s="20" t="str">
        <f t="shared" si="162"/>
        <v xml:space="preserve">
          - 
            name:  3.城乡规划中的主要产业布局
            title:  3.城乡规划中的主要产业布局
            description: 
            koLyro: section
            koLyri:  just
            son: </v>
      </c>
    </row>
    <row r="1261" spans="1:16" s="1" customFormat="1" ht="17.25" customHeight="1">
      <c r="A1261" s="15">
        <f t="shared" si="155"/>
        <v>4</v>
      </c>
      <c r="B1261" s="16" t="str">
        <f t="shared" si="156"/>
        <v>教材节</v>
      </c>
      <c r="C1261" s="16" t="str">
        <f t="shared" si="157"/>
        <v>4.城乡规划与可持续发展</v>
      </c>
      <c r="D1261" s="16" t="str">
        <f>IF(I1261=1,INDEX( {"chinese","english","math","physics","chemistry","biology","politics","history","geography"},MATCH(C1261,{"语文","英语","数学","物理","化学","生物","政治","历史","地理"},0)),"")</f>
        <v/>
      </c>
      <c r="E1261" s="16" t="str">
        <f t="shared" si="158"/>
        <v>教材节</v>
      </c>
      <c r="F1261" s="16" t="str">
        <f t="shared" si="159"/>
        <v>恰</v>
      </c>
      <c r="G1261" s="16" t="str">
        <f>INDEX( {"body","discipline","volume","chapter","section"},MATCH(E1261,{"教材体","教材域","教材册","教材章","教材节"},0))</f>
        <v>section</v>
      </c>
      <c r="H1261" s="16" t="str">
        <f>INDEX( {"super","just","sub","infras"},MATCH(F1261,{"超","恰","亚","次"},0))</f>
        <v>just</v>
      </c>
      <c r="I1261" s="16">
        <f>MATCH(E1261,{"教材体","教材域","教材册","教材章","教材节"},0)-1</f>
        <v>4</v>
      </c>
      <c r="J1261" s="16">
        <f>MATCH(F1261,{"超","恰","亚","次"},0)-1</f>
        <v>1</v>
      </c>
      <c r="K1261" s="16" t="str">
        <f t="shared" si="160"/>
        <v>地理</v>
      </c>
      <c r="L1261" s="1" t="s">
        <v>1140</v>
      </c>
      <c r="M1261" s="17"/>
      <c r="N1261" s="17"/>
      <c r="O1261" s="18" t="str">
        <f t="shared" si="161"/>
        <v xml:space="preserve">
  - 
    name:  4.城乡规划与可持续发展
    title:  4.城乡规划与可持续发展
    description: 
    koLyro: section
    koLyri:  just
    son: </v>
      </c>
      <c r="P1261" s="20" t="str">
        <f t="shared" si="162"/>
        <v xml:space="preserve">
          - 
            name:  4.城乡规划与可持续发展
            title:  4.城乡规划与可持续发展
            description: 
            koLyro: section
            koLyri:  just
            son: </v>
      </c>
    </row>
    <row r="1262" spans="1:16" s="1" customFormat="1" ht="17.25" customHeight="1">
      <c r="A1262" s="15">
        <f t="shared" si="155"/>
        <v>3</v>
      </c>
      <c r="B1262" s="16" t="str">
        <f t="shared" si="156"/>
        <v>教材章</v>
      </c>
      <c r="C1262" s="16" t="str">
        <f t="shared" si="157"/>
        <v>第四章 城乡建设与人居环境</v>
      </c>
      <c r="D1262" s="16" t="str">
        <f>IF(I1262=1,INDEX( {"chinese","english","math","physics","chemistry","biology","politics","history","geography"},MATCH(C1262,{"语文","英语","数学","物理","化学","生物","政治","历史","地理"},0)),"")</f>
        <v/>
      </c>
      <c r="E1262" s="16" t="str">
        <f t="shared" si="158"/>
        <v>教材章</v>
      </c>
      <c r="F1262" s="16" t="str">
        <f t="shared" si="159"/>
        <v>恰</v>
      </c>
      <c r="G1262" s="16" t="str">
        <f>INDEX( {"body","discipline","volume","chapter","section"},MATCH(E1262,{"教材体","教材域","教材册","教材章","教材节"},0))</f>
        <v>chapter</v>
      </c>
      <c r="H1262" s="16" t="str">
        <f>INDEX( {"super","just","sub","infras"},MATCH(F1262,{"超","恰","亚","次"},0))</f>
        <v>just</v>
      </c>
      <c r="I1262" s="16">
        <f>MATCH(E1262,{"教材体","教材域","教材册","教材章","教材节"},0)-1</f>
        <v>3</v>
      </c>
      <c r="J1262" s="16">
        <f>MATCH(F1262,{"超","恰","亚","次"},0)-1</f>
        <v>1</v>
      </c>
      <c r="K1262" s="16" t="str">
        <f t="shared" si="160"/>
        <v>地理</v>
      </c>
      <c r="L1262" s="1" t="s">
        <v>1141</v>
      </c>
      <c r="M1262" s="17"/>
      <c r="N1262" s="17"/>
      <c r="O1262" s="18" t="str">
        <f t="shared" si="161"/>
        <v xml:space="preserve">
  - 
    name:  第四章 城乡建设与人居环境
    title:  第四章 城乡建设与人居环境
    description: 
    koLyro: chapter
    koLyri:  just
    son: </v>
      </c>
      <c r="P1262" s="20" t="str">
        <f t="shared" si="162"/>
        <v xml:space="preserve">
        - 
          name:  第四章 城乡建设与人居环境
          title:  第四章 城乡建设与人居环境
          description: 
          koLyro: chapter
          koLyri:  just
          son: </v>
      </c>
    </row>
    <row r="1263" spans="1:16" s="1" customFormat="1" ht="17.25" customHeight="1">
      <c r="A1263" s="15">
        <f t="shared" si="155"/>
        <v>4</v>
      </c>
      <c r="B1263" s="16" t="str">
        <f t="shared" si="156"/>
        <v>教材节</v>
      </c>
      <c r="C1263" s="16" t="str">
        <f t="shared" si="157"/>
        <v>1.城乡人居环境</v>
      </c>
      <c r="D1263" s="16" t="str">
        <f>IF(I1263=1,INDEX( {"chinese","english","math","physics","chemistry","biology","politics","history","geography"},MATCH(C1263,{"语文","英语","数学","物理","化学","生物","政治","历史","地理"},0)),"")</f>
        <v/>
      </c>
      <c r="E1263" s="16" t="str">
        <f t="shared" si="158"/>
        <v>教材节</v>
      </c>
      <c r="F1263" s="16" t="str">
        <f t="shared" si="159"/>
        <v>恰</v>
      </c>
      <c r="G1263" s="16" t="str">
        <f>INDEX( {"body","discipline","volume","chapter","section"},MATCH(E1263,{"教材体","教材域","教材册","教材章","教材节"},0))</f>
        <v>section</v>
      </c>
      <c r="H1263" s="16" t="str">
        <f>INDEX( {"super","just","sub","infras"},MATCH(F1263,{"超","恰","亚","次"},0))</f>
        <v>just</v>
      </c>
      <c r="I1263" s="16">
        <f>MATCH(E1263,{"教材体","教材域","教材册","教材章","教材节"},0)-1</f>
        <v>4</v>
      </c>
      <c r="J1263" s="16">
        <f>MATCH(F1263,{"超","恰","亚","次"},0)-1</f>
        <v>1</v>
      </c>
      <c r="K1263" s="16" t="str">
        <f t="shared" si="160"/>
        <v>地理</v>
      </c>
      <c r="L1263" s="1" t="s">
        <v>1142</v>
      </c>
      <c r="M1263" s="17"/>
      <c r="N1263" s="17"/>
      <c r="O1263" s="18" t="str">
        <f t="shared" si="161"/>
        <v xml:space="preserve">
  - 
    name:  1.城乡人居环境
    title:  1.城乡人居环境
    description: 
    koLyro: section
    koLyri:  just
    son: </v>
      </c>
      <c r="P1263" s="20" t="str">
        <f t="shared" si="162"/>
        <v xml:space="preserve">
          - 
            name:  1.城乡人居环境
            title:  1.城乡人居环境
            description: 
            koLyro: section
            koLyri:  just
            son: </v>
      </c>
    </row>
    <row r="1264" spans="1:16" s="1" customFormat="1" ht="17.25" customHeight="1">
      <c r="A1264" s="15">
        <f t="shared" si="155"/>
        <v>4</v>
      </c>
      <c r="B1264" s="16" t="str">
        <f t="shared" si="156"/>
        <v>教材节</v>
      </c>
      <c r="C1264" s="16" t="str">
        <f t="shared" si="157"/>
        <v>2.城乡商业与生活环境</v>
      </c>
      <c r="D1264" s="16" t="str">
        <f>IF(I1264=1,INDEX( {"chinese","english","math","physics","chemistry","biology","politics","history","geography"},MATCH(C1264,{"语文","英语","数学","物理","化学","生物","政治","历史","地理"},0)),"")</f>
        <v/>
      </c>
      <c r="E1264" s="16" t="str">
        <f t="shared" si="158"/>
        <v>教材节</v>
      </c>
      <c r="F1264" s="16" t="str">
        <f t="shared" si="159"/>
        <v>恰</v>
      </c>
      <c r="G1264" s="16" t="str">
        <f>INDEX( {"body","discipline","volume","chapter","section"},MATCH(E1264,{"教材体","教材域","教材册","教材章","教材节"},0))</f>
        <v>section</v>
      </c>
      <c r="H1264" s="16" t="str">
        <f>INDEX( {"super","just","sub","infras"},MATCH(F1264,{"超","恰","亚","次"},0))</f>
        <v>just</v>
      </c>
      <c r="I1264" s="16">
        <f>MATCH(E1264,{"教材体","教材域","教材册","教材章","教材节"},0)-1</f>
        <v>4</v>
      </c>
      <c r="J1264" s="16">
        <f>MATCH(F1264,{"超","恰","亚","次"},0)-1</f>
        <v>1</v>
      </c>
      <c r="K1264" s="16" t="str">
        <f t="shared" si="160"/>
        <v>地理</v>
      </c>
      <c r="L1264" s="1" t="s">
        <v>1143</v>
      </c>
      <c r="M1264" s="17"/>
      <c r="N1264" s="17"/>
      <c r="O1264" s="18" t="str">
        <f t="shared" si="161"/>
        <v xml:space="preserve">
  - 
    name:  2.城乡商业与生活环境
    title:  2.城乡商业与生活环境
    description: 
    koLyro: section
    koLyri:  just
    son: </v>
      </c>
      <c r="P1264" s="20" t="str">
        <f t="shared" si="162"/>
        <v xml:space="preserve">
          - 
            name:  2.城乡商业与生活环境
            title:  2.城乡商业与生活环境
            description: 
            koLyro: section
            koLyri:  just
            son: </v>
      </c>
    </row>
    <row r="1265" spans="1:16" s="1" customFormat="1" ht="17.25" customHeight="1">
      <c r="A1265" s="15">
        <f t="shared" si="155"/>
        <v>4</v>
      </c>
      <c r="B1265" s="16" t="str">
        <f t="shared" si="156"/>
        <v>教材节</v>
      </c>
      <c r="C1265" s="16" t="str">
        <f t="shared" si="157"/>
        <v>3.城乡交通与生活环境</v>
      </c>
      <c r="D1265" s="16" t="str">
        <f>IF(I1265=1,INDEX( {"chinese","english","math","physics","chemistry","biology","politics","history","geography"},MATCH(C1265,{"语文","英语","数学","物理","化学","生物","政治","历史","地理"},0)),"")</f>
        <v/>
      </c>
      <c r="E1265" s="16" t="str">
        <f t="shared" si="158"/>
        <v>教材节</v>
      </c>
      <c r="F1265" s="16" t="str">
        <f t="shared" si="159"/>
        <v>恰</v>
      </c>
      <c r="G1265" s="16" t="str">
        <f>INDEX( {"body","discipline","volume","chapter","section"},MATCH(E1265,{"教材体","教材域","教材册","教材章","教材节"},0))</f>
        <v>section</v>
      </c>
      <c r="H1265" s="16" t="str">
        <f>INDEX( {"super","just","sub","infras"},MATCH(F1265,{"超","恰","亚","次"},0))</f>
        <v>just</v>
      </c>
      <c r="I1265" s="16">
        <f>MATCH(E1265,{"教材体","教材域","教材册","教材章","教材节"},0)-1</f>
        <v>4</v>
      </c>
      <c r="J1265" s="16">
        <f>MATCH(F1265,{"超","恰","亚","次"},0)-1</f>
        <v>1</v>
      </c>
      <c r="K1265" s="16" t="str">
        <f t="shared" si="160"/>
        <v>地理</v>
      </c>
      <c r="L1265" s="1" t="s">
        <v>1144</v>
      </c>
      <c r="M1265" s="17"/>
      <c r="N1265" s="17"/>
      <c r="O1265" s="18" t="str">
        <f t="shared" si="161"/>
        <v xml:space="preserve">
  - 
    name:  3.城乡交通与生活环境
    title:  3.城乡交通与生活环境
    description: 
    koLyro: section
    koLyri:  just
    son: </v>
      </c>
      <c r="P1265" s="20" t="str">
        <f t="shared" si="162"/>
        <v xml:space="preserve">
          - 
            name:  3.城乡交通与生活环境
            title:  3.城乡交通与生活环境
            description: 
            koLyro: section
            koLyri:  just
            son: </v>
      </c>
    </row>
    <row r="1266" spans="1:16" s="1" customFormat="1" ht="17.25" customHeight="1">
      <c r="A1266" s="15">
        <f t="shared" si="155"/>
        <v>4</v>
      </c>
      <c r="B1266" s="16" t="str">
        <f t="shared" si="156"/>
        <v>教材节</v>
      </c>
      <c r="C1266" s="16" t="str">
        <f t="shared" si="157"/>
        <v>4.城乡公共服务设施与生活环境</v>
      </c>
      <c r="D1266" s="16" t="str">
        <f>IF(I1266=1,INDEX( {"chinese","english","math","physics","chemistry","biology","politics","history","geography"},MATCH(C1266,{"语文","英语","数学","物理","化学","生物","政治","历史","地理"},0)),"")</f>
        <v/>
      </c>
      <c r="E1266" s="16" t="str">
        <f t="shared" si="158"/>
        <v>教材节</v>
      </c>
      <c r="F1266" s="16" t="str">
        <f t="shared" si="159"/>
        <v>恰</v>
      </c>
      <c r="G1266" s="16" t="str">
        <f>INDEX( {"body","discipline","volume","chapter","section"},MATCH(E1266,{"教材体","教材域","教材册","教材章","教材节"},0))</f>
        <v>section</v>
      </c>
      <c r="H1266" s="16" t="str">
        <f>INDEX( {"super","just","sub","infras"},MATCH(F1266,{"超","恰","亚","次"},0))</f>
        <v>just</v>
      </c>
      <c r="I1266" s="16">
        <f>MATCH(E1266,{"教材体","教材域","教材册","教材章","教材节"},0)-1</f>
        <v>4</v>
      </c>
      <c r="J1266" s="16">
        <f>MATCH(F1266,{"超","恰","亚","次"},0)-1</f>
        <v>1</v>
      </c>
      <c r="K1266" s="16" t="str">
        <f t="shared" si="160"/>
        <v>地理</v>
      </c>
      <c r="L1266" s="1" t="s">
        <v>1145</v>
      </c>
      <c r="M1266" s="17"/>
      <c r="N1266" s="17"/>
      <c r="O1266" s="18" t="str">
        <f t="shared" si="161"/>
        <v xml:space="preserve">
  - 
    name:  4.城乡公共服务设施与生活环境
    title:  4.城乡公共服务设施与生活环境
    description: 
    koLyro: section
    koLyri:  just
    son: </v>
      </c>
      <c r="P1266" s="20" t="str">
        <f t="shared" si="162"/>
        <v xml:space="preserve">
          - 
            name:  4.城乡公共服务设施与生活环境
            title:  4.城乡公共服务设施与生活环境
            description: 
            koLyro: section
            koLyri:  just
            son: </v>
      </c>
    </row>
    <row r="1267" spans="1:16" s="1" customFormat="1" ht="17.25" customHeight="1">
      <c r="A1267" s="15">
        <f t="shared" si="155"/>
        <v>2</v>
      </c>
      <c r="B1267" s="16" t="str">
        <f t="shared" si="156"/>
        <v>教材册</v>
      </c>
      <c r="C1267" s="16" t="str">
        <f t="shared" si="157"/>
        <v>选修五</v>
      </c>
      <c r="D1267" s="16" t="str">
        <f>IF(I1267=1,INDEX( {"chinese","english","math","physics","chemistry","biology","politics","history","geography"},MATCH(C1267,{"语文","英语","数学","物理","化学","生物","政治","历史","地理"},0)),"")</f>
        <v/>
      </c>
      <c r="E1267" s="16" t="str">
        <f t="shared" si="158"/>
        <v>教材册</v>
      </c>
      <c r="F1267" s="16" t="str">
        <f t="shared" si="159"/>
        <v>恰</v>
      </c>
      <c r="G1267" s="16" t="str">
        <f>INDEX( {"body","discipline","volume","chapter","section"},MATCH(E1267,{"教材体","教材域","教材册","教材章","教材节"},0))</f>
        <v>volume</v>
      </c>
      <c r="H1267" s="16" t="str">
        <f>INDEX( {"super","just","sub","infras"},MATCH(F1267,{"超","恰","亚","次"},0))</f>
        <v>just</v>
      </c>
      <c r="I1267" s="16">
        <f>MATCH(E1267,{"教材体","教材域","教材册","教材章","教材节"},0)-1</f>
        <v>2</v>
      </c>
      <c r="J1267" s="16">
        <f>MATCH(F1267,{"超","恰","亚","次"},0)-1</f>
        <v>1</v>
      </c>
      <c r="K1267" s="16" t="str">
        <f t="shared" si="160"/>
        <v>地理</v>
      </c>
      <c r="L1267" s="1" t="s">
        <v>1146</v>
      </c>
      <c r="M1267" s="17"/>
      <c r="N1267" s="17"/>
      <c r="O1267" s="18" t="str">
        <f t="shared" si="161"/>
        <v xml:space="preserve">
  - 
    name:  选修五
    title:  选修五
    description: 
    koLyro: volume
    koLyri:  just
    son: </v>
      </c>
      <c r="P1267" s="20" t="str">
        <f t="shared" si="162"/>
        <v xml:space="preserve">
      - 
        name:  选修五
        title:  选修五
        description: 
        koLyro: volume
        koLyri:  just
        son: </v>
      </c>
    </row>
    <row r="1268" spans="1:16" s="1" customFormat="1" ht="17.25" customHeight="1">
      <c r="A1268" s="15">
        <f t="shared" si="155"/>
        <v>3</v>
      </c>
      <c r="B1268" s="16" t="str">
        <f t="shared" si="156"/>
        <v>教材章</v>
      </c>
      <c r="C1268" s="16" t="str">
        <f t="shared" si="157"/>
        <v>第一章 自然灾害与人类活动</v>
      </c>
      <c r="D1268" s="16" t="str">
        <f>IF(I1268=1,INDEX( {"chinese","english","math","physics","chemistry","biology","politics","history","geography"},MATCH(C1268,{"语文","英语","数学","物理","化学","生物","政治","历史","地理"},0)),"")</f>
        <v/>
      </c>
      <c r="E1268" s="16" t="str">
        <f t="shared" si="158"/>
        <v>教材章</v>
      </c>
      <c r="F1268" s="16" t="str">
        <f t="shared" si="159"/>
        <v>恰</v>
      </c>
      <c r="G1268" s="16" t="str">
        <f>INDEX( {"body","discipline","volume","chapter","section"},MATCH(E1268,{"教材体","教材域","教材册","教材章","教材节"},0))</f>
        <v>chapter</v>
      </c>
      <c r="H1268" s="16" t="str">
        <f>INDEX( {"super","just","sub","infras"},MATCH(F1268,{"超","恰","亚","次"},0))</f>
        <v>just</v>
      </c>
      <c r="I1268" s="16">
        <f>MATCH(E1268,{"教材体","教材域","教材册","教材章","教材节"},0)-1</f>
        <v>3</v>
      </c>
      <c r="J1268" s="16">
        <f>MATCH(F1268,{"超","恰","亚","次"},0)-1</f>
        <v>1</v>
      </c>
      <c r="K1268" s="16" t="str">
        <f t="shared" si="160"/>
        <v>地理</v>
      </c>
      <c r="L1268" s="1" t="s">
        <v>1147</v>
      </c>
      <c r="M1268" s="17"/>
      <c r="N1268" s="17"/>
      <c r="O1268" s="18" t="str">
        <f t="shared" si="161"/>
        <v xml:space="preserve">
  - 
    name:  第一章 自然灾害与人类活动
    title:  第一章 自然灾害与人类活动
    description: 
    koLyro: chapter
    koLyri:  just
    son: </v>
      </c>
      <c r="P1268" s="20" t="str">
        <f t="shared" si="162"/>
        <v xml:space="preserve">
        - 
          name:  第一章 自然灾害与人类活动
          title:  第一章 自然灾害与人类活动
          description: 
          koLyro: chapter
          koLyri:  just
          son: </v>
      </c>
    </row>
    <row r="1269" spans="1:16" s="1" customFormat="1" ht="17.25" customHeight="1">
      <c r="A1269" s="15">
        <f t="shared" si="155"/>
        <v>4</v>
      </c>
      <c r="B1269" s="16" t="str">
        <f t="shared" si="156"/>
        <v>教材节</v>
      </c>
      <c r="C1269" s="16" t="str">
        <f t="shared" si="157"/>
        <v>1.自然灾害及其影响</v>
      </c>
      <c r="D1269" s="16" t="str">
        <f>IF(I1269=1,INDEX( {"chinese","english","math","physics","chemistry","biology","politics","history","geography"},MATCH(C1269,{"语文","英语","数学","物理","化学","生物","政治","历史","地理"},0)),"")</f>
        <v/>
      </c>
      <c r="E1269" s="16" t="str">
        <f t="shared" si="158"/>
        <v>教材节</v>
      </c>
      <c r="F1269" s="16" t="str">
        <f t="shared" si="159"/>
        <v>恰</v>
      </c>
      <c r="G1269" s="16" t="str">
        <f>INDEX( {"body","discipline","volume","chapter","section"},MATCH(E1269,{"教材体","教材域","教材册","教材章","教材节"},0))</f>
        <v>section</v>
      </c>
      <c r="H1269" s="16" t="str">
        <f>INDEX( {"super","just","sub","infras"},MATCH(F1269,{"超","恰","亚","次"},0))</f>
        <v>just</v>
      </c>
      <c r="I1269" s="16">
        <f>MATCH(E1269,{"教材体","教材域","教材册","教材章","教材节"},0)-1</f>
        <v>4</v>
      </c>
      <c r="J1269" s="16">
        <f>MATCH(F1269,{"超","恰","亚","次"},0)-1</f>
        <v>1</v>
      </c>
      <c r="K1269" s="16" t="str">
        <f t="shared" si="160"/>
        <v>地理</v>
      </c>
      <c r="L1269" s="1" t="s">
        <v>1148</v>
      </c>
      <c r="M1269" s="17"/>
      <c r="N1269" s="17"/>
      <c r="O1269" s="18" t="str">
        <f t="shared" si="161"/>
        <v xml:space="preserve">
  - 
    name:  1.自然灾害及其影响
    title:  1.自然灾害及其影响
    description: 
    koLyro: section
    koLyri:  just
    son: </v>
      </c>
      <c r="P1269" s="20" t="str">
        <f t="shared" si="162"/>
        <v xml:space="preserve">
          - 
            name:  1.自然灾害及其影响
            title:  1.自然灾害及其影响
            description: 
            koLyro: section
            koLyri:  just
            son: </v>
      </c>
    </row>
    <row r="1270" spans="1:16" s="1" customFormat="1" ht="17.25" customHeight="1">
      <c r="A1270" s="15">
        <f t="shared" si="155"/>
        <v>4</v>
      </c>
      <c r="B1270" s="16" t="str">
        <f t="shared" si="156"/>
        <v>教材节</v>
      </c>
      <c r="C1270" s="16" t="str">
        <f t="shared" si="157"/>
        <v>2.主要自然灾害的形成与分布</v>
      </c>
      <c r="D1270" s="16" t="str">
        <f>IF(I1270=1,INDEX( {"chinese","english","math","physics","chemistry","biology","politics","history","geography"},MATCH(C1270,{"语文","英语","数学","物理","化学","生物","政治","历史","地理"},0)),"")</f>
        <v/>
      </c>
      <c r="E1270" s="16" t="str">
        <f t="shared" si="158"/>
        <v>教材节</v>
      </c>
      <c r="F1270" s="16" t="str">
        <f t="shared" si="159"/>
        <v>恰</v>
      </c>
      <c r="G1270" s="16" t="str">
        <f>INDEX( {"body","discipline","volume","chapter","section"},MATCH(E1270,{"教材体","教材域","教材册","教材章","教材节"},0))</f>
        <v>section</v>
      </c>
      <c r="H1270" s="16" t="str">
        <f>INDEX( {"super","just","sub","infras"},MATCH(F1270,{"超","恰","亚","次"},0))</f>
        <v>just</v>
      </c>
      <c r="I1270" s="16">
        <f>MATCH(E1270,{"教材体","教材域","教材册","教材章","教材节"},0)-1</f>
        <v>4</v>
      </c>
      <c r="J1270" s="16">
        <f>MATCH(F1270,{"超","恰","亚","次"},0)-1</f>
        <v>1</v>
      </c>
      <c r="K1270" s="16" t="str">
        <f t="shared" si="160"/>
        <v>地理</v>
      </c>
      <c r="L1270" s="1" t="s">
        <v>1149</v>
      </c>
      <c r="M1270" s="17"/>
      <c r="N1270" s="17"/>
      <c r="O1270" s="18" t="str">
        <f t="shared" si="161"/>
        <v xml:space="preserve">
  - 
    name:  2.主要自然灾害的形成与分布
    title:  2.主要自然灾害的形成与分布
    description: 
    koLyro: section
    koLyri:  just
    son: </v>
      </c>
      <c r="P1270" s="20" t="str">
        <f t="shared" si="162"/>
        <v xml:space="preserve">
          - 
            name:  2.主要自然灾害的形成与分布
            title:  2.主要自然灾害的形成与分布
            description: 
            koLyro: section
            koLyri:  just
            son: </v>
      </c>
    </row>
    <row r="1271" spans="1:16" s="1" customFormat="1" ht="17.25" customHeight="1">
      <c r="A1271" s="15">
        <f t="shared" si="155"/>
        <v>4</v>
      </c>
      <c r="B1271" s="16" t="str">
        <f t="shared" si="156"/>
        <v>教材节</v>
      </c>
      <c r="C1271" s="16" t="str">
        <f t="shared" si="157"/>
        <v>3.人类活动对自然灾害的影响</v>
      </c>
      <c r="D1271" s="16" t="str">
        <f>IF(I1271=1,INDEX( {"chinese","english","math","physics","chemistry","biology","politics","history","geography"},MATCH(C1271,{"语文","英语","数学","物理","化学","生物","政治","历史","地理"},0)),"")</f>
        <v/>
      </c>
      <c r="E1271" s="16" t="str">
        <f t="shared" si="158"/>
        <v>教材节</v>
      </c>
      <c r="F1271" s="16" t="str">
        <f t="shared" si="159"/>
        <v>恰</v>
      </c>
      <c r="G1271" s="16" t="str">
        <f>INDEX( {"body","discipline","volume","chapter","section"},MATCH(E1271,{"教材体","教材域","教材册","教材章","教材节"},0))</f>
        <v>section</v>
      </c>
      <c r="H1271" s="16" t="str">
        <f>INDEX( {"super","just","sub","infras"},MATCH(F1271,{"超","恰","亚","次"},0))</f>
        <v>just</v>
      </c>
      <c r="I1271" s="16">
        <f>MATCH(E1271,{"教材体","教材域","教材册","教材章","教材节"},0)-1</f>
        <v>4</v>
      </c>
      <c r="J1271" s="16">
        <f>MATCH(F1271,{"超","恰","亚","次"},0)-1</f>
        <v>1</v>
      </c>
      <c r="K1271" s="16" t="str">
        <f t="shared" si="160"/>
        <v>地理</v>
      </c>
      <c r="L1271" s="1" t="s">
        <v>1150</v>
      </c>
      <c r="M1271" s="17"/>
      <c r="N1271" s="17"/>
      <c r="O1271" s="18" t="str">
        <f t="shared" si="161"/>
        <v xml:space="preserve">
  - 
    name:  3.人类活动对自然灾害的影响
    title:  3.人类活动对自然灾害的影响
    description: 
    koLyro: section
    koLyri:  just
    son: </v>
      </c>
      <c r="P1271" s="20" t="str">
        <f t="shared" si="162"/>
        <v xml:space="preserve">
          - 
            name:  3.人类活动对自然灾害的影响
            title:  3.人类活动对自然灾害的影响
            description: 
            koLyro: section
            koLyri:  just
            son: </v>
      </c>
    </row>
    <row r="1272" spans="1:16" s="1" customFormat="1" ht="17.25" customHeight="1">
      <c r="A1272" s="15">
        <f t="shared" si="155"/>
        <v>3</v>
      </c>
      <c r="B1272" s="16" t="str">
        <f t="shared" si="156"/>
        <v>教材章</v>
      </c>
      <c r="C1272" s="16" t="str">
        <f t="shared" si="157"/>
        <v>第二章 中国的自然灾害</v>
      </c>
      <c r="D1272" s="16" t="str">
        <f>IF(I1272=1,INDEX( {"chinese","english","math","physics","chemistry","biology","politics","history","geography"},MATCH(C1272,{"语文","英语","数学","物理","化学","生物","政治","历史","地理"},0)),"")</f>
        <v/>
      </c>
      <c r="E1272" s="16" t="str">
        <f t="shared" si="158"/>
        <v>教材章</v>
      </c>
      <c r="F1272" s="16" t="str">
        <f t="shared" si="159"/>
        <v>恰</v>
      </c>
      <c r="G1272" s="16" t="str">
        <f>INDEX( {"body","discipline","volume","chapter","section"},MATCH(E1272,{"教材体","教材域","教材册","教材章","教材节"},0))</f>
        <v>chapter</v>
      </c>
      <c r="H1272" s="16" t="str">
        <f>INDEX( {"super","just","sub","infras"},MATCH(F1272,{"超","恰","亚","次"},0))</f>
        <v>just</v>
      </c>
      <c r="I1272" s="16">
        <f>MATCH(E1272,{"教材体","教材域","教材册","教材章","教材节"},0)-1</f>
        <v>3</v>
      </c>
      <c r="J1272" s="16">
        <f>MATCH(F1272,{"超","恰","亚","次"},0)-1</f>
        <v>1</v>
      </c>
      <c r="K1272" s="16" t="str">
        <f t="shared" si="160"/>
        <v>地理</v>
      </c>
      <c r="L1272" s="1" t="s">
        <v>1151</v>
      </c>
      <c r="M1272" s="17"/>
      <c r="N1272" s="17"/>
      <c r="O1272" s="18" t="str">
        <f t="shared" si="161"/>
        <v xml:space="preserve">
  - 
    name:  第二章 中国的自然灾害
    title:  第二章 中国的自然灾害
    description: 
    koLyro: chapter
    koLyri:  just
    son: </v>
      </c>
      <c r="P1272" s="20" t="str">
        <f t="shared" si="162"/>
        <v xml:space="preserve">
        - 
          name:  第二章 中国的自然灾害
          title:  第二章 中国的自然灾害
          description: 
          koLyro: chapter
          koLyri:  just
          son: </v>
      </c>
    </row>
    <row r="1273" spans="1:16" s="1" customFormat="1" ht="17.25" customHeight="1">
      <c r="A1273" s="15">
        <f t="shared" si="155"/>
        <v>4</v>
      </c>
      <c r="B1273" s="16" t="str">
        <f t="shared" si="156"/>
        <v>教材节</v>
      </c>
      <c r="C1273" s="16" t="str">
        <f t="shared" si="157"/>
        <v>1.中国自然灾害的特点</v>
      </c>
      <c r="D1273" s="16" t="str">
        <f>IF(I1273=1,INDEX( {"chinese","english","math","physics","chemistry","biology","politics","history","geography"},MATCH(C1273,{"语文","英语","数学","物理","化学","生物","政治","历史","地理"},0)),"")</f>
        <v/>
      </c>
      <c r="E1273" s="16" t="str">
        <f t="shared" si="158"/>
        <v>教材节</v>
      </c>
      <c r="F1273" s="16" t="str">
        <f t="shared" si="159"/>
        <v>恰</v>
      </c>
      <c r="G1273" s="16" t="str">
        <f>INDEX( {"body","discipline","volume","chapter","section"},MATCH(E1273,{"教材体","教材域","教材册","教材章","教材节"},0))</f>
        <v>section</v>
      </c>
      <c r="H1273" s="16" t="str">
        <f>INDEX( {"super","just","sub","infras"},MATCH(F1273,{"超","恰","亚","次"},0))</f>
        <v>just</v>
      </c>
      <c r="I1273" s="16">
        <f>MATCH(E1273,{"教材体","教材域","教材册","教材章","教材节"},0)-1</f>
        <v>4</v>
      </c>
      <c r="J1273" s="16">
        <f>MATCH(F1273,{"超","恰","亚","次"},0)-1</f>
        <v>1</v>
      </c>
      <c r="K1273" s="16" t="str">
        <f t="shared" si="160"/>
        <v>地理</v>
      </c>
      <c r="L1273" s="1" t="s">
        <v>1152</v>
      </c>
      <c r="M1273" s="17"/>
      <c r="N1273" s="17"/>
      <c r="O1273" s="18" t="str">
        <f t="shared" si="161"/>
        <v xml:space="preserve">
  - 
    name:  1.中国自然灾害的特点
    title:  1.中国自然灾害的特点
    description: 
    koLyro: section
    koLyri:  just
    son: </v>
      </c>
      <c r="P1273" s="20" t="str">
        <f t="shared" si="162"/>
        <v xml:space="preserve">
          - 
            name:  1.中国自然灾害的特点
            title:  1.中国自然灾害的特点
            description: 
            koLyro: section
            koLyri:  just
            son: </v>
      </c>
    </row>
    <row r="1274" spans="1:16" s="1" customFormat="1" ht="17.25" customHeight="1">
      <c r="A1274" s="15">
        <f t="shared" si="155"/>
        <v>4</v>
      </c>
      <c r="B1274" s="16" t="str">
        <f t="shared" si="156"/>
        <v>教材节</v>
      </c>
      <c r="C1274" s="16" t="str">
        <f t="shared" si="157"/>
        <v>2.中国的地质灾害</v>
      </c>
      <c r="D1274" s="16" t="str">
        <f>IF(I1274=1,INDEX( {"chinese","english","math","physics","chemistry","biology","politics","history","geography"},MATCH(C1274,{"语文","英语","数学","物理","化学","生物","政治","历史","地理"},0)),"")</f>
        <v/>
      </c>
      <c r="E1274" s="16" t="str">
        <f t="shared" si="158"/>
        <v>教材节</v>
      </c>
      <c r="F1274" s="16" t="str">
        <f t="shared" si="159"/>
        <v>恰</v>
      </c>
      <c r="G1274" s="16" t="str">
        <f>INDEX( {"body","discipline","volume","chapter","section"},MATCH(E1274,{"教材体","教材域","教材册","教材章","教材节"},0))</f>
        <v>section</v>
      </c>
      <c r="H1274" s="16" t="str">
        <f>INDEX( {"super","just","sub","infras"},MATCH(F1274,{"超","恰","亚","次"},0))</f>
        <v>just</v>
      </c>
      <c r="I1274" s="16">
        <f>MATCH(E1274,{"教材体","教材域","教材册","教材章","教材节"},0)-1</f>
        <v>4</v>
      </c>
      <c r="J1274" s="16">
        <f>MATCH(F1274,{"超","恰","亚","次"},0)-1</f>
        <v>1</v>
      </c>
      <c r="K1274" s="16" t="str">
        <f t="shared" si="160"/>
        <v>地理</v>
      </c>
      <c r="L1274" s="1" t="s">
        <v>1153</v>
      </c>
      <c r="M1274" s="17"/>
      <c r="N1274" s="17"/>
      <c r="O1274" s="18" t="str">
        <f t="shared" si="161"/>
        <v xml:space="preserve">
  - 
    name:  2.中国的地质灾害
    title:  2.中国的地质灾害
    description: 
    koLyro: section
    koLyri:  just
    son: </v>
      </c>
      <c r="P1274" s="20" t="str">
        <f t="shared" si="162"/>
        <v xml:space="preserve">
          - 
            name:  2.中国的地质灾害
            title:  2.中国的地质灾害
            description: 
            koLyro: section
            koLyri:  just
            son: </v>
      </c>
    </row>
    <row r="1275" spans="1:16" s="1" customFormat="1" ht="17.25" customHeight="1">
      <c r="A1275" s="15">
        <f t="shared" si="155"/>
        <v>4</v>
      </c>
      <c r="B1275" s="16" t="str">
        <f t="shared" si="156"/>
        <v>教材节</v>
      </c>
      <c r="C1275" s="16" t="str">
        <f t="shared" si="157"/>
        <v>3.中国的水文灾害</v>
      </c>
      <c r="D1275" s="16" t="str">
        <f>IF(I1275=1,INDEX( {"chinese","english","math","physics","chemistry","biology","politics","history","geography"},MATCH(C1275,{"语文","英语","数学","物理","化学","生物","政治","历史","地理"},0)),"")</f>
        <v/>
      </c>
      <c r="E1275" s="16" t="str">
        <f t="shared" si="158"/>
        <v>教材节</v>
      </c>
      <c r="F1275" s="16" t="str">
        <f t="shared" si="159"/>
        <v>恰</v>
      </c>
      <c r="G1275" s="16" t="str">
        <f>INDEX( {"body","discipline","volume","chapter","section"},MATCH(E1275,{"教材体","教材域","教材册","教材章","教材节"},0))</f>
        <v>section</v>
      </c>
      <c r="H1275" s="16" t="str">
        <f>INDEX( {"super","just","sub","infras"},MATCH(F1275,{"超","恰","亚","次"},0))</f>
        <v>just</v>
      </c>
      <c r="I1275" s="16">
        <f>MATCH(E1275,{"教材体","教材域","教材册","教材章","教材节"},0)-1</f>
        <v>4</v>
      </c>
      <c r="J1275" s="16">
        <f>MATCH(F1275,{"超","恰","亚","次"},0)-1</f>
        <v>1</v>
      </c>
      <c r="K1275" s="16" t="str">
        <f t="shared" si="160"/>
        <v>地理</v>
      </c>
      <c r="L1275" s="1" t="s">
        <v>1154</v>
      </c>
      <c r="M1275" s="17"/>
      <c r="N1275" s="17"/>
      <c r="O1275" s="18" t="str">
        <f t="shared" si="161"/>
        <v xml:space="preserve">
  - 
    name:  3.中国的水文灾害
    title:  3.中国的水文灾害
    description: 
    koLyro: section
    koLyri:  just
    son: </v>
      </c>
      <c r="P1275" s="20" t="str">
        <f t="shared" si="162"/>
        <v xml:space="preserve">
          - 
            name:  3.中国的水文灾害
            title:  3.中国的水文灾害
            description: 
            koLyro: section
            koLyri:  just
            son: </v>
      </c>
    </row>
    <row r="1276" spans="1:16" s="1" customFormat="1" ht="17.25" customHeight="1">
      <c r="A1276" s="15">
        <f t="shared" si="155"/>
        <v>4</v>
      </c>
      <c r="B1276" s="16" t="str">
        <f t="shared" si="156"/>
        <v>教材节</v>
      </c>
      <c r="C1276" s="16" t="str">
        <f t="shared" si="157"/>
        <v>4.中国的气象灾害</v>
      </c>
      <c r="D1276" s="16" t="str">
        <f>IF(I1276=1,INDEX( {"chinese","english","math","physics","chemistry","biology","politics","history","geography"},MATCH(C1276,{"语文","英语","数学","物理","化学","生物","政治","历史","地理"},0)),"")</f>
        <v/>
      </c>
      <c r="E1276" s="16" t="str">
        <f t="shared" si="158"/>
        <v>教材节</v>
      </c>
      <c r="F1276" s="16" t="str">
        <f t="shared" si="159"/>
        <v>恰</v>
      </c>
      <c r="G1276" s="16" t="str">
        <f>INDEX( {"body","discipline","volume","chapter","section"},MATCH(E1276,{"教材体","教材域","教材册","教材章","教材节"},0))</f>
        <v>section</v>
      </c>
      <c r="H1276" s="16" t="str">
        <f>INDEX( {"super","just","sub","infras"},MATCH(F1276,{"超","恰","亚","次"},0))</f>
        <v>just</v>
      </c>
      <c r="I1276" s="16">
        <f>MATCH(E1276,{"教材体","教材域","教材册","教材章","教材节"},0)-1</f>
        <v>4</v>
      </c>
      <c r="J1276" s="16">
        <f>MATCH(F1276,{"超","恰","亚","次"},0)-1</f>
        <v>1</v>
      </c>
      <c r="K1276" s="16" t="str">
        <f t="shared" si="160"/>
        <v>地理</v>
      </c>
      <c r="L1276" s="1" t="s">
        <v>1155</v>
      </c>
      <c r="M1276" s="17"/>
      <c r="N1276" s="17"/>
      <c r="O1276" s="18" t="str">
        <f t="shared" si="161"/>
        <v xml:space="preserve">
  - 
    name:  4.中国的气象灾害
    title:  4.中国的气象灾害
    description: 
    koLyro: section
    koLyri:  just
    son: </v>
      </c>
      <c r="P1276" s="20" t="str">
        <f t="shared" si="162"/>
        <v xml:space="preserve">
          - 
            name:  4.中国的气象灾害
            title:  4.中国的气象灾害
            description: 
            koLyro: section
            koLyri:  just
            son: </v>
      </c>
    </row>
    <row r="1277" spans="1:16" s="1" customFormat="1" ht="17.25" customHeight="1">
      <c r="A1277" s="15">
        <f t="shared" si="155"/>
        <v>4</v>
      </c>
      <c r="B1277" s="16" t="str">
        <f t="shared" si="156"/>
        <v>教材节</v>
      </c>
      <c r="C1277" s="16" t="str">
        <f t="shared" si="157"/>
        <v>5.中国的生物灾害</v>
      </c>
      <c r="D1277" s="16" t="str">
        <f>IF(I1277=1,INDEX( {"chinese","english","math","physics","chemistry","biology","politics","history","geography"},MATCH(C1277,{"语文","英语","数学","物理","化学","生物","政治","历史","地理"},0)),"")</f>
        <v/>
      </c>
      <c r="E1277" s="16" t="str">
        <f t="shared" si="158"/>
        <v>教材节</v>
      </c>
      <c r="F1277" s="16" t="str">
        <f t="shared" si="159"/>
        <v>恰</v>
      </c>
      <c r="G1277" s="16" t="str">
        <f>INDEX( {"body","discipline","volume","chapter","section"},MATCH(E1277,{"教材体","教材域","教材册","教材章","教材节"},0))</f>
        <v>section</v>
      </c>
      <c r="H1277" s="16" t="str">
        <f>INDEX( {"super","just","sub","infras"},MATCH(F1277,{"超","恰","亚","次"},0))</f>
        <v>just</v>
      </c>
      <c r="I1277" s="16">
        <f>MATCH(E1277,{"教材体","教材域","教材册","教材章","教材节"},0)-1</f>
        <v>4</v>
      </c>
      <c r="J1277" s="16">
        <f>MATCH(F1277,{"超","恰","亚","次"},0)-1</f>
        <v>1</v>
      </c>
      <c r="K1277" s="16" t="str">
        <f t="shared" si="160"/>
        <v>地理</v>
      </c>
      <c r="L1277" s="1" t="s">
        <v>1156</v>
      </c>
      <c r="M1277" s="17"/>
      <c r="N1277" s="17"/>
      <c r="O1277" s="18" t="str">
        <f t="shared" si="161"/>
        <v xml:space="preserve">
  - 
    name:  5.中国的生物灾害
    title:  5.中国的生物灾害
    description: 
    koLyro: section
    koLyri:  just
    son: </v>
      </c>
      <c r="P1277" s="20" t="str">
        <f t="shared" si="162"/>
        <v xml:space="preserve">
          - 
            name:  5.中国的生物灾害
            title:  5.中国的生物灾害
            description: 
            koLyro: section
            koLyri:  just
            son: </v>
      </c>
    </row>
    <row r="1278" spans="1:16" s="1" customFormat="1" ht="17.25" customHeight="1">
      <c r="A1278" s="15">
        <f t="shared" si="155"/>
        <v>4</v>
      </c>
      <c r="B1278" s="16" t="str">
        <f t="shared" si="156"/>
        <v>教材节</v>
      </c>
      <c r="C1278" s="16" t="str">
        <f t="shared" si="157"/>
        <v>6.自然灾害的地域差异</v>
      </c>
      <c r="D1278" s="16" t="str">
        <f>IF(I1278=1,INDEX( {"chinese","english","math","physics","chemistry","biology","politics","history","geography"},MATCH(C1278,{"语文","英语","数学","物理","化学","生物","政治","历史","地理"},0)),"")</f>
        <v/>
      </c>
      <c r="E1278" s="16" t="str">
        <f t="shared" si="158"/>
        <v>教材节</v>
      </c>
      <c r="F1278" s="16" t="str">
        <f t="shared" si="159"/>
        <v>恰</v>
      </c>
      <c r="G1278" s="16" t="str">
        <f>INDEX( {"body","discipline","volume","chapter","section"},MATCH(E1278,{"教材体","教材域","教材册","教材章","教材节"},0))</f>
        <v>section</v>
      </c>
      <c r="H1278" s="16" t="str">
        <f>INDEX( {"super","just","sub","infras"},MATCH(F1278,{"超","恰","亚","次"},0))</f>
        <v>just</v>
      </c>
      <c r="I1278" s="16">
        <f>MATCH(E1278,{"教材体","教材域","教材册","教材章","教材节"},0)-1</f>
        <v>4</v>
      </c>
      <c r="J1278" s="16">
        <f>MATCH(F1278,{"超","恰","亚","次"},0)-1</f>
        <v>1</v>
      </c>
      <c r="K1278" s="16" t="str">
        <f t="shared" si="160"/>
        <v>地理</v>
      </c>
      <c r="L1278" s="1" t="s">
        <v>1157</v>
      </c>
      <c r="M1278" s="17"/>
      <c r="N1278" s="17"/>
      <c r="O1278" s="18" t="str">
        <f t="shared" si="161"/>
        <v xml:space="preserve">
  - 
    name:  6.自然灾害的地域差异
    title:  6.自然灾害的地域差异
    description: 
    koLyro: section
    koLyri:  just
    son: </v>
      </c>
      <c r="P1278" s="20" t="str">
        <f t="shared" si="162"/>
        <v xml:space="preserve">
          - 
            name:  6.自然灾害的地域差异
            title:  6.自然灾害的地域差异
            description: 
            koLyro: section
            koLyri:  just
            son: </v>
      </c>
    </row>
    <row r="1279" spans="1:16" s="1" customFormat="1" ht="17.25" customHeight="1">
      <c r="A1279" s="15">
        <f t="shared" si="155"/>
        <v>4</v>
      </c>
      <c r="B1279" s="16" t="str">
        <f t="shared" si="156"/>
        <v>教材节</v>
      </c>
      <c r="C1279" s="16" t="str">
        <f t="shared" si="157"/>
        <v>7.我国自然灾害的地理背景</v>
      </c>
      <c r="D1279" s="16" t="str">
        <f>IF(I1279=1,INDEX( {"chinese","english","math","physics","chemistry","biology","politics","history","geography"},MATCH(C1279,{"语文","英语","数学","物理","化学","生物","政治","历史","地理"},0)),"")</f>
        <v/>
      </c>
      <c r="E1279" s="16" t="str">
        <f t="shared" si="158"/>
        <v>教材节</v>
      </c>
      <c r="F1279" s="16" t="str">
        <f t="shared" si="159"/>
        <v>恰</v>
      </c>
      <c r="G1279" s="16" t="str">
        <f>INDEX( {"body","discipline","volume","chapter","section"},MATCH(E1279,{"教材体","教材域","教材册","教材章","教材节"},0))</f>
        <v>section</v>
      </c>
      <c r="H1279" s="16" t="str">
        <f>INDEX( {"super","just","sub","infras"},MATCH(F1279,{"超","恰","亚","次"},0))</f>
        <v>just</v>
      </c>
      <c r="I1279" s="16">
        <f>MATCH(E1279,{"教材体","教材域","教材册","教材章","教材节"},0)-1</f>
        <v>4</v>
      </c>
      <c r="J1279" s="16">
        <f>MATCH(F1279,{"超","恰","亚","次"},0)-1</f>
        <v>1</v>
      </c>
      <c r="K1279" s="16" t="str">
        <f t="shared" si="160"/>
        <v>地理</v>
      </c>
      <c r="L1279" s="1" t="s">
        <v>1158</v>
      </c>
      <c r="M1279" s="17"/>
      <c r="N1279" s="17"/>
      <c r="O1279" s="18" t="str">
        <f t="shared" si="161"/>
        <v xml:space="preserve">
  - 
    name:  7.我国自然灾害的地理背景
    title:  7.我国自然灾害的地理背景
    description: 
    koLyro: section
    koLyri:  just
    son: </v>
      </c>
      <c r="P1279" s="20" t="str">
        <f t="shared" si="162"/>
        <v xml:space="preserve">
          - 
            name:  7.我国自然灾害的地理背景
            title:  7.我国自然灾害的地理背景
            description: 
            koLyro: section
            koLyri:  just
            son: </v>
      </c>
    </row>
    <row r="1280" spans="1:16" s="1" customFormat="1" ht="17.25" customHeight="1">
      <c r="A1280" s="15">
        <f t="shared" si="155"/>
        <v>3</v>
      </c>
      <c r="B1280" s="16" t="str">
        <f t="shared" si="156"/>
        <v>教材章</v>
      </c>
      <c r="C1280" s="16" t="str">
        <f t="shared" si="157"/>
        <v>第三章 防灾与减灾</v>
      </c>
      <c r="D1280" s="16" t="str">
        <f>IF(I1280=1,INDEX( {"chinese","english","math","physics","chemistry","biology","politics","history","geography"},MATCH(C1280,{"语文","英语","数学","物理","化学","生物","政治","历史","地理"},0)),"")</f>
        <v/>
      </c>
      <c r="E1280" s="16" t="str">
        <f t="shared" si="158"/>
        <v>教材章</v>
      </c>
      <c r="F1280" s="16" t="str">
        <f t="shared" si="159"/>
        <v>恰</v>
      </c>
      <c r="G1280" s="16" t="str">
        <f>INDEX( {"body","discipline","volume","chapter","section"},MATCH(E1280,{"教材体","教材域","教材册","教材章","教材节"},0))</f>
        <v>chapter</v>
      </c>
      <c r="H1280" s="16" t="str">
        <f>INDEX( {"super","just","sub","infras"},MATCH(F1280,{"超","恰","亚","次"},0))</f>
        <v>just</v>
      </c>
      <c r="I1280" s="16">
        <f>MATCH(E1280,{"教材体","教材域","教材册","教材章","教材节"},0)-1</f>
        <v>3</v>
      </c>
      <c r="J1280" s="16">
        <f>MATCH(F1280,{"超","恰","亚","次"},0)-1</f>
        <v>1</v>
      </c>
      <c r="K1280" s="16" t="str">
        <f t="shared" si="160"/>
        <v>地理</v>
      </c>
      <c r="L1280" s="1" t="s">
        <v>1159</v>
      </c>
      <c r="M1280" s="17"/>
      <c r="N1280" s="17"/>
      <c r="O1280" s="18" t="str">
        <f t="shared" si="161"/>
        <v xml:space="preserve">
  - 
    name:  第三章 防灾与减灾
    title:  第三章 防灾与减灾
    description: 
    koLyro: chapter
    koLyri:  just
    son: </v>
      </c>
      <c r="P1280" s="20" t="str">
        <f t="shared" si="162"/>
        <v xml:space="preserve">
        - 
          name:  第三章 防灾与减灾
          title:  第三章 防灾与减灾
          description: 
          koLyro: chapter
          koLyri:  just
          son: </v>
      </c>
    </row>
    <row r="1281" spans="1:16" s="1" customFormat="1" ht="17.25" customHeight="1">
      <c r="A1281" s="15">
        <f t="shared" si="155"/>
        <v>4</v>
      </c>
      <c r="B1281" s="16" t="str">
        <f t="shared" si="156"/>
        <v>教材节</v>
      </c>
      <c r="C1281" s="16" t="str">
        <f t="shared" si="157"/>
        <v>1.自然灾害的监测与防御</v>
      </c>
      <c r="D1281" s="16" t="str">
        <f>IF(I1281=1,INDEX( {"chinese","english","math","physics","chemistry","biology","politics","history","geography"},MATCH(C1281,{"语文","英语","数学","物理","化学","生物","政治","历史","地理"},0)),"")</f>
        <v/>
      </c>
      <c r="E1281" s="16" t="str">
        <f t="shared" si="158"/>
        <v>教材节</v>
      </c>
      <c r="F1281" s="16" t="str">
        <f t="shared" si="159"/>
        <v>恰</v>
      </c>
      <c r="G1281" s="16" t="str">
        <f>INDEX( {"body","discipline","volume","chapter","section"},MATCH(E1281,{"教材体","教材域","教材册","教材章","教材节"},0))</f>
        <v>section</v>
      </c>
      <c r="H1281" s="16" t="str">
        <f>INDEX( {"super","just","sub","infras"},MATCH(F1281,{"超","恰","亚","次"},0))</f>
        <v>just</v>
      </c>
      <c r="I1281" s="16">
        <f>MATCH(E1281,{"教材体","教材域","教材册","教材章","教材节"},0)-1</f>
        <v>4</v>
      </c>
      <c r="J1281" s="16">
        <f>MATCH(F1281,{"超","恰","亚","次"},0)-1</f>
        <v>1</v>
      </c>
      <c r="K1281" s="16" t="str">
        <f t="shared" si="160"/>
        <v>地理</v>
      </c>
      <c r="L1281" s="1" t="s">
        <v>1160</v>
      </c>
      <c r="M1281" s="17"/>
      <c r="N1281" s="17"/>
      <c r="O1281" s="18" t="str">
        <f t="shared" si="161"/>
        <v xml:space="preserve">
  - 
    name:  1.自然灾害的监测与防御
    title:  1.自然灾害的监测与防御
    description: 
    koLyro: section
    koLyri:  just
    son: </v>
      </c>
      <c r="P1281" s="20" t="str">
        <f t="shared" si="162"/>
        <v xml:space="preserve">
          - 
            name:  1.自然灾害的监测与防御
            title:  1.自然灾害的监测与防御
            description: 
            koLyro: section
            koLyri:  just
            son: </v>
      </c>
    </row>
    <row r="1282" spans="1:16" s="1" customFormat="1" ht="17.25" customHeight="1">
      <c r="A1282" s="15">
        <f t="shared" si="155"/>
        <v>4</v>
      </c>
      <c r="B1282" s="16" t="str">
        <f t="shared" si="156"/>
        <v>教材节</v>
      </c>
      <c r="C1282" s="16" t="str">
        <f t="shared" si="157"/>
        <v>2.自然灾害的救援与救助</v>
      </c>
      <c r="D1282" s="16" t="str">
        <f>IF(I1282=1,INDEX( {"chinese","english","math","physics","chemistry","biology","politics","history","geography"},MATCH(C1282,{"语文","英语","数学","物理","化学","生物","政治","历史","地理"},0)),"")</f>
        <v/>
      </c>
      <c r="E1282" s="16" t="str">
        <f t="shared" si="158"/>
        <v>教材节</v>
      </c>
      <c r="F1282" s="16" t="str">
        <f t="shared" si="159"/>
        <v>恰</v>
      </c>
      <c r="G1282" s="16" t="str">
        <f>INDEX( {"body","discipline","volume","chapter","section"},MATCH(E1282,{"教材体","教材域","教材册","教材章","教材节"},0))</f>
        <v>section</v>
      </c>
      <c r="H1282" s="16" t="str">
        <f>INDEX( {"super","just","sub","infras"},MATCH(F1282,{"超","恰","亚","次"},0))</f>
        <v>just</v>
      </c>
      <c r="I1282" s="16">
        <f>MATCH(E1282,{"教材体","教材域","教材册","教材章","教材节"},0)-1</f>
        <v>4</v>
      </c>
      <c r="J1282" s="16">
        <f>MATCH(F1282,{"超","恰","亚","次"},0)-1</f>
        <v>1</v>
      </c>
      <c r="K1282" s="16" t="str">
        <f t="shared" si="160"/>
        <v>地理</v>
      </c>
      <c r="L1282" s="1" t="s">
        <v>1161</v>
      </c>
      <c r="M1282" s="17"/>
      <c r="N1282" s="17"/>
      <c r="O1282" s="18" t="str">
        <f t="shared" si="161"/>
        <v xml:space="preserve">
  - 
    name:  2.自然灾害的救援与救助
    title:  2.自然灾害的救援与救助
    description: 
    koLyro: section
    koLyri:  just
    son: </v>
      </c>
      <c r="P1282" s="20" t="str">
        <f t="shared" si="162"/>
        <v xml:space="preserve">
          - 
            name:  2.自然灾害的救援与救助
            title:  2.自然灾害的救援与救助
            description: 
            koLyro: section
            koLyri:  just
            son: </v>
      </c>
    </row>
    <row r="1283" spans="1:16" s="1" customFormat="1" ht="17.25" customHeight="1">
      <c r="A1283" s="15">
        <f t="shared" si="155"/>
        <v>4</v>
      </c>
      <c r="B1283" s="16" t="str">
        <f t="shared" si="156"/>
        <v>教材节</v>
      </c>
      <c r="C1283" s="16" t="str">
        <f t="shared" si="157"/>
        <v>3.自然灾害中的自救与互救</v>
      </c>
      <c r="D1283" s="16" t="str">
        <f>IF(I1283=1,INDEX( {"chinese","english","math","physics","chemistry","biology","politics","history","geography"},MATCH(C1283,{"语文","英语","数学","物理","化学","生物","政治","历史","地理"},0)),"")</f>
        <v/>
      </c>
      <c r="E1283" s="16" t="str">
        <f t="shared" si="158"/>
        <v>教材节</v>
      </c>
      <c r="F1283" s="16" t="str">
        <f t="shared" si="159"/>
        <v>恰</v>
      </c>
      <c r="G1283" s="16" t="str">
        <f>INDEX( {"body","discipline","volume","chapter","section"},MATCH(E1283,{"教材体","教材域","教材册","教材章","教材节"},0))</f>
        <v>section</v>
      </c>
      <c r="H1283" s="16" t="str">
        <f>INDEX( {"super","just","sub","infras"},MATCH(F1283,{"超","恰","亚","次"},0))</f>
        <v>just</v>
      </c>
      <c r="I1283" s="16">
        <f>MATCH(E1283,{"教材体","教材域","教材册","教材章","教材节"},0)-1</f>
        <v>4</v>
      </c>
      <c r="J1283" s="16">
        <f>MATCH(F1283,{"超","恰","亚","次"},0)-1</f>
        <v>1</v>
      </c>
      <c r="K1283" s="16" t="str">
        <f t="shared" si="160"/>
        <v>地理</v>
      </c>
      <c r="L1283" s="1" t="s">
        <v>1162</v>
      </c>
      <c r="M1283" s="17"/>
      <c r="N1283" s="17"/>
      <c r="O1283" s="18" t="str">
        <f t="shared" si="161"/>
        <v xml:space="preserve">
  - 
    name:  3.自然灾害中的自救与互救
    title:  3.自然灾害中的自救与互救
    description: 
    koLyro: section
    koLyri:  just
    son: </v>
      </c>
      <c r="P1283" s="20" t="str">
        <f t="shared" si="162"/>
        <v xml:space="preserve">
          - 
            name:  3.自然灾害中的自救与互救
            title:  3.自然灾害中的自救与互救
            description: 
            koLyro: section
            koLyri:  just
            son: </v>
      </c>
    </row>
    <row r="1284" spans="1:16" s="1" customFormat="1" ht="17.25" customHeight="1">
      <c r="A1284" s="15">
        <f t="shared" ref="A1284:A1309" si="163">IFERROR(FIND("├",L1284),0)</f>
        <v>4</v>
      </c>
      <c r="B1284" s="16" t="str">
        <f t="shared" ref="B1284:B1309" si="164">MID(L1284,FIND("«",L1284)+1,FIND("»",L1284)-FIND("«",L1284)-1)</f>
        <v>教材节</v>
      </c>
      <c r="C1284" s="16" t="str">
        <f t="shared" ref="C1284:C1309" si="165">RIGHT(L1284,LEN(L1284)-FIND("»",L1284))</f>
        <v>4.我国的防灾减灾</v>
      </c>
      <c r="D1284" s="16" t="str">
        <f>IF(I1284=1,INDEX( {"chinese","english","math","physics","chemistry","biology","politics","history","geography"},MATCH(C1284,{"语文","英语","数学","物理","化学","生物","政治","历史","地理"},0)),"")</f>
        <v/>
      </c>
      <c r="E1284" s="16" t="str">
        <f t="shared" ref="E1284:E1309" si="166">SUBSTITUTE(SUBSTITUTE(SUBSTITUTE(SUBSTITUTE(B1284,"超",""),"恰",""),"亚",""),"次","")</f>
        <v>教材节</v>
      </c>
      <c r="F1284" s="16" t="str">
        <f t="shared" ref="F1284:F1309" si="167">IF(IFERROR(FIND("超",B1284),-1)&gt;0,"超",  IF(IFERROR(FIND("亚",B1284),-1)&gt;0,"亚",   IF(IFERROR(FIND("次",B1284),-1)&gt;0,"次",    "恰"  )))</f>
        <v>恰</v>
      </c>
      <c r="G1284" s="16" t="str">
        <f>INDEX( {"body","discipline","volume","chapter","section"},MATCH(E1284,{"教材体","教材域","教材册","教材章","教材节"},0))</f>
        <v>section</v>
      </c>
      <c r="H1284" s="16" t="str">
        <f>INDEX( {"super","just","sub","infras"},MATCH(F1284,{"超","恰","亚","次"},0))</f>
        <v>just</v>
      </c>
      <c r="I1284" s="16">
        <f>MATCH(E1284,{"教材体","教材域","教材册","教材章","教材节"},0)-1</f>
        <v>4</v>
      </c>
      <c r="J1284" s="16">
        <f>MATCH(F1284,{"超","恰","亚","次"},0)-1</f>
        <v>1</v>
      </c>
      <c r="K1284" s="16" t="str">
        <f t="shared" ref="K1284:K1309" si="168">IF(I1284=0,"",IF(I1284=1,C1284,K1283))</f>
        <v>地理</v>
      </c>
      <c r="L1284" s="1" t="s">
        <v>1163</v>
      </c>
      <c r="M1284" s="17"/>
      <c r="N1284" s="17"/>
      <c r="O1284" s="18" t="str">
        <f t="shared" si="161"/>
        <v xml:space="preserve">
  - 
    name:  4.我国的防灾减灾
    title:  4.我国的防灾减灾
    description: 
    koLyro: section
    koLyri:  just
    son: </v>
      </c>
      <c r="P1284" s="20" t="str">
        <f t="shared" si="162"/>
        <v xml:space="preserve">
          - 
            name:  4.我国的防灾减灾
            title:  4.我国的防灾减灾
            description: 
            koLyro: section
            koLyri:  just
            son: </v>
      </c>
    </row>
    <row r="1285" spans="1:16" s="1" customFormat="1" ht="17.25" customHeight="1">
      <c r="A1285" s="15">
        <f t="shared" si="163"/>
        <v>4</v>
      </c>
      <c r="B1285" s="16" t="str">
        <f t="shared" si="164"/>
        <v>教材节</v>
      </c>
      <c r="C1285" s="16" t="str">
        <f t="shared" si="165"/>
        <v>5.科学技术与防灾减灾</v>
      </c>
      <c r="D1285" s="16" t="str">
        <f>IF(I1285=1,INDEX( {"chinese","english","math","physics","chemistry","biology","politics","history","geography"},MATCH(C1285,{"语文","英语","数学","物理","化学","生物","政治","历史","地理"},0)),"")</f>
        <v/>
      </c>
      <c r="E1285" s="16" t="str">
        <f t="shared" si="166"/>
        <v>教材节</v>
      </c>
      <c r="F1285" s="16" t="str">
        <f t="shared" si="167"/>
        <v>恰</v>
      </c>
      <c r="G1285" s="16" t="str">
        <f>INDEX( {"body","discipline","volume","chapter","section"},MATCH(E1285,{"教材体","教材域","教材册","教材章","教材节"},0))</f>
        <v>section</v>
      </c>
      <c r="H1285" s="16" t="str">
        <f>INDEX( {"super","just","sub","infras"},MATCH(F1285,{"超","恰","亚","次"},0))</f>
        <v>just</v>
      </c>
      <c r="I1285" s="16">
        <f>MATCH(E1285,{"教材体","教材域","教材册","教材章","教材节"},0)-1</f>
        <v>4</v>
      </c>
      <c r="J1285" s="16">
        <f>MATCH(F1285,{"超","恰","亚","次"},0)-1</f>
        <v>1</v>
      </c>
      <c r="K1285" s="16" t="str">
        <f t="shared" si="168"/>
        <v>地理</v>
      </c>
      <c r="L1285" s="1" t="s">
        <v>1164</v>
      </c>
      <c r="M1285" s="17"/>
      <c r="N1285" s="17"/>
      <c r="O1285" s="18" t="str">
        <f t="shared" ref="O1285:O1309" si="169">SUBSTITUTE(SUBSTITUTE(SUBSTITUTE(SUBSTITUTE($O$1,"NAME",IF(D1285="",C1285,D1285)),"TITLE",C1285),"KO_LYRO",G1285),"KO_LYRI",H1285)</f>
        <v xml:space="preserve">
  - 
    name:  5.科学技术与防灾减灾
    title:  5.科学技术与防灾减灾
    description: 
    koLyro: section
    koLyri:  just
    son: </v>
      </c>
      <c r="P1285" s="20" t="str">
        <f t="shared" ref="P1285:P1309" si="170">SUBSTITUTE(O1285,CHAR(10),CHAR(10)&amp;REPT("  ",A1285))</f>
        <v xml:space="preserve">
          - 
            name:  5.科学技术与防灾减灾
            title:  5.科学技术与防灾减灾
            description: 
            koLyro: section
            koLyri:  just
            son: </v>
      </c>
    </row>
    <row r="1286" spans="1:16" s="1" customFormat="1" ht="17.25" customHeight="1">
      <c r="A1286" s="15">
        <f t="shared" si="163"/>
        <v>2</v>
      </c>
      <c r="B1286" s="16" t="str">
        <f t="shared" si="164"/>
        <v>教材册</v>
      </c>
      <c r="C1286" s="16" t="str">
        <f t="shared" si="165"/>
        <v>选修七</v>
      </c>
      <c r="D1286" s="16" t="str">
        <f>IF(I1286=1,INDEX( {"chinese","english","math","physics","chemistry","biology","politics","history","geography"},MATCH(C1286,{"语文","英语","数学","物理","化学","生物","政治","历史","地理"},0)),"")</f>
        <v/>
      </c>
      <c r="E1286" s="16" t="str">
        <f t="shared" si="166"/>
        <v>教材册</v>
      </c>
      <c r="F1286" s="16" t="str">
        <f t="shared" si="167"/>
        <v>恰</v>
      </c>
      <c r="G1286" s="16" t="str">
        <f>INDEX( {"body","discipline","volume","chapter","section"},MATCH(E1286,{"教材体","教材域","教材册","教材章","教材节"},0))</f>
        <v>volume</v>
      </c>
      <c r="H1286" s="16" t="str">
        <f>INDEX( {"super","just","sub","infras"},MATCH(F1286,{"超","恰","亚","次"},0))</f>
        <v>just</v>
      </c>
      <c r="I1286" s="16">
        <f>MATCH(E1286,{"教材体","教材域","教材册","教材章","教材节"},0)-1</f>
        <v>2</v>
      </c>
      <c r="J1286" s="16">
        <f>MATCH(F1286,{"超","恰","亚","次"},0)-1</f>
        <v>1</v>
      </c>
      <c r="K1286" s="16" t="str">
        <f t="shared" si="168"/>
        <v>地理</v>
      </c>
      <c r="L1286" s="1" t="s">
        <v>1165</v>
      </c>
      <c r="M1286" s="17"/>
      <c r="N1286" s="17"/>
      <c r="O1286" s="18" t="str">
        <f t="shared" si="169"/>
        <v xml:space="preserve">
  - 
    name:  选修七
    title:  选修七
    description: 
    koLyro: volume
    koLyri:  just
    son: </v>
      </c>
      <c r="P1286" s="20" t="str">
        <f t="shared" si="170"/>
        <v xml:space="preserve">
      - 
        name:  选修七
        title:  选修七
        description: 
        koLyro: volume
        koLyri:  just
        son: </v>
      </c>
    </row>
    <row r="1287" spans="1:16" s="1" customFormat="1" ht="17.25" customHeight="1">
      <c r="A1287" s="15">
        <f t="shared" si="163"/>
        <v>3</v>
      </c>
      <c r="B1287" s="16" t="str">
        <f t="shared" si="164"/>
        <v>教材章</v>
      </c>
      <c r="C1287" s="16" t="str">
        <f t="shared" si="165"/>
        <v>第一章 数字时代与地理信息技术</v>
      </c>
      <c r="D1287" s="16" t="str">
        <f>IF(I1287=1,INDEX( {"chinese","english","math","physics","chemistry","biology","politics","history","geography"},MATCH(C1287,{"语文","英语","数学","物理","化学","生物","政治","历史","地理"},0)),"")</f>
        <v/>
      </c>
      <c r="E1287" s="16" t="str">
        <f t="shared" si="166"/>
        <v>教材章</v>
      </c>
      <c r="F1287" s="16" t="str">
        <f t="shared" si="167"/>
        <v>恰</v>
      </c>
      <c r="G1287" s="16" t="str">
        <f>INDEX( {"body","discipline","volume","chapter","section"},MATCH(E1287,{"教材体","教材域","教材册","教材章","教材节"},0))</f>
        <v>chapter</v>
      </c>
      <c r="H1287" s="16" t="str">
        <f>INDEX( {"super","just","sub","infras"},MATCH(F1287,{"超","恰","亚","次"},0))</f>
        <v>just</v>
      </c>
      <c r="I1287" s="16">
        <f>MATCH(E1287,{"教材体","教材域","教材册","教材章","教材节"},0)-1</f>
        <v>3</v>
      </c>
      <c r="J1287" s="16">
        <f>MATCH(F1287,{"超","恰","亚","次"},0)-1</f>
        <v>1</v>
      </c>
      <c r="K1287" s="16" t="str">
        <f t="shared" si="168"/>
        <v>地理</v>
      </c>
      <c r="L1287" s="1" t="s">
        <v>1166</v>
      </c>
      <c r="M1287" s="17"/>
      <c r="N1287" s="17"/>
      <c r="O1287" s="18" t="str">
        <f t="shared" si="169"/>
        <v xml:space="preserve">
  - 
    name:  第一章 数字时代与地理信息技术
    title:  第一章 数字时代与地理信息技术
    description: 
    koLyro: chapter
    koLyri:  just
    son: </v>
      </c>
      <c r="P1287" s="20" t="str">
        <f t="shared" si="170"/>
        <v xml:space="preserve">
        - 
          name:  第一章 数字时代与地理信息技术
          title:  第一章 数字时代与地理信息技术
          description: 
          koLyro: chapter
          koLyri:  just
          son: </v>
      </c>
    </row>
    <row r="1288" spans="1:16" s="1" customFormat="1" ht="17.25" customHeight="1">
      <c r="A1288" s="15">
        <f t="shared" si="163"/>
        <v>4</v>
      </c>
      <c r="B1288" s="16" t="str">
        <f t="shared" si="164"/>
        <v>教材节</v>
      </c>
      <c r="C1288" s="16" t="str">
        <f t="shared" si="165"/>
        <v>1.席卷全球的数字化浪潮</v>
      </c>
      <c r="D1288" s="16" t="str">
        <f>IF(I1288=1,INDEX( {"chinese","english","math","physics","chemistry","biology","politics","history","geography"},MATCH(C1288,{"语文","英语","数学","物理","化学","生物","政治","历史","地理"},0)),"")</f>
        <v/>
      </c>
      <c r="E1288" s="16" t="str">
        <f t="shared" si="166"/>
        <v>教材节</v>
      </c>
      <c r="F1288" s="16" t="str">
        <f t="shared" si="167"/>
        <v>恰</v>
      </c>
      <c r="G1288" s="16" t="str">
        <f>INDEX( {"body","discipline","volume","chapter","section"},MATCH(E1288,{"教材体","教材域","教材册","教材章","教材节"},0))</f>
        <v>section</v>
      </c>
      <c r="H1288" s="16" t="str">
        <f>INDEX( {"super","just","sub","infras"},MATCH(F1288,{"超","恰","亚","次"},0))</f>
        <v>just</v>
      </c>
      <c r="I1288" s="16">
        <f>MATCH(E1288,{"教材体","教材域","教材册","教材章","教材节"},0)-1</f>
        <v>4</v>
      </c>
      <c r="J1288" s="16">
        <f>MATCH(F1288,{"超","恰","亚","次"},0)-1</f>
        <v>1</v>
      </c>
      <c r="K1288" s="16" t="str">
        <f t="shared" si="168"/>
        <v>地理</v>
      </c>
      <c r="L1288" s="1" t="s">
        <v>1167</v>
      </c>
      <c r="M1288" s="17"/>
      <c r="N1288" s="17"/>
      <c r="O1288" s="18" t="str">
        <f t="shared" si="169"/>
        <v xml:space="preserve">
  - 
    name:  1.席卷全球的数字化浪潮
    title:  1.席卷全球的数字化浪潮
    description: 
    koLyro: section
    koLyri:  just
    son: </v>
      </c>
      <c r="P1288" s="20" t="str">
        <f t="shared" si="170"/>
        <v xml:space="preserve">
          - 
            name:  1.席卷全球的数字化浪潮
            title:  1.席卷全球的数字化浪潮
            description: 
            koLyro: section
            koLyri:  just
            son: </v>
      </c>
    </row>
    <row r="1289" spans="1:16" s="1" customFormat="1" ht="17.25" customHeight="1">
      <c r="A1289" s="15">
        <f t="shared" si="163"/>
        <v>4</v>
      </c>
      <c r="B1289" s="16" t="str">
        <f t="shared" si="164"/>
        <v>教材节</v>
      </c>
      <c r="C1289" s="16" t="str">
        <f t="shared" si="165"/>
        <v>2.地理信息技术的发展与应用</v>
      </c>
      <c r="D1289" s="16" t="str">
        <f>IF(I1289=1,INDEX( {"chinese","english","math","physics","chemistry","biology","politics","history","geography"},MATCH(C1289,{"语文","英语","数学","物理","化学","生物","政治","历史","地理"},0)),"")</f>
        <v/>
      </c>
      <c r="E1289" s="16" t="str">
        <f t="shared" si="166"/>
        <v>教材节</v>
      </c>
      <c r="F1289" s="16" t="str">
        <f t="shared" si="167"/>
        <v>恰</v>
      </c>
      <c r="G1289" s="16" t="str">
        <f>INDEX( {"body","discipline","volume","chapter","section"},MATCH(E1289,{"教材体","教材域","教材册","教材章","教材节"},0))</f>
        <v>section</v>
      </c>
      <c r="H1289" s="16" t="str">
        <f>INDEX( {"super","just","sub","infras"},MATCH(F1289,{"超","恰","亚","次"},0))</f>
        <v>just</v>
      </c>
      <c r="I1289" s="16">
        <f>MATCH(E1289,{"教材体","教材域","教材册","教材章","教材节"},0)-1</f>
        <v>4</v>
      </c>
      <c r="J1289" s="16">
        <f>MATCH(F1289,{"超","恰","亚","次"},0)-1</f>
        <v>1</v>
      </c>
      <c r="K1289" s="16" t="str">
        <f t="shared" si="168"/>
        <v>地理</v>
      </c>
      <c r="L1289" s="1" t="s">
        <v>1168</v>
      </c>
      <c r="M1289" s="17"/>
      <c r="N1289" s="17"/>
      <c r="O1289" s="18" t="str">
        <f t="shared" si="169"/>
        <v xml:space="preserve">
  - 
    name:  2.地理信息技术的发展与应用
    title:  2.地理信息技术的发展与应用
    description: 
    koLyro: section
    koLyri:  just
    son: </v>
      </c>
      <c r="P1289" s="20" t="str">
        <f t="shared" si="170"/>
        <v xml:space="preserve">
          - 
            name:  2.地理信息技术的发展与应用
            title:  2.地理信息技术的发展与应用
            description: 
            koLyro: section
            koLyri:  just
            son: </v>
      </c>
    </row>
    <row r="1290" spans="1:16" s="1" customFormat="1" ht="17.25" customHeight="1">
      <c r="A1290" s="15">
        <f t="shared" si="163"/>
        <v>3</v>
      </c>
      <c r="B1290" s="16" t="str">
        <f t="shared" si="164"/>
        <v>教材章</v>
      </c>
      <c r="C1290" s="16" t="str">
        <f t="shared" si="165"/>
        <v>第二章 记录和传递信息的工具——地图</v>
      </c>
      <c r="D1290" s="16" t="str">
        <f>IF(I1290=1,INDEX( {"chinese","english","math","physics","chemistry","biology","politics","history","geography"},MATCH(C1290,{"语文","英语","数学","物理","化学","生物","政治","历史","地理"},0)),"")</f>
        <v/>
      </c>
      <c r="E1290" s="16" t="str">
        <f t="shared" si="166"/>
        <v>教材章</v>
      </c>
      <c r="F1290" s="16" t="str">
        <f t="shared" si="167"/>
        <v>恰</v>
      </c>
      <c r="G1290" s="16" t="str">
        <f>INDEX( {"body","discipline","volume","chapter","section"},MATCH(E1290,{"教材体","教材域","教材册","教材章","教材节"},0))</f>
        <v>chapter</v>
      </c>
      <c r="H1290" s="16" t="str">
        <f>INDEX( {"super","just","sub","infras"},MATCH(F1290,{"超","恰","亚","次"},0))</f>
        <v>just</v>
      </c>
      <c r="I1290" s="16">
        <f>MATCH(E1290,{"教材体","教材域","教材册","教材章","教材节"},0)-1</f>
        <v>3</v>
      </c>
      <c r="J1290" s="16">
        <f>MATCH(F1290,{"超","恰","亚","次"},0)-1</f>
        <v>1</v>
      </c>
      <c r="K1290" s="16" t="str">
        <f t="shared" si="168"/>
        <v>地理</v>
      </c>
      <c r="L1290" s="1" t="s">
        <v>1169</v>
      </c>
      <c r="M1290" s="17"/>
      <c r="N1290" s="17"/>
      <c r="O1290" s="18" t="str">
        <f t="shared" si="169"/>
        <v xml:space="preserve">
  - 
    name:  第二章 记录和传递信息的工具——地图
    title:  第二章 记录和传递信息的工具——地图
    description: 
    koLyro: chapter
    koLyri:  just
    son: </v>
      </c>
      <c r="P1290" s="20" t="str">
        <f t="shared" si="170"/>
        <v xml:space="preserve">
        - 
          name:  第二章 记录和传递信息的工具——地图
          title:  第二章 记录和传递信息的工具——地图
          description: 
          koLyro: chapter
          koLyri:  just
          son: </v>
      </c>
    </row>
    <row r="1291" spans="1:16" s="1" customFormat="1" ht="17.25" customHeight="1">
      <c r="A1291" s="15">
        <f t="shared" si="163"/>
        <v>4</v>
      </c>
      <c r="B1291" s="16" t="str">
        <f t="shared" si="164"/>
        <v>教材节</v>
      </c>
      <c r="C1291" s="16" t="str">
        <f t="shared" si="165"/>
        <v>1.地图和地图投影</v>
      </c>
      <c r="D1291" s="16" t="str">
        <f>IF(I1291=1,INDEX( {"chinese","english","math","physics","chemistry","biology","politics","history","geography"},MATCH(C1291,{"语文","英语","数学","物理","化学","生物","政治","历史","地理"},0)),"")</f>
        <v/>
      </c>
      <c r="E1291" s="16" t="str">
        <f t="shared" si="166"/>
        <v>教材节</v>
      </c>
      <c r="F1291" s="16" t="str">
        <f t="shared" si="167"/>
        <v>恰</v>
      </c>
      <c r="G1291" s="16" t="str">
        <f>INDEX( {"body","discipline","volume","chapter","section"},MATCH(E1291,{"教材体","教材域","教材册","教材章","教材节"},0))</f>
        <v>section</v>
      </c>
      <c r="H1291" s="16" t="str">
        <f>INDEX( {"super","just","sub","infras"},MATCH(F1291,{"超","恰","亚","次"},0))</f>
        <v>just</v>
      </c>
      <c r="I1291" s="16">
        <f>MATCH(E1291,{"教材体","教材域","教材册","教材章","教材节"},0)-1</f>
        <v>4</v>
      </c>
      <c r="J1291" s="16">
        <f>MATCH(F1291,{"超","恰","亚","次"},0)-1</f>
        <v>1</v>
      </c>
      <c r="K1291" s="16" t="str">
        <f t="shared" si="168"/>
        <v>地理</v>
      </c>
      <c r="L1291" s="1" t="s">
        <v>1170</v>
      </c>
      <c r="M1291" s="17"/>
      <c r="N1291" s="17"/>
      <c r="O1291" s="18" t="str">
        <f t="shared" si="169"/>
        <v xml:space="preserve">
  - 
    name:  1.地图和地图投影
    title:  1.地图和地图投影
    description: 
    koLyro: section
    koLyri:  just
    son: </v>
      </c>
      <c r="P1291" s="20" t="str">
        <f t="shared" si="170"/>
        <v xml:space="preserve">
          - 
            name:  1.地图和地图投影
            title:  1.地图和地图投影
            description: 
            koLyro: section
            koLyri:  just
            son: </v>
      </c>
    </row>
    <row r="1292" spans="1:16" s="1" customFormat="1" ht="17.25" customHeight="1">
      <c r="A1292" s="15">
        <f t="shared" si="163"/>
        <v>4</v>
      </c>
      <c r="B1292" s="16" t="str">
        <f t="shared" si="164"/>
        <v>教材节</v>
      </c>
      <c r="C1292" s="16" t="str">
        <f t="shared" si="165"/>
        <v>2.不同地图的特点和用途</v>
      </c>
      <c r="D1292" s="16" t="str">
        <f>IF(I1292=1,INDEX( {"chinese","english","math","physics","chemistry","biology","politics","history","geography"},MATCH(C1292,{"语文","英语","数学","物理","化学","生物","政治","历史","地理"},0)),"")</f>
        <v/>
      </c>
      <c r="E1292" s="16" t="str">
        <f t="shared" si="166"/>
        <v>教材节</v>
      </c>
      <c r="F1292" s="16" t="str">
        <f t="shared" si="167"/>
        <v>恰</v>
      </c>
      <c r="G1292" s="16" t="str">
        <f>INDEX( {"body","discipline","volume","chapter","section"},MATCH(E1292,{"教材体","教材域","教材册","教材章","教材节"},0))</f>
        <v>section</v>
      </c>
      <c r="H1292" s="16" t="str">
        <f>INDEX( {"super","just","sub","infras"},MATCH(F1292,{"超","恰","亚","次"},0))</f>
        <v>just</v>
      </c>
      <c r="I1292" s="16">
        <f>MATCH(E1292,{"教材体","教材域","教材册","教材章","教材节"},0)-1</f>
        <v>4</v>
      </c>
      <c r="J1292" s="16">
        <f>MATCH(F1292,{"超","恰","亚","次"},0)-1</f>
        <v>1</v>
      </c>
      <c r="K1292" s="16" t="str">
        <f t="shared" si="168"/>
        <v>地理</v>
      </c>
      <c r="L1292" s="1" t="s">
        <v>1171</v>
      </c>
      <c r="M1292" s="17"/>
      <c r="N1292" s="17"/>
      <c r="O1292" s="18" t="str">
        <f t="shared" si="169"/>
        <v xml:space="preserve">
  - 
    name:  2.不同地图的特点和用途
    title:  2.不同地图的特点和用途
    description: 
    koLyro: section
    koLyri:  just
    son: </v>
      </c>
      <c r="P1292" s="20" t="str">
        <f t="shared" si="170"/>
        <v xml:space="preserve">
          - 
            name:  2.不同地图的特点和用途
            title:  2.不同地图的特点和用途
            description: 
            koLyro: section
            koLyri:  just
            son: </v>
      </c>
    </row>
    <row r="1293" spans="1:16" s="1" customFormat="1" ht="17.25" customHeight="1">
      <c r="A1293" s="15">
        <f t="shared" si="163"/>
        <v>3</v>
      </c>
      <c r="B1293" s="16" t="str">
        <f t="shared" si="164"/>
        <v>教材章</v>
      </c>
      <c r="C1293" s="16" t="str">
        <f t="shared" si="165"/>
        <v>第三章 人眼的眼神——遥感（RS）</v>
      </c>
      <c r="D1293" s="16" t="str">
        <f>IF(I1293=1,INDEX( {"chinese","english","math","physics","chemistry","biology","politics","history","geography"},MATCH(C1293,{"语文","英语","数学","物理","化学","生物","政治","历史","地理"},0)),"")</f>
        <v/>
      </c>
      <c r="E1293" s="16" t="str">
        <f t="shared" si="166"/>
        <v>教材章</v>
      </c>
      <c r="F1293" s="16" t="str">
        <f t="shared" si="167"/>
        <v>恰</v>
      </c>
      <c r="G1293" s="16" t="str">
        <f>INDEX( {"body","discipline","volume","chapter","section"},MATCH(E1293,{"教材体","教材域","教材册","教材章","教材节"},0))</f>
        <v>chapter</v>
      </c>
      <c r="H1293" s="16" t="str">
        <f>INDEX( {"super","just","sub","infras"},MATCH(F1293,{"超","恰","亚","次"},0))</f>
        <v>just</v>
      </c>
      <c r="I1293" s="16">
        <f>MATCH(E1293,{"教材体","教材域","教材册","教材章","教材节"},0)-1</f>
        <v>3</v>
      </c>
      <c r="J1293" s="16">
        <f>MATCH(F1293,{"超","恰","亚","次"},0)-1</f>
        <v>1</v>
      </c>
      <c r="K1293" s="16" t="str">
        <f t="shared" si="168"/>
        <v>地理</v>
      </c>
      <c r="L1293" s="1" t="s">
        <v>1172</v>
      </c>
      <c r="M1293" s="17"/>
      <c r="N1293" s="17"/>
      <c r="O1293" s="18" t="str">
        <f t="shared" si="169"/>
        <v xml:space="preserve">
  - 
    name:  第三章 人眼的眼神——遥感（RS）
    title:  第三章 人眼的眼神——遥感（RS）
    description: 
    koLyro: chapter
    koLyri:  just
    son: </v>
      </c>
      <c r="P1293" s="20" t="str">
        <f t="shared" si="170"/>
        <v xml:space="preserve">
        - 
          name:  第三章 人眼的眼神——遥感（RS）
          title:  第三章 人眼的眼神——遥感（RS）
          description: 
          koLyro: chapter
          koLyri:  just
          son: </v>
      </c>
    </row>
    <row r="1294" spans="1:16" s="1" customFormat="1" ht="17.25" customHeight="1">
      <c r="A1294" s="15">
        <f t="shared" si="163"/>
        <v>4</v>
      </c>
      <c r="B1294" s="16" t="str">
        <f t="shared" si="164"/>
        <v>教材节</v>
      </c>
      <c r="C1294" s="16" t="str">
        <f t="shared" si="165"/>
        <v>1.什么是遥感</v>
      </c>
      <c r="D1294" s="16" t="str">
        <f>IF(I1294=1,INDEX( {"chinese","english","math","physics","chemistry","biology","politics","history","geography"},MATCH(C1294,{"语文","英语","数学","物理","化学","生物","政治","历史","地理"},0)),"")</f>
        <v/>
      </c>
      <c r="E1294" s="16" t="str">
        <f t="shared" si="166"/>
        <v>教材节</v>
      </c>
      <c r="F1294" s="16" t="str">
        <f t="shared" si="167"/>
        <v>恰</v>
      </c>
      <c r="G1294" s="16" t="str">
        <f>INDEX( {"body","discipline","volume","chapter","section"},MATCH(E1294,{"教材体","教材域","教材册","教材章","教材节"},0))</f>
        <v>section</v>
      </c>
      <c r="H1294" s="16" t="str">
        <f>INDEX( {"super","just","sub","infras"},MATCH(F1294,{"超","恰","亚","次"},0))</f>
        <v>just</v>
      </c>
      <c r="I1294" s="16">
        <f>MATCH(E1294,{"教材体","教材域","教材册","教材章","教材节"},0)-1</f>
        <v>4</v>
      </c>
      <c r="J1294" s="16">
        <f>MATCH(F1294,{"超","恰","亚","次"},0)-1</f>
        <v>1</v>
      </c>
      <c r="K1294" s="16" t="str">
        <f t="shared" si="168"/>
        <v>地理</v>
      </c>
      <c r="L1294" s="1" t="s">
        <v>1173</v>
      </c>
      <c r="M1294" s="17"/>
      <c r="N1294" s="17"/>
      <c r="O1294" s="18" t="str">
        <f t="shared" si="169"/>
        <v xml:space="preserve">
  - 
    name:  1.什么是遥感
    title:  1.什么是遥感
    description: 
    koLyro: section
    koLyri:  just
    son: </v>
      </c>
      <c r="P1294" s="20" t="str">
        <f t="shared" si="170"/>
        <v xml:space="preserve">
          - 
            name:  1.什么是遥感
            title:  1.什么是遥感
            description: 
            koLyro: section
            koLyri:  just
            son: </v>
      </c>
    </row>
    <row r="1295" spans="1:16" s="1" customFormat="1" ht="17.25" customHeight="1">
      <c r="A1295" s="15">
        <f t="shared" si="163"/>
        <v>4</v>
      </c>
      <c r="B1295" s="16" t="str">
        <f t="shared" si="164"/>
        <v>教材节</v>
      </c>
      <c r="C1295" s="16" t="str">
        <f t="shared" si="165"/>
        <v>2.遥感信息的获取和处理</v>
      </c>
      <c r="D1295" s="16" t="str">
        <f>IF(I1295=1,INDEX( {"chinese","english","math","physics","chemistry","biology","politics","history","geography"},MATCH(C1295,{"语文","英语","数学","物理","化学","生物","政治","历史","地理"},0)),"")</f>
        <v/>
      </c>
      <c r="E1295" s="16" t="str">
        <f t="shared" si="166"/>
        <v>教材节</v>
      </c>
      <c r="F1295" s="16" t="str">
        <f t="shared" si="167"/>
        <v>恰</v>
      </c>
      <c r="G1295" s="16" t="str">
        <f>INDEX( {"body","discipline","volume","chapter","section"},MATCH(E1295,{"教材体","教材域","教材册","教材章","教材节"},0))</f>
        <v>section</v>
      </c>
      <c r="H1295" s="16" t="str">
        <f>INDEX( {"super","just","sub","infras"},MATCH(F1295,{"超","恰","亚","次"},0))</f>
        <v>just</v>
      </c>
      <c r="I1295" s="16">
        <f>MATCH(E1295,{"教材体","教材域","教材册","教材章","教材节"},0)-1</f>
        <v>4</v>
      </c>
      <c r="J1295" s="16">
        <f>MATCH(F1295,{"超","恰","亚","次"},0)-1</f>
        <v>1</v>
      </c>
      <c r="K1295" s="16" t="str">
        <f t="shared" si="168"/>
        <v>地理</v>
      </c>
      <c r="L1295" s="1" t="s">
        <v>1174</v>
      </c>
      <c r="M1295" s="17"/>
      <c r="N1295" s="17"/>
      <c r="O1295" s="18" t="str">
        <f t="shared" si="169"/>
        <v xml:space="preserve">
  - 
    name:  2.遥感信息的获取和处理
    title:  2.遥感信息的获取和处理
    description: 
    koLyro: section
    koLyri:  just
    son: </v>
      </c>
      <c r="P1295" s="20" t="str">
        <f t="shared" si="170"/>
        <v xml:space="preserve">
          - 
            name:  2.遥感信息的获取和处理
            title:  2.遥感信息的获取和处理
            description: 
            koLyro: section
            koLyri:  just
            son: </v>
      </c>
    </row>
    <row r="1296" spans="1:16" s="1" customFormat="1" ht="17.25" customHeight="1">
      <c r="A1296" s="15">
        <f t="shared" si="163"/>
        <v>4</v>
      </c>
      <c r="B1296" s="16" t="str">
        <f t="shared" si="164"/>
        <v>教材节</v>
      </c>
      <c r="C1296" s="16" t="str">
        <f t="shared" si="165"/>
        <v>3.遥感图像目视判断</v>
      </c>
      <c r="D1296" s="16" t="str">
        <f>IF(I1296=1,INDEX( {"chinese","english","math","physics","chemistry","biology","politics","history","geography"},MATCH(C1296,{"语文","英语","数学","物理","化学","生物","政治","历史","地理"},0)),"")</f>
        <v/>
      </c>
      <c r="E1296" s="16" t="str">
        <f t="shared" si="166"/>
        <v>教材节</v>
      </c>
      <c r="F1296" s="16" t="str">
        <f t="shared" si="167"/>
        <v>恰</v>
      </c>
      <c r="G1296" s="16" t="str">
        <f>INDEX( {"body","discipline","volume","chapter","section"},MATCH(E1296,{"教材体","教材域","教材册","教材章","教材节"},0))</f>
        <v>section</v>
      </c>
      <c r="H1296" s="16" t="str">
        <f>INDEX( {"super","just","sub","infras"},MATCH(F1296,{"超","恰","亚","次"},0))</f>
        <v>just</v>
      </c>
      <c r="I1296" s="16">
        <f>MATCH(E1296,{"教材体","教材域","教材册","教材章","教材节"},0)-1</f>
        <v>4</v>
      </c>
      <c r="J1296" s="16">
        <f>MATCH(F1296,{"超","恰","亚","次"},0)-1</f>
        <v>1</v>
      </c>
      <c r="K1296" s="16" t="str">
        <f t="shared" si="168"/>
        <v>地理</v>
      </c>
      <c r="L1296" s="1" t="s">
        <v>1175</v>
      </c>
      <c r="M1296" s="17"/>
      <c r="N1296" s="17"/>
      <c r="O1296" s="18" t="str">
        <f t="shared" si="169"/>
        <v xml:space="preserve">
  - 
    name:  3.遥感图像目视判断
    title:  3.遥感图像目视判断
    description: 
    koLyro: section
    koLyri:  just
    son: </v>
      </c>
      <c r="P1296" s="20" t="str">
        <f t="shared" si="170"/>
        <v xml:space="preserve">
          - 
            name:  3.遥感图像目视判断
            title:  3.遥感图像目视判断
            description: 
            koLyro: section
            koLyri:  just
            son: </v>
      </c>
    </row>
    <row r="1297" spans="1:16" s="1" customFormat="1" ht="17.25" customHeight="1">
      <c r="A1297" s="15">
        <f t="shared" si="163"/>
        <v>4</v>
      </c>
      <c r="B1297" s="16" t="str">
        <f t="shared" si="164"/>
        <v>教材节</v>
      </c>
      <c r="C1297" s="16" t="str">
        <f t="shared" si="165"/>
        <v>4.遥感应用</v>
      </c>
      <c r="D1297" s="16" t="str">
        <f>IF(I1297=1,INDEX( {"chinese","english","math","physics","chemistry","biology","politics","history","geography"},MATCH(C1297,{"语文","英语","数学","物理","化学","生物","政治","历史","地理"},0)),"")</f>
        <v/>
      </c>
      <c r="E1297" s="16" t="str">
        <f t="shared" si="166"/>
        <v>教材节</v>
      </c>
      <c r="F1297" s="16" t="str">
        <f t="shared" si="167"/>
        <v>恰</v>
      </c>
      <c r="G1297" s="16" t="str">
        <f>INDEX( {"body","discipline","volume","chapter","section"},MATCH(E1297,{"教材体","教材域","教材册","教材章","教材节"},0))</f>
        <v>section</v>
      </c>
      <c r="H1297" s="16" t="str">
        <f>INDEX( {"super","just","sub","infras"},MATCH(F1297,{"超","恰","亚","次"},0))</f>
        <v>just</v>
      </c>
      <c r="I1297" s="16">
        <f>MATCH(E1297,{"教材体","教材域","教材册","教材章","教材节"},0)-1</f>
        <v>4</v>
      </c>
      <c r="J1297" s="16">
        <f>MATCH(F1297,{"超","恰","亚","次"},0)-1</f>
        <v>1</v>
      </c>
      <c r="K1297" s="16" t="str">
        <f t="shared" si="168"/>
        <v>地理</v>
      </c>
      <c r="L1297" s="1" t="s">
        <v>1176</v>
      </c>
      <c r="M1297" s="17"/>
      <c r="N1297" s="17"/>
      <c r="O1297" s="18" t="str">
        <f t="shared" si="169"/>
        <v xml:space="preserve">
  - 
    name:  4.遥感应用
    title:  4.遥感应用
    description: 
    koLyro: section
    koLyri:  just
    son: </v>
      </c>
      <c r="P1297" s="20" t="str">
        <f t="shared" si="170"/>
        <v xml:space="preserve">
          - 
            name:  4.遥感应用
            title:  4.遥感应用
            description: 
            koLyro: section
            koLyri:  just
            son: </v>
      </c>
    </row>
    <row r="1298" spans="1:16" s="1" customFormat="1" ht="17.25" customHeight="1">
      <c r="A1298" s="15">
        <f t="shared" si="163"/>
        <v>3</v>
      </c>
      <c r="B1298" s="16" t="str">
        <f t="shared" si="164"/>
        <v>教材章</v>
      </c>
      <c r="C1298" s="16" t="str">
        <f t="shared" si="165"/>
        <v>第四章 精确定位的现代工具——全球定位系统（GPS）</v>
      </c>
      <c r="D1298" s="16" t="str">
        <f>IF(I1298=1,INDEX( {"chinese","english","math","physics","chemistry","biology","politics","history","geography"},MATCH(C1298,{"语文","英语","数学","物理","化学","生物","政治","历史","地理"},0)),"")</f>
        <v/>
      </c>
      <c r="E1298" s="16" t="str">
        <f t="shared" si="166"/>
        <v>教材章</v>
      </c>
      <c r="F1298" s="16" t="str">
        <f t="shared" si="167"/>
        <v>恰</v>
      </c>
      <c r="G1298" s="16" t="str">
        <f>INDEX( {"body","discipline","volume","chapter","section"},MATCH(E1298,{"教材体","教材域","教材册","教材章","教材节"},0))</f>
        <v>chapter</v>
      </c>
      <c r="H1298" s="16" t="str">
        <f>INDEX( {"super","just","sub","infras"},MATCH(F1298,{"超","恰","亚","次"},0))</f>
        <v>just</v>
      </c>
      <c r="I1298" s="16">
        <f>MATCH(E1298,{"教材体","教材域","教材册","教材章","教材节"},0)-1</f>
        <v>3</v>
      </c>
      <c r="J1298" s="16">
        <f>MATCH(F1298,{"超","恰","亚","次"},0)-1</f>
        <v>1</v>
      </c>
      <c r="K1298" s="16" t="str">
        <f t="shared" si="168"/>
        <v>地理</v>
      </c>
      <c r="L1298" s="1" t="s">
        <v>1177</v>
      </c>
      <c r="M1298" s="17"/>
      <c r="N1298" s="17"/>
      <c r="O1298" s="18" t="str">
        <f t="shared" si="169"/>
        <v xml:space="preserve">
  - 
    name:  第四章 精确定位的现代工具——全球定位系统（GPS）
    title:  第四章 精确定位的现代工具——全球定位系统（GPS）
    description: 
    koLyro: chapter
    koLyri:  just
    son: </v>
      </c>
      <c r="P1298" s="20" t="str">
        <f t="shared" si="170"/>
        <v xml:space="preserve">
        - 
          name:  第四章 精确定位的现代工具——全球定位系统（GPS）
          title:  第四章 精确定位的现代工具——全球定位系统（GPS）
          description: 
          koLyro: chapter
          koLyri:  just
          son: </v>
      </c>
    </row>
    <row r="1299" spans="1:16" s="1" customFormat="1" ht="17.25" customHeight="1">
      <c r="A1299" s="15">
        <f t="shared" si="163"/>
        <v>4</v>
      </c>
      <c r="B1299" s="16" t="str">
        <f t="shared" si="164"/>
        <v>教材节</v>
      </c>
      <c r="C1299" s="16" t="str">
        <f t="shared" si="165"/>
        <v>1.什么是GPS</v>
      </c>
      <c r="D1299" s="16" t="str">
        <f>IF(I1299=1,INDEX( {"chinese","english","math","physics","chemistry","biology","politics","history","geography"},MATCH(C1299,{"语文","英语","数学","物理","化学","生物","政治","历史","地理"},0)),"")</f>
        <v/>
      </c>
      <c r="E1299" s="16" t="str">
        <f t="shared" si="166"/>
        <v>教材节</v>
      </c>
      <c r="F1299" s="16" t="str">
        <f t="shared" si="167"/>
        <v>恰</v>
      </c>
      <c r="G1299" s="16" t="str">
        <f>INDEX( {"body","discipline","volume","chapter","section"},MATCH(E1299,{"教材体","教材域","教材册","教材章","教材节"},0))</f>
        <v>section</v>
      </c>
      <c r="H1299" s="16" t="str">
        <f>INDEX( {"super","just","sub","infras"},MATCH(F1299,{"超","恰","亚","次"},0))</f>
        <v>just</v>
      </c>
      <c r="I1299" s="16">
        <f>MATCH(E1299,{"教材体","教材域","教材册","教材章","教材节"},0)-1</f>
        <v>4</v>
      </c>
      <c r="J1299" s="16">
        <f>MATCH(F1299,{"超","恰","亚","次"},0)-1</f>
        <v>1</v>
      </c>
      <c r="K1299" s="16" t="str">
        <f t="shared" si="168"/>
        <v>地理</v>
      </c>
      <c r="L1299" s="1" t="s">
        <v>1178</v>
      </c>
      <c r="M1299" s="17"/>
      <c r="N1299" s="17"/>
      <c r="O1299" s="18" t="str">
        <f t="shared" si="169"/>
        <v xml:space="preserve">
  - 
    name:  1.什么是GPS
    title:  1.什么是GPS
    description: 
    koLyro: section
    koLyri:  just
    son: </v>
      </c>
      <c r="P1299" s="20" t="str">
        <f t="shared" si="170"/>
        <v xml:space="preserve">
          - 
            name:  1.什么是GPS
            title:  1.什么是GPS
            description: 
            koLyro: section
            koLyri:  just
            son: </v>
      </c>
    </row>
    <row r="1300" spans="1:16" s="1" customFormat="1" ht="17.25" customHeight="1">
      <c r="A1300" s="15">
        <f t="shared" si="163"/>
        <v>4</v>
      </c>
      <c r="B1300" s="16" t="str">
        <f t="shared" si="164"/>
        <v>教材节</v>
      </c>
      <c r="C1300" s="16" t="str">
        <f t="shared" si="165"/>
        <v>2.GPS的应用与发展</v>
      </c>
      <c r="D1300" s="16" t="str">
        <f>IF(I1300=1,INDEX( {"chinese","english","math","physics","chemistry","biology","politics","history","geography"},MATCH(C1300,{"语文","英语","数学","物理","化学","生物","政治","历史","地理"},0)),"")</f>
        <v/>
      </c>
      <c r="E1300" s="16" t="str">
        <f t="shared" si="166"/>
        <v>教材节</v>
      </c>
      <c r="F1300" s="16" t="str">
        <f t="shared" si="167"/>
        <v>恰</v>
      </c>
      <c r="G1300" s="16" t="str">
        <f>INDEX( {"body","discipline","volume","chapter","section"},MATCH(E1300,{"教材体","教材域","教材册","教材章","教材节"},0))</f>
        <v>section</v>
      </c>
      <c r="H1300" s="16" t="str">
        <f>INDEX( {"super","just","sub","infras"},MATCH(F1300,{"超","恰","亚","次"},0))</f>
        <v>just</v>
      </c>
      <c r="I1300" s="16">
        <f>MATCH(E1300,{"教材体","教材域","教材册","教材章","教材节"},0)-1</f>
        <v>4</v>
      </c>
      <c r="J1300" s="16">
        <f>MATCH(F1300,{"超","恰","亚","次"},0)-1</f>
        <v>1</v>
      </c>
      <c r="K1300" s="16" t="str">
        <f t="shared" si="168"/>
        <v>地理</v>
      </c>
      <c r="L1300" s="1" t="s">
        <v>1179</v>
      </c>
      <c r="M1300" s="17"/>
      <c r="N1300" s="17"/>
      <c r="O1300" s="18" t="str">
        <f t="shared" si="169"/>
        <v xml:space="preserve">
  - 
    name:  2.GPS的应用与发展
    title:  2.GPS的应用与发展
    description: 
    koLyro: section
    koLyri:  just
    son: </v>
      </c>
      <c r="P1300" s="20" t="str">
        <f t="shared" si="170"/>
        <v xml:space="preserve">
          - 
            name:  2.GPS的应用与发展
            title:  2.GPS的应用与发展
            description: 
            koLyro: section
            koLyri:  just
            son: </v>
      </c>
    </row>
    <row r="1301" spans="1:16" s="1" customFormat="1" ht="17.25" customHeight="1">
      <c r="A1301" s="15">
        <f t="shared" si="163"/>
        <v>3</v>
      </c>
      <c r="B1301" s="16" t="str">
        <f t="shared" si="164"/>
        <v>教材章</v>
      </c>
      <c r="C1301" s="16" t="str">
        <f t="shared" si="165"/>
        <v>第五章 数字时代的产物——地理信息系统（GIS）</v>
      </c>
      <c r="D1301" s="16" t="str">
        <f>IF(I1301=1,INDEX( {"chinese","english","math","physics","chemistry","biology","politics","history","geography"},MATCH(C1301,{"语文","英语","数学","物理","化学","生物","政治","历史","地理"},0)),"")</f>
        <v/>
      </c>
      <c r="E1301" s="16" t="str">
        <f t="shared" si="166"/>
        <v>教材章</v>
      </c>
      <c r="F1301" s="16" t="str">
        <f t="shared" si="167"/>
        <v>恰</v>
      </c>
      <c r="G1301" s="16" t="str">
        <f>INDEX( {"body","discipline","volume","chapter","section"},MATCH(E1301,{"教材体","教材域","教材册","教材章","教材节"},0))</f>
        <v>chapter</v>
      </c>
      <c r="H1301" s="16" t="str">
        <f>INDEX( {"super","just","sub","infras"},MATCH(F1301,{"超","恰","亚","次"},0))</f>
        <v>just</v>
      </c>
      <c r="I1301" s="16">
        <f>MATCH(E1301,{"教材体","教材域","教材册","教材章","教材节"},0)-1</f>
        <v>3</v>
      </c>
      <c r="J1301" s="16">
        <f>MATCH(F1301,{"超","恰","亚","次"},0)-1</f>
        <v>1</v>
      </c>
      <c r="K1301" s="16" t="str">
        <f t="shared" si="168"/>
        <v>地理</v>
      </c>
      <c r="L1301" s="1" t="s">
        <v>1180</v>
      </c>
      <c r="M1301" s="17"/>
      <c r="N1301" s="17"/>
      <c r="O1301" s="18" t="str">
        <f t="shared" si="169"/>
        <v xml:space="preserve">
  - 
    name:  第五章 数字时代的产物——地理信息系统（GIS）
    title:  第五章 数字时代的产物——地理信息系统（GIS）
    description: 
    koLyro: chapter
    koLyri:  just
    son: </v>
      </c>
      <c r="P1301" s="20" t="str">
        <f t="shared" si="170"/>
        <v xml:space="preserve">
        - 
          name:  第五章 数字时代的产物——地理信息系统（GIS）
          title:  第五章 数字时代的产物——地理信息系统（GIS）
          description: 
          koLyro: chapter
          koLyri:  just
          son: </v>
      </c>
    </row>
    <row r="1302" spans="1:16" s="1" customFormat="1" ht="17.25" customHeight="1">
      <c r="A1302" s="15">
        <f t="shared" si="163"/>
        <v>4</v>
      </c>
      <c r="B1302" s="16" t="str">
        <f t="shared" si="164"/>
        <v>教材节</v>
      </c>
      <c r="C1302" s="16" t="str">
        <f t="shared" si="165"/>
        <v>1.什么是GIS</v>
      </c>
      <c r="D1302" s="16" t="str">
        <f>IF(I1302=1,INDEX( {"chinese","english","math","physics","chemistry","biology","politics","history","geography"},MATCH(C1302,{"语文","英语","数学","物理","化学","生物","政治","历史","地理"},0)),"")</f>
        <v/>
      </c>
      <c r="E1302" s="16" t="str">
        <f t="shared" si="166"/>
        <v>教材节</v>
      </c>
      <c r="F1302" s="16" t="str">
        <f t="shared" si="167"/>
        <v>恰</v>
      </c>
      <c r="G1302" s="16" t="str">
        <f>INDEX( {"body","discipline","volume","chapter","section"},MATCH(E1302,{"教材体","教材域","教材册","教材章","教材节"},0))</f>
        <v>section</v>
      </c>
      <c r="H1302" s="16" t="str">
        <f>INDEX( {"super","just","sub","infras"},MATCH(F1302,{"超","恰","亚","次"},0))</f>
        <v>just</v>
      </c>
      <c r="I1302" s="16">
        <f>MATCH(E1302,{"教材体","教材域","教材册","教材章","教材节"},0)-1</f>
        <v>4</v>
      </c>
      <c r="J1302" s="16">
        <f>MATCH(F1302,{"超","恰","亚","次"},0)-1</f>
        <v>1</v>
      </c>
      <c r="K1302" s="16" t="str">
        <f t="shared" si="168"/>
        <v>地理</v>
      </c>
      <c r="L1302" s="1" t="s">
        <v>1181</v>
      </c>
      <c r="M1302" s="17"/>
      <c r="N1302" s="17"/>
      <c r="O1302" s="18" t="str">
        <f t="shared" si="169"/>
        <v xml:space="preserve">
  - 
    name:  1.什么是GIS
    title:  1.什么是GIS
    description: 
    koLyro: section
    koLyri:  just
    son: </v>
      </c>
      <c r="P1302" s="20" t="str">
        <f t="shared" si="170"/>
        <v xml:space="preserve">
          - 
            name:  1.什么是GIS
            title:  1.什么是GIS
            description: 
            koLyro: section
            koLyri:  just
            son: </v>
      </c>
    </row>
    <row r="1303" spans="1:16" s="1" customFormat="1" ht="17.25" customHeight="1">
      <c r="A1303" s="15">
        <f t="shared" si="163"/>
        <v>4</v>
      </c>
      <c r="B1303" s="16" t="str">
        <f t="shared" si="164"/>
        <v>教材节</v>
      </c>
      <c r="C1303" s="16" t="str">
        <f t="shared" si="165"/>
        <v>2.GIS的基本功能</v>
      </c>
      <c r="D1303" s="16" t="str">
        <f>IF(I1303=1,INDEX( {"chinese","english","math","physics","chemistry","biology","politics","history","geography"},MATCH(C1303,{"语文","英语","数学","物理","化学","生物","政治","历史","地理"},0)),"")</f>
        <v/>
      </c>
      <c r="E1303" s="16" t="str">
        <f t="shared" si="166"/>
        <v>教材节</v>
      </c>
      <c r="F1303" s="16" t="str">
        <f t="shared" si="167"/>
        <v>恰</v>
      </c>
      <c r="G1303" s="16" t="str">
        <f>INDEX( {"body","discipline","volume","chapter","section"},MATCH(E1303,{"教材体","教材域","教材册","教材章","教材节"},0))</f>
        <v>section</v>
      </c>
      <c r="H1303" s="16" t="str">
        <f>INDEX( {"super","just","sub","infras"},MATCH(F1303,{"超","恰","亚","次"},0))</f>
        <v>just</v>
      </c>
      <c r="I1303" s="16">
        <f>MATCH(E1303,{"教材体","教材域","教材册","教材章","教材节"},0)-1</f>
        <v>4</v>
      </c>
      <c r="J1303" s="16">
        <f>MATCH(F1303,{"超","恰","亚","次"},0)-1</f>
        <v>1</v>
      </c>
      <c r="K1303" s="16" t="str">
        <f t="shared" si="168"/>
        <v>地理</v>
      </c>
      <c r="L1303" s="1" t="s">
        <v>1182</v>
      </c>
      <c r="M1303" s="17"/>
      <c r="N1303" s="17"/>
      <c r="O1303" s="18" t="str">
        <f t="shared" si="169"/>
        <v xml:space="preserve">
  - 
    name:  2.GIS的基本功能
    title:  2.GIS的基本功能
    description: 
    koLyro: section
    koLyri:  just
    son: </v>
      </c>
      <c r="P1303" s="20" t="str">
        <f t="shared" si="170"/>
        <v xml:space="preserve">
          - 
            name:  2.GIS的基本功能
            title:  2.GIS的基本功能
            description: 
            koLyro: section
            koLyri:  just
            son: </v>
      </c>
    </row>
    <row r="1304" spans="1:16" s="1" customFormat="1" ht="17.25" customHeight="1">
      <c r="A1304" s="15">
        <f t="shared" si="163"/>
        <v>4</v>
      </c>
      <c r="B1304" s="16" t="str">
        <f t="shared" si="164"/>
        <v>教材节</v>
      </c>
      <c r="C1304" s="16" t="str">
        <f t="shared" si="165"/>
        <v>3.GIS的数据库及其应用</v>
      </c>
      <c r="D1304" s="16" t="str">
        <f>IF(I1304=1,INDEX( {"chinese","english","math","physics","chemistry","biology","politics","history","geography"},MATCH(C1304,{"语文","英语","数学","物理","化学","生物","政治","历史","地理"},0)),"")</f>
        <v/>
      </c>
      <c r="E1304" s="16" t="str">
        <f t="shared" si="166"/>
        <v>教材节</v>
      </c>
      <c r="F1304" s="16" t="str">
        <f t="shared" si="167"/>
        <v>恰</v>
      </c>
      <c r="G1304" s="16" t="str">
        <f>INDEX( {"body","discipline","volume","chapter","section"},MATCH(E1304,{"教材体","教材域","教材册","教材章","教材节"},0))</f>
        <v>section</v>
      </c>
      <c r="H1304" s="16" t="str">
        <f>INDEX( {"super","just","sub","infras"},MATCH(F1304,{"超","恰","亚","次"},0))</f>
        <v>just</v>
      </c>
      <c r="I1304" s="16">
        <f>MATCH(E1304,{"教材体","教材域","教材册","教材章","教材节"},0)-1</f>
        <v>4</v>
      </c>
      <c r="J1304" s="16">
        <f>MATCH(F1304,{"超","恰","亚","次"},0)-1</f>
        <v>1</v>
      </c>
      <c r="K1304" s="16" t="str">
        <f t="shared" si="168"/>
        <v>地理</v>
      </c>
      <c r="L1304" s="1" t="s">
        <v>1183</v>
      </c>
      <c r="M1304" s="17"/>
      <c r="N1304" s="17"/>
      <c r="O1304" s="18" t="str">
        <f t="shared" si="169"/>
        <v xml:space="preserve">
  - 
    name:  3.GIS的数据库及其应用
    title:  3.GIS的数据库及其应用
    description: 
    koLyro: section
    koLyri:  just
    son: </v>
      </c>
      <c r="P1304" s="20" t="str">
        <f t="shared" si="170"/>
        <v xml:space="preserve">
          - 
            name:  3.GIS的数据库及其应用
            title:  3.GIS的数据库及其应用
            description: 
            koLyro: section
            koLyri:  just
            son: </v>
      </c>
    </row>
    <row r="1305" spans="1:16" s="1" customFormat="1" ht="17.25" customHeight="1">
      <c r="A1305" s="15">
        <f t="shared" si="163"/>
        <v>4</v>
      </c>
      <c r="B1305" s="16" t="str">
        <f t="shared" si="164"/>
        <v>教材节</v>
      </c>
      <c r="C1305" s="16" t="str">
        <f t="shared" si="165"/>
        <v>4.GIS的发展</v>
      </c>
      <c r="D1305" s="16" t="str">
        <f>IF(I1305=1,INDEX( {"chinese","english","math","physics","chemistry","biology","politics","history","geography"},MATCH(C1305,{"语文","英语","数学","物理","化学","生物","政治","历史","地理"},0)),"")</f>
        <v/>
      </c>
      <c r="E1305" s="16" t="str">
        <f t="shared" si="166"/>
        <v>教材节</v>
      </c>
      <c r="F1305" s="16" t="str">
        <f t="shared" si="167"/>
        <v>恰</v>
      </c>
      <c r="G1305" s="16" t="str">
        <f>INDEX( {"body","discipline","volume","chapter","section"},MATCH(E1305,{"教材体","教材域","教材册","教材章","教材节"},0))</f>
        <v>section</v>
      </c>
      <c r="H1305" s="16" t="str">
        <f>INDEX( {"super","just","sub","infras"},MATCH(F1305,{"超","恰","亚","次"},0))</f>
        <v>just</v>
      </c>
      <c r="I1305" s="16">
        <f>MATCH(E1305,{"教材体","教材域","教材册","教材章","教材节"},0)-1</f>
        <v>4</v>
      </c>
      <c r="J1305" s="16">
        <f>MATCH(F1305,{"超","恰","亚","次"},0)-1</f>
        <v>1</v>
      </c>
      <c r="K1305" s="16" t="str">
        <f t="shared" si="168"/>
        <v>地理</v>
      </c>
      <c r="L1305" s="1" t="s">
        <v>1184</v>
      </c>
      <c r="M1305" s="17"/>
      <c r="N1305" s="17"/>
      <c r="O1305" s="18" t="str">
        <f t="shared" si="169"/>
        <v xml:space="preserve">
  - 
    name:  4.GIS的发展
    title:  4.GIS的发展
    description: 
    koLyro: section
    koLyri:  just
    son: </v>
      </c>
      <c r="P1305" s="20" t="str">
        <f t="shared" si="170"/>
        <v xml:space="preserve">
          - 
            name:  4.GIS的发展
            title:  4.GIS的发展
            description: 
            koLyro: section
            koLyri:  just
            son: </v>
      </c>
    </row>
    <row r="1306" spans="1:16" s="1" customFormat="1" ht="17.25" customHeight="1">
      <c r="A1306" s="15">
        <f t="shared" si="163"/>
        <v>4</v>
      </c>
      <c r="B1306" s="16" t="str">
        <f t="shared" si="164"/>
        <v>教材节</v>
      </c>
      <c r="C1306" s="16" t="str">
        <f t="shared" si="165"/>
        <v>5.专题制图与地图输出</v>
      </c>
      <c r="D1306" s="16" t="str">
        <f>IF(I1306=1,INDEX( {"chinese","english","math","physics","chemistry","biology","politics","history","geography"},MATCH(C1306,{"语文","英语","数学","物理","化学","生物","政治","历史","地理"},0)),"")</f>
        <v/>
      </c>
      <c r="E1306" s="16" t="str">
        <f t="shared" si="166"/>
        <v>教材节</v>
      </c>
      <c r="F1306" s="16" t="str">
        <f t="shared" si="167"/>
        <v>恰</v>
      </c>
      <c r="G1306" s="16" t="str">
        <f>INDEX( {"body","discipline","volume","chapter","section"},MATCH(E1306,{"教材体","教材域","教材册","教材章","教材节"},0))</f>
        <v>section</v>
      </c>
      <c r="H1306" s="16" t="str">
        <f>INDEX( {"super","just","sub","infras"},MATCH(F1306,{"超","恰","亚","次"},0))</f>
        <v>just</v>
      </c>
      <c r="I1306" s="16">
        <f>MATCH(E1306,{"教材体","教材域","教材册","教材章","教材节"},0)-1</f>
        <v>4</v>
      </c>
      <c r="J1306" s="16">
        <f>MATCH(F1306,{"超","恰","亚","次"},0)-1</f>
        <v>1</v>
      </c>
      <c r="K1306" s="16" t="str">
        <f t="shared" si="168"/>
        <v>地理</v>
      </c>
      <c r="L1306" s="1" t="s">
        <v>1185</v>
      </c>
      <c r="M1306" s="17"/>
      <c r="N1306" s="17"/>
      <c r="O1306" s="18" t="str">
        <f t="shared" si="169"/>
        <v xml:space="preserve">
  - 
    name:  5.专题制图与地图输出
    title:  5.专题制图与地图输出
    description: 
    koLyro: section
    koLyri:  just
    son: </v>
      </c>
      <c r="P1306" s="20" t="str">
        <f t="shared" si="170"/>
        <v xml:space="preserve">
          - 
            name:  5.专题制图与地图输出
            title:  5.专题制图与地图输出
            description: 
            koLyro: section
            koLyri:  just
            son: </v>
      </c>
    </row>
    <row r="1307" spans="1:16" s="1" customFormat="1" ht="17.25" customHeight="1">
      <c r="A1307" s="15">
        <f t="shared" si="163"/>
        <v>3</v>
      </c>
      <c r="B1307" s="16" t="str">
        <f t="shared" si="164"/>
        <v>教材章</v>
      </c>
      <c r="C1307" s="16" t="str">
        <f t="shared" si="165"/>
        <v>第六章 地理信息技术的集成应用与中国数字地球建设</v>
      </c>
      <c r="D1307" s="16" t="str">
        <f>IF(I1307=1,INDEX( {"chinese","english","math","physics","chemistry","biology","politics","history","geography"},MATCH(C1307,{"语文","英语","数学","物理","化学","生物","政治","历史","地理"},0)),"")</f>
        <v/>
      </c>
      <c r="E1307" s="16" t="str">
        <f t="shared" si="166"/>
        <v>教材章</v>
      </c>
      <c r="F1307" s="16" t="str">
        <f t="shared" si="167"/>
        <v>恰</v>
      </c>
      <c r="G1307" s="16" t="str">
        <f>INDEX( {"body","discipline","volume","chapter","section"},MATCH(E1307,{"教材体","教材域","教材册","教材章","教材节"},0))</f>
        <v>chapter</v>
      </c>
      <c r="H1307" s="16" t="str">
        <f>INDEX( {"super","just","sub","infras"},MATCH(F1307,{"超","恰","亚","次"},0))</f>
        <v>just</v>
      </c>
      <c r="I1307" s="16">
        <f>MATCH(E1307,{"教材体","教材域","教材册","教材章","教材节"},0)-1</f>
        <v>3</v>
      </c>
      <c r="J1307" s="16">
        <f>MATCH(F1307,{"超","恰","亚","次"},0)-1</f>
        <v>1</v>
      </c>
      <c r="K1307" s="16" t="str">
        <f t="shared" si="168"/>
        <v>地理</v>
      </c>
      <c r="L1307" s="1" t="s">
        <v>1186</v>
      </c>
      <c r="M1307" s="17"/>
      <c r="N1307" s="17"/>
      <c r="O1307" s="18" t="str">
        <f t="shared" si="169"/>
        <v xml:space="preserve">
  - 
    name:  第六章 地理信息技术的集成应用与中国数字地球建设
    title:  第六章 地理信息技术的集成应用与中国数字地球建设
    description: 
    koLyro: chapter
    koLyri:  just
    son: </v>
      </c>
      <c r="P1307" s="20" t="str">
        <f t="shared" si="170"/>
        <v xml:space="preserve">
        - 
          name:  第六章 地理信息技术的集成应用与中国数字地球建设
          title:  第六章 地理信息技术的集成应用与中国数字地球建设
          description: 
          koLyro: chapter
          koLyri:  just
          son: </v>
      </c>
    </row>
    <row r="1308" spans="1:16" s="1" customFormat="1" ht="17.25" customHeight="1">
      <c r="A1308" s="15">
        <f t="shared" si="163"/>
        <v>4</v>
      </c>
      <c r="B1308" s="16" t="str">
        <f t="shared" si="164"/>
        <v>教材节</v>
      </c>
      <c r="C1308" s="16" t="str">
        <f t="shared" si="165"/>
        <v>1.3S技术的集成及其应用</v>
      </c>
      <c r="D1308" s="16" t="str">
        <f>IF(I1308=1,INDEX( {"chinese","english","math","physics","chemistry","biology","politics","history","geography"},MATCH(C1308,{"语文","英语","数学","物理","化学","生物","政治","历史","地理"},0)),"")</f>
        <v/>
      </c>
      <c r="E1308" s="16" t="str">
        <f t="shared" si="166"/>
        <v>教材节</v>
      </c>
      <c r="F1308" s="16" t="str">
        <f t="shared" si="167"/>
        <v>恰</v>
      </c>
      <c r="G1308" s="16" t="str">
        <f>INDEX( {"body","discipline","volume","chapter","section"},MATCH(E1308,{"教材体","教材域","教材册","教材章","教材节"},0))</f>
        <v>section</v>
      </c>
      <c r="H1308" s="16" t="str">
        <f>INDEX( {"super","just","sub","infras"},MATCH(F1308,{"超","恰","亚","次"},0))</f>
        <v>just</v>
      </c>
      <c r="I1308" s="16">
        <f>MATCH(E1308,{"教材体","教材域","教材册","教材章","教材节"},0)-1</f>
        <v>4</v>
      </c>
      <c r="J1308" s="16">
        <f>MATCH(F1308,{"超","恰","亚","次"},0)-1</f>
        <v>1</v>
      </c>
      <c r="K1308" s="16" t="str">
        <f t="shared" si="168"/>
        <v>地理</v>
      </c>
      <c r="L1308" s="1" t="s">
        <v>1187</v>
      </c>
      <c r="M1308" s="17"/>
      <c r="N1308" s="17"/>
      <c r="O1308" s="18" t="str">
        <f t="shared" si="169"/>
        <v xml:space="preserve">
  - 
    name:  1.3S技术的集成及其应用
    title:  1.3S技术的集成及其应用
    description: 
    koLyro: section
    koLyri:  just
    son: </v>
      </c>
      <c r="P1308" s="20" t="str">
        <f t="shared" si="170"/>
        <v xml:space="preserve">
          - 
            name:  1.3S技术的集成及其应用
            title:  1.3S技术的集成及其应用
            description: 
            koLyro: section
            koLyri:  just
            son: </v>
      </c>
    </row>
    <row r="1309" spans="1:16" s="1" customFormat="1" ht="17.25" customHeight="1" thickBot="1">
      <c r="A1309" s="15">
        <f t="shared" si="163"/>
        <v>4</v>
      </c>
      <c r="B1309" s="16" t="str">
        <f t="shared" si="164"/>
        <v>教材节</v>
      </c>
      <c r="C1309" s="16" t="str">
        <f t="shared" si="165"/>
        <v>2.数字地球</v>
      </c>
      <c r="D1309" s="16" t="str">
        <f>IF(I1309=1,INDEX( {"chinese","english","math","physics","chemistry","biology","politics","history","geography"},MATCH(C1309,{"语文","英语","数学","物理","化学","生物","政治","历史","地理"},0)),"")</f>
        <v/>
      </c>
      <c r="E1309" s="16" t="str">
        <f t="shared" si="166"/>
        <v>教材节</v>
      </c>
      <c r="F1309" s="16" t="str">
        <f t="shared" si="167"/>
        <v>恰</v>
      </c>
      <c r="G1309" s="16" t="str">
        <f>INDEX( {"body","discipline","volume","chapter","section"},MATCH(E1309,{"教材体","教材域","教材册","教材章","教材节"},0))</f>
        <v>section</v>
      </c>
      <c r="H1309" s="16" t="str">
        <f>INDEX( {"super","just","sub","infras"},MATCH(F1309,{"超","恰","亚","次"},0))</f>
        <v>just</v>
      </c>
      <c r="I1309" s="16">
        <f>MATCH(E1309,{"教材体","教材域","教材册","教材章","教材节"},0)-1</f>
        <v>4</v>
      </c>
      <c r="J1309" s="16">
        <f>MATCH(F1309,{"超","恰","亚","次"},0)-1</f>
        <v>1</v>
      </c>
      <c r="K1309" s="16" t="str">
        <f t="shared" si="168"/>
        <v>地理</v>
      </c>
      <c r="L1309" s="24" t="s">
        <v>1188</v>
      </c>
      <c r="M1309" s="25"/>
      <c r="N1309" s="25"/>
      <c r="O1309" s="18" t="str">
        <f t="shared" si="169"/>
        <v xml:space="preserve">
  - 
    name:  2.数字地球
    title:  2.数字地球
    description: 
    koLyro: section
    koLyri:  just
    son: </v>
      </c>
      <c r="P1309" s="20" t="str">
        <f t="shared" si="170"/>
        <v xml:space="preserve">
          - 
            name:  2.数字地球
            title:  2.数字地球
            description: 
            koLyro: section
            koLyri:  just
            son: </v>
      </c>
    </row>
    <row r="1310" spans="1:16" ht="14.25" thickTop="1"/>
  </sheetData>
  <autoFilter ref="A2:N1309">
    <filterColumn colId="10"/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2017-10-31T09:38:24Z</dcterms:created>
  <dcterms:modified xsi:type="dcterms:W3CDTF">2017-11-14T15:03:38Z</dcterms:modified>
</cp:coreProperties>
</file>