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result of Table 6, 18-Table 20" sheetId="2" r:id="rId1"/>
    <sheet name="result of REV" sheetId="3" r:id="rId2"/>
    <sheet name="result of RQ" sheetId="4" r:id="rId3"/>
    <sheet name="result of WQ" sheetId="5" r:id="rId4"/>
  </sheets>
  <calcPr calcId="144525"/>
</workbook>
</file>

<file path=xl/sharedStrings.xml><?xml version="1.0" encoding="utf-8"?>
<sst xmlns="http://schemas.openxmlformats.org/spreadsheetml/2006/main" count="715" uniqueCount="63">
  <si>
    <t>Real estate valuation</t>
  </si>
  <si>
    <t>Red wine</t>
  </si>
  <si>
    <t>White wine</t>
  </si>
  <si>
    <t>minimum MSE</t>
  </si>
  <si>
    <t>k=5</t>
  </si>
  <si>
    <t>k=10</t>
  </si>
  <si>
    <t>k=15</t>
  </si>
  <si>
    <t>k=20</t>
  </si>
  <si>
    <t>minimum time</t>
  </si>
  <si>
    <t>weight=0.1</t>
  </si>
  <si>
    <t>weight=0.2</t>
  </si>
  <si>
    <t>weight=0.5</t>
  </si>
  <si>
    <t>average MSE</t>
  </si>
  <si>
    <t>avearge time</t>
  </si>
  <si>
    <t>avg</t>
  </si>
  <si>
    <t>std</t>
  </si>
  <si>
    <t>RF</t>
  </si>
  <si>
    <t>features=1</t>
  </si>
  <si>
    <t>features=2</t>
  </si>
  <si>
    <t>features=3</t>
  </si>
  <si>
    <t>features=4</t>
  </si>
  <si>
    <t>features=5</t>
  </si>
  <si>
    <t>features=6</t>
  </si>
  <si>
    <t>nestimator=100</t>
  </si>
  <si>
    <t>range error</t>
  </si>
  <si>
    <t>nestimator=110</t>
  </si>
  <si>
    <t>nestimator=120</t>
  </si>
  <si>
    <t>nestimator=130</t>
  </si>
  <si>
    <t>nestimator=140</t>
  </si>
  <si>
    <t>nestimator=150</t>
  </si>
  <si>
    <t>nestimator=160</t>
  </si>
  <si>
    <t>nestimator=170</t>
  </si>
  <si>
    <t>nestimator=180</t>
  </si>
  <si>
    <t>nestimator=190</t>
  </si>
  <si>
    <t>nestimator=200</t>
  </si>
  <si>
    <t>nestimator=210</t>
  </si>
  <si>
    <t>nestimator=220</t>
  </si>
  <si>
    <t>nestimator=230</t>
  </si>
  <si>
    <t>nestimator=240</t>
  </si>
  <si>
    <t>nestimator=250</t>
  </si>
  <si>
    <t>average time</t>
  </si>
  <si>
    <t>SVR</t>
  </si>
  <si>
    <t>rfb</t>
  </si>
  <si>
    <t>tol=0.1</t>
  </si>
  <si>
    <t>tol=0.001</t>
  </si>
  <si>
    <t>tol=0.00001</t>
  </si>
  <si>
    <t>linear</t>
  </si>
  <si>
    <t>poly</t>
  </si>
  <si>
    <t>penalty=1</t>
  </si>
  <si>
    <t>penalty=10</t>
  </si>
  <si>
    <t>penalty=20</t>
  </si>
  <si>
    <t>penalty=30</t>
  </si>
  <si>
    <t>penalty=40</t>
  </si>
  <si>
    <t>time</t>
  </si>
  <si>
    <t>MSE</t>
  </si>
  <si>
    <t>Time</t>
  </si>
  <si>
    <t>loss</t>
  </si>
  <si>
    <t>features=7</t>
  </si>
  <si>
    <t>features=8</t>
  </si>
  <si>
    <t>features=9</t>
  </si>
  <si>
    <t>features=10</t>
  </si>
  <si>
    <t>features=11</t>
  </si>
  <si>
    <t>range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</si>
</sst>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R74"/>
  <sheetViews>
    <sheetView tabSelected="1" zoomScale="70" zoomScaleNormal="70" workbookViewId="0">
      <selection activeCell="M59" sqref="M59"/>
    </sheetView>
  </sheetViews>
  <sheetFormatPr defaultColWidth="9" defaultRowHeight="14"/>
  <cols>
    <col min="2" max="2" width="12.875" customWidth="1"/>
    <col min="8" max="8" width="13" customWidth="1"/>
    <col min="15" max="15" width="12.875" customWidth="1"/>
    <col min="20" max="20" width="10.125" customWidth="1"/>
    <col min="21" max="21" width="13" customWidth="1"/>
  </cols>
  <sheetData>
    <row r="2" spans="2:39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AC2" s="6" t="s">
        <v>2</v>
      </c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2:39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8</v>
      </c>
      <c r="I3" t="s">
        <v>4</v>
      </c>
      <c r="J3" t="s">
        <v>5</v>
      </c>
      <c r="K3" t="s">
        <v>6</v>
      </c>
      <c r="L3" t="s">
        <v>7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U3" t="s">
        <v>8</v>
      </c>
      <c r="V3" t="s">
        <v>4</v>
      </c>
      <c r="W3" t="s">
        <v>5</v>
      </c>
      <c r="X3" t="s">
        <v>6</v>
      </c>
      <c r="Y3" t="s">
        <v>7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I3" t="s">
        <v>8</v>
      </c>
      <c r="AJ3" t="s">
        <v>4</v>
      </c>
      <c r="AK3" t="s">
        <v>5</v>
      </c>
      <c r="AL3" t="s">
        <v>6</v>
      </c>
      <c r="AM3" t="s">
        <v>7</v>
      </c>
    </row>
    <row r="4" spans="2:39">
      <c r="B4" t="s">
        <v>9</v>
      </c>
      <c r="C4" s="1">
        <v>0.11406218</v>
      </c>
      <c r="D4" s="1">
        <v>0.10301021</v>
      </c>
      <c r="E4" s="1">
        <v>0.0957633</v>
      </c>
      <c r="F4" s="1">
        <v>0.08104269</v>
      </c>
      <c r="H4" t="s">
        <v>9</v>
      </c>
      <c r="I4">
        <v>0.474</v>
      </c>
      <c r="J4">
        <v>0.964</v>
      </c>
      <c r="K4">
        <v>1.517</v>
      </c>
      <c r="L4">
        <v>2.157</v>
      </c>
      <c r="O4" t="s">
        <v>9</v>
      </c>
      <c r="P4" s="1">
        <f>MIN(Q16,Q20,Q24,Q28,Q32,Q36,Q40,Q44,Q48,Q52)</f>
        <v>0.26714652</v>
      </c>
      <c r="Q4" s="1">
        <f>MIN(R16,R20,R24,R28,R32,R36,R40,R44,R48,R52)</f>
        <v>0.22979283</v>
      </c>
      <c r="R4" s="1">
        <f>MIN(S16,S20,S24,S28,S32,S36,S40,S44,S48,S52)</f>
        <v>0.19825129</v>
      </c>
      <c r="S4" s="1">
        <f>MIN(T16,T20,T24,T28,T32,T36,T40,T44,T48,T52)</f>
        <v>0.18180649</v>
      </c>
      <c r="U4" t="s">
        <v>9</v>
      </c>
      <c r="V4">
        <v>2.327</v>
      </c>
      <c r="W4">
        <v>4.961</v>
      </c>
      <c r="X4">
        <v>8.13</v>
      </c>
      <c r="Y4">
        <v>11.791</v>
      </c>
      <c r="AC4" t="s">
        <v>9</v>
      </c>
      <c r="AD4" s="1">
        <f>MIN(AE16,AE20,AE24,AE28,AE32,AE36,AE40,AE44,AE48,AE52)</f>
        <v>0.26412106</v>
      </c>
      <c r="AE4" s="1">
        <f>MIN(AF16,AF20,AF24,AF28,AF32,AF36,AF40,AF44,AF48,AF52)</f>
        <v>0.17843633</v>
      </c>
      <c r="AF4" s="1">
        <f>MIN(AG16,AG20,AG24,AG28,AG32,AG36,AG40,AG44,AG48,AG52)</f>
        <v>0.18237968</v>
      </c>
      <c r="AG4" s="1">
        <f>MIN(AH16,AH20,AH24,AH28,AH32,AH36,AH40,AH44,AH48,AH52)</f>
        <v>0.1597865</v>
      </c>
      <c r="AI4" t="s">
        <v>9</v>
      </c>
      <c r="AJ4">
        <v>7.339</v>
      </c>
      <c r="AK4">
        <v>16.296</v>
      </c>
      <c r="AL4">
        <v>25.38</v>
      </c>
      <c r="AM4">
        <v>37.115</v>
      </c>
    </row>
    <row r="5" spans="2:39">
      <c r="B5" t="s">
        <v>10</v>
      </c>
      <c r="C5" s="1">
        <v>0.1645333</v>
      </c>
      <c r="D5" s="1">
        <v>0.15947276</v>
      </c>
      <c r="E5" s="1">
        <v>0.13949999</v>
      </c>
      <c r="F5" s="1">
        <v>0.14152886</v>
      </c>
      <c r="H5" t="s">
        <v>10</v>
      </c>
      <c r="I5">
        <v>0.491</v>
      </c>
      <c r="J5">
        <v>1.007</v>
      </c>
      <c r="K5">
        <v>1.559</v>
      </c>
      <c r="L5">
        <v>2.205</v>
      </c>
      <c r="O5" t="s">
        <v>10</v>
      </c>
      <c r="P5" s="1">
        <f>MIN(Q17,Q21,Q25,Q29,Q33,Q37,Q41,Q45,Q49,Q53)</f>
        <v>0.43339332</v>
      </c>
      <c r="Q5" s="1">
        <f>MIN(R17,R21,R25,R29,R33,R37,R41,R45,R49,R53)</f>
        <v>0.35716928</v>
      </c>
      <c r="R5" s="1">
        <f>MIN(S17,S21,S25,S29,S33,S37,S41,S45,S49,S53)</f>
        <v>0.29447094</v>
      </c>
      <c r="S5" s="1">
        <f>MIN(T17,T21,T25,T29,T33,T37,T41,T45,T49,T53)</f>
        <v>0.25950889</v>
      </c>
      <c r="U5" t="s">
        <v>10</v>
      </c>
      <c r="V5">
        <v>2.479</v>
      </c>
      <c r="W5">
        <v>5.047</v>
      </c>
      <c r="X5">
        <v>8.193</v>
      </c>
      <c r="Y5">
        <v>11.855</v>
      </c>
      <c r="AC5" t="s">
        <v>10</v>
      </c>
      <c r="AD5" s="1">
        <f>MIN(AE17,AE21,AE25,AE29,AE33,AE37,AE41,AE45,AE49,AE53)</f>
        <v>0.36098218</v>
      </c>
      <c r="AE5" s="1">
        <f>MIN(AF17,AF21,AF25,AF29,AF33,AF37,AF41,AF45,AF49,AF53)</f>
        <v>0.33149728</v>
      </c>
      <c r="AF5" s="1">
        <f>MIN(AG17,AG21,AG25,AG29,AG33,AG37,AG41,AG45,AG49,AG53)</f>
        <v>0.29489829</v>
      </c>
      <c r="AG5" s="1">
        <f>MIN(AH17,AH21,AH25,AH29,AH33,AH37,AH41,AH45,AH49,AH53)</f>
        <v>0.27507357</v>
      </c>
      <c r="AI5" t="s">
        <v>10</v>
      </c>
      <c r="AJ5">
        <v>7.27</v>
      </c>
      <c r="AK5">
        <v>16.126</v>
      </c>
      <c r="AL5">
        <v>25.702</v>
      </c>
      <c r="AM5">
        <v>37.201</v>
      </c>
    </row>
    <row r="6" spans="2:39">
      <c r="B6" t="s">
        <v>11</v>
      </c>
      <c r="C6" s="1">
        <v>0.26087802</v>
      </c>
      <c r="D6" s="1">
        <v>0.17762792</v>
      </c>
      <c r="E6" s="1">
        <v>0.25818901</v>
      </c>
      <c r="F6" s="1">
        <v>0.17413367</v>
      </c>
      <c r="H6" t="s">
        <v>11</v>
      </c>
      <c r="I6">
        <v>0.479</v>
      </c>
      <c r="J6">
        <v>1.069</v>
      </c>
      <c r="K6">
        <v>1.576</v>
      </c>
      <c r="L6">
        <v>2.203</v>
      </c>
      <c r="O6" t="s">
        <v>11</v>
      </c>
      <c r="P6" s="1">
        <f>MIN(Q18,Q22,Q26,Q30,Q34,Q38,Q42,Q46,Q50,Q54)</f>
        <v>0.61838717</v>
      </c>
      <c r="Q6" s="1">
        <f>MIN(R18,R22,R26,R30,R34,R38,R42,R46,R50,R54)</f>
        <v>0.49750196</v>
      </c>
      <c r="R6" s="1">
        <f>MIN(S18,S22,S26,S30,S34,S38,S42,S46,S50,S54)</f>
        <v>0.53695356</v>
      </c>
      <c r="S6" s="1">
        <f>MIN(T18,T22,T26,T30,T34,T38,T42,T46,T50,T54)</f>
        <v>0.48006303</v>
      </c>
      <c r="U6" t="s">
        <v>11</v>
      </c>
      <c r="V6">
        <v>2.44</v>
      </c>
      <c r="W6">
        <v>5.023</v>
      </c>
      <c r="X6">
        <v>8.18</v>
      </c>
      <c r="Y6">
        <v>11.992</v>
      </c>
      <c r="AC6" t="s">
        <v>11</v>
      </c>
      <c r="AD6" s="1">
        <f>MIN(AE18,AE22,AE26,AE30,AE34,AE38,AE42,AE46,AE50,AE54)</f>
        <v>0.53197536</v>
      </c>
      <c r="AE6" s="1">
        <f>MIN(AF18,AF22,AF26,AF30,AF34,AF38,AF42,AF46,AF50,AF54)</f>
        <v>0.50581776</v>
      </c>
      <c r="AF6" s="1">
        <f>MIN(AG18,AG22,AG26,AG30,AG34,AG38,AG42,AG46,AG50,AG54)</f>
        <v>0.47290927</v>
      </c>
      <c r="AG6" s="1">
        <f>MIN(AH18,AH22,AH26,AH30,AH34,AH38,AH42,AH46,AH50,AH54)</f>
        <v>0.47848655</v>
      </c>
      <c r="AI6" t="s">
        <v>11</v>
      </c>
      <c r="AJ6">
        <v>7.222</v>
      </c>
      <c r="AK6">
        <v>16.231</v>
      </c>
      <c r="AL6">
        <v>26.055</v>
      </c>
      <c r="AM6">
        <v>37.204</v>
      </c>
    </row>
    <row r="7" spans="3:40">
      <c r="C7" s="1"/>
      <c r="D7" s="1"/>
      <c r="E7" s="1"/>
      <c r="F7" s="1"/>
      <c r="G7" s="1"/>
      <c r="J7" s="1"/>
      <c r="K7" s="1"/>
      <c r="L7" s="1"/>
      <c r="M7" s="1"/>
      <c r="N7" s="1"/>
      <c r="W7" s="1"/>
      <c r="X7" s="1"/>
      <c r="Y7" s="1"/>
      <c r="Z7" s="1"/>
      <c r="AK7" s="1"/>
      <c r="AL7" s="1"/>
      <c r="AM7" s="1"/>
      <c r="AN7" s="1"/>
    </row>
    <row r="10" spans="2:39">
      <c r="B10" t="s">
        <v>12</v>
      </c>
      <c r="C10" t="s">
        <v>4</v>
      </c>
      <c r="D10" t="s">
        <v>5</v>
      </c>
      <c r="E10" t="s">
        <v>6</v>
      </c>
      <c r="F10" t="s">
        <v>7</v>
      </c>
      <c r="H10" t="s">
        <v>13</v>
      </c>
      <c r="I10" t="s">
        <v>4</v>
      </c>
      <c r="J10" t="s">
        <v>5</v>
      </c>
      <c r="K10" t="s">
        <v>6</v>
      </c>
      <c r="L10" t="s">
        <v>7</v>
      </c>
      <c r="O10" t="s">
        <v>12</v>
      </c>
      <c r="P10" t="s">
        <v>4</v>
      </c>
      <c r="Q10" t="s">
        <v>5</v>
      </c>
      <c r="R10" t="s">
        <v>6</v>
      </c>
      <c r="S10" t="s">
        <v>7</v>
      </c>
      <c r="U10" t="s">
        <v>13</v>
      </c>
      <c r="V10" t="s">
        <v>4</v>
      </c>
      <c r="W10" t="s">
        <v>5</v>
      </c>
      <c r="X10" t="s">
        <v>6</v>
      </c>
      <c r="Y10" t="s">
        <v>7</v>
      </c>
      <c r="AC10" t="s">
        <v>12</v>
      </c>
      <c r="AD10" t="s">
        <v>4</v>
      </c>
      <c r="AE10" t="s">
        <v>5</v>
      </c>
      <c r="AF10" t="s">
        <v>6</v>
      </c>
      <c r="AG10" t="s">
        <v>7</v>
      </c>
      <c r="AI10" t="s">
        <v>13</v>
      </c>
      <c r="AJ10" t="s">
        <v>4</v>
      </c>
      <c r="AK10" t="s">
        <v>5</v>
      </c>
      <c r="AL10" t="s">
        <v>6</v>
      </c>
      <c r="AM10" t="s">
        <v>7</v>
      </c>
    </row>
    <row r="11" spans="2:44">
      <c r="B11" t="s">
        <v>9</v>
      </c>
      <c r="C11" s="1">
        <v>0.15235049</v>
      </c>
      <c r="D11" s="1">
        <v>0.130297275</v>
      </c>
      <c r="E11" s="1">
        <v>0.122590929</v>
      </c>
      <c r="F11" s="1">
        <v>0.119583726</v>
      </c>
      <c r="H11" t="s">
        <v>9</v>
      </c>
      <c r="I11" s="1">
        <v>0.480272727272727</v>
      </c>
      <c r="J11" s="1">
        <v>0.928727272727273</v>
      </c>
      <c r="K11" s="1">
        <v>1.43390909090909</v>
      </c>
      <c r="L11" s="1">
        <v>1.99245454545455</v>
      </c>
      <c r="O11" t="s">
        <v>9</v>
      </c>
      <c r="P11" s="1">
        <f>AVERAGE(Q16,Q20,Q24,Q28,Q32,Q36,Q40,Q44,Q48,Q52)</f>
        <v>0.339016689</v>
      </c>
      <c r="Q11" s="1">
        <f>AVERAGE(R16,R20,R24,R28,R32,R36,R40,R44,R48,R52)</f>
        <v>0.264086971</v>
      </c>
      <c r="R11" s="1">
        <f>AVERAGE(S16,S20,S24,S28,S32,S36,S40,S44,S48,S52)</f>
        <v>0.227171924</v>
      </c>
      <c r="S11" s="1">
        <f>AVERAGE(T16,T20,T24,T28,T32,T36,T40,T44,T48,T52)</f>
        <v>0.203922466</v>
      </c>
      <c r="U11" t="s">
        <v>9</v>
      </c>
      <c r="V11" s="1">
        <v>2.4188</v>
      </c>
      <c r="W11" s="1">
        <v>5.0563</v>
      </c>
      <c r="X11" s="1">
        <v>8.3389</v>
      </c>
      <c r="Y11" s="1">
        <v>11.9904</v>
      </c>
      <c r="AC11" t="s">
        <v>9</v>
      </c>
      <c r="AD11" s="1">
        <f>AVERAGE(AE16,AE20,AE24,AE28,AE32,AE36,AE40,AE44,AE48,AE52)</f>
        <v>0.287697177</v>
      </c>
      <c r="AE11" s="1">
        <f>AVERAGE(AF16,AF20,AF24,AF28,AF32,AF36,AF40,AF44,AF48,AF52)</f>
        <v>0.211506279</v>
      </c>
      <c r="AF11" s="1">
        <f>AVERAGE(AG16,AG20,AG24,AG28,AG32,AG36,AG40,AG44,AG48,AG52)</f>
        <v>0.199077015</v>
      </c>
      <c r="AG11" s="1">
        <f>AVERAGE(AH16,AH20,AH24,AH28,AH32,AH36,AH40,AH44,AH48,AH52)</f>
        <v>0.175937595</v>
      </c>
      <c r="AI11" t="s">
        <v>9</v>
      </c>
      <c r="AJ11" s="1">
        <v>7.5495</v>
      </c>
      <c r="AK11" s="1">
        <v>16.5364</v>
      </c>
      <c r="AL11" s="1">
        <v>26.1894</v>
      </c>
      <c r="AM11" s="1">
        <v>37.8591</v>
      </c>
      <c r="AO11" s="1"/>
      <c r="AP11" s="1"/>
      <c r="AQ11" s="1"/>
      <c r="AR11" s="1"/>
    </row>
    <row r="12" spans="2:44">
      <c r="B12" t="s">
        <v>10</v>
      </c>
      <c r="C12" s="1">
        <v>0.249227334</v>
      </c>
      <c r="D12" s="1">
        <v>0.198455623</v>
      </c>
      <c r="E12" s="1">
        <v>0.180993554</v>
      </c>
      <c r="F12" s="1">
        <v>0.173266353</v>
      </c>
      <c r="H12" t="s">
        <v>10</v>
      </c>
      <c r="I12" s="1">
        <v>0.496090909090909</v>
      </c>
      <c r="J12" s="1">
        <v>0.997090909090909</v>
      </c>
      <c r="K12" s="1">
        <v>1.50363636363636</v>
      </c>
      <c r="L12" s="1">
        <v>2.08036363636364</v>
      </c>
      <c r="O12" t="s">
        <v>10</v>
      </c>
      <c r="P12" s="1">
        <f>AVERAGE(Q17,Q21,Q25,Q29,Q33,Q37,Q41,Q45,Q49,Q53)</f>
        <v>0.493919944</v>
      </c>
      <c r="Q12" s="1">
        <f>AVERAGE(R17,R21,R25,R29,R33,R37,R41,R45,R49,R53)</f>
        <v>0.394673947</v>
      </c>
      <c r="R12" s="1">
        <f>AVERAGE(S17,S21,S25,S29,S33,S37,S41,S45,S49,S53)</f>
        <v>0.360082434</v>
      </c>
      <c r="S12" s="1">
        <f>AVERAGE(T17,T21,T25,T29,T33,T37,T41,T45,T49,T53)</f>
        <v>0.33977607</v>
      </c>
      <c r="U12" t="s">
        <v>10</v>
      </c>
      <c r="V12" s="1">
        <v>2.5909</v>
      </c>
      <c r="W12" s="1">
        <v>5.161</v>
      </c>
      <c r="X12" s="1">
        <v>8.3081</v>
      </c>
      <c r="Y12" s="1">
        <v>12.1408</v>
      </c>
      <c r="AC12" t="s">
        <v>10</v>
      </c>
      <c r="AD12" s="1">
        <f>AVERAGE(AE17,AE21,AE25,AE29,AE33,AE37,AE41,AE45,AE49,AE53)</f>
        <v>0.396638836</v>
      </c>
      <c r="AE12" s="1">
        <f>AVERAGE(AF17,AF21,AF25,AF29,AF33,AF37,AF41,AF45,AF49,AF53)</f>
        <v>0.36114041</v>
      </c>
      <c r="AF12" s="1">
        <f>AVERAGE(AG17,AG21,AG25,AG29,AG33,AG37,AG41,AG45,AG49,AG53)</f>
        <v>0.332180102</v>
      </c>
      <c r="AG12" s="1">
        <f>AVERAGE(AH17,AH21,AH25,AH29,AH33,AH37,AH41,AH45,AH49,AH53)</f>
        <v>0.303852305</v>
      </c>
      <c r="AI12" t="s">
        <v>10</v>
      </c>
      <c r="AJ12" s="1">
        <v>7.4837</v>
      </c>
      <c r="AK12" s="1">
        <v>16.4834</v>
      </c>
      <c r="AL12" s="1">
        <v>26.2712</v>
      </c>
      <c r="AM12" s="1">
        <v>37.8744</v>
      </c>
      <c r="AO12" s="1"/>
      <c r="AP12" s="1"/>
      <c r="AQ12" s="1"/>
      <c r="AR12" s="1"/>
    </row>
    <row r="13" spans="2:44">
      <c r="B13" t="s">
        <v>11</v>
      </c>
      <c r="C13" s="1">
        <v>0.322863781</v>
      </c>
      <c r="D13" s="1">
        <v>0.26420672</v>
      </c>
      <c r="E13" s="1">
        <v>0.283011812</v>
      </c>
      <c r="F13" s="1">
        <v>0.272157269</v>
      </c>
      <c r="H13" t="s">
        <v>11</v>
      </c>
      <c r="I13" s="1">
        <v>0.513</v>
      </c>
      <c r="J13" s="1">
        <v>0.989545454545454</v>
      </c>
      <c r="K13" s="1">
        <v>1.49463636363636</v>
      </c>
      <c r="L13" s="1">
        <v>2.05436363636364</v>
      </c>
      <c r="O13" t="s">
        <v>11</v>
      </c>
      <c r="P13" s="1">
        <f>AVERAGE(Q18,Q22,Q26,Q30,Q34,Q38,Q42,Q46,Q50,Q54)</f>
        <v>0.659779294</v>
      </c>
      <c r="Q13" s="1">
        <f>AVERAGE(R18,R22,R26,R30,R34,R38,R42,R46,R50,R54)</f>
        <v>0.570172194</v>
      </c>
      <c r="R13" s="1">
        <f>AVERAGE(S18,S22,S26,S30,S34,S38,S42,S46,S50,S54)</f>
        <v>0.582542536</v>
      </c>
      <c r="S13" s="1">
        <f>AVERAGE(T18,T22,T26,T30,T34,T38,T42,T46,T50,T54)</f>
        <v>0.558000056</v>
      </c>
      <c r="U13" t="s">
        <v>11</v>
      </c>
      <c r="V13" s="1">
        <v>2.5453</v>
      </c>
      <c r="W13" s="1">
        <v>5.1285</v>
      </c>
      <c r="X13" s="1">
        <v>8.3297</v>
      </c>
      <c r="Y13" s="1">
        <v>12.1405</v>
      </c>
      <c r="AC13" t="s">
        <v>11</v>
      </c>
      <c r="AD13" s="1">
        <f>AVERAGE(AE18,AE22,AE26,AE30,AE34,AE38,AE42,AE46,AE50,AE54)</f>
        <v>0.560599878</v>
      </c>
      <c r="AE13" s="1">
        <f>AVERAGE(AF18,AF22,AF26,AF30,AF34,AF38,AF42,AF46,AF50,AF54)</f>
        <v>0.556465465</v>
      </c>
      <c r="AF13" s="1">
        <f>AVERAGE(AG18,AG22,AG26,AG30,AG34,AG38,AG42,AG46,AG50,AG54)</f>
        <v>0.519815368</v>
      </c>
      <c r="AG13" s="1">
        <f>AVERAGE(AH18,AH22,AH26,AH30,AH34,AH38,AH42,AH46,AH50,AH54)</f>
        <v>0.510153986</v>
      </c>
      <c r="AI13" t="s">
        <v>11</v>
      </c>
      <c r="AJ13" s="1">
        <v>7.4655</v>
      </c>
      <c r="AK13" s="1">
        <v>16.506</v>
      </c>
      <c r="AL13" s="1">
        <v>26.5002</v>
      </c>
      <c r="AM13" s="1">
        <v>37.7143</v>
      </c>
      <c r="AO13" s="1"/>
      <c r="AP13" s="1"/>
      <c r="AQ13" s="1"/>
      <c r="AR13" s="1"/>
    </row>
    <row r="14" spans="3:36">
      <c r="C14" s="1"/>
      <c r="D14" s="1"/>
      <c r="E14" s="1"/>
      <c r="F14" s="1"/>
      <c r="G14" s="1"/>
      <c r="I14" s="1"/>
      <c r="V14" s="1"/>
      <c r="AJ14" s="1"/>
    </row>
    <row r="16" spans="3:38">
      <c r="C16">
        <v>0.35545436</v>
      </c>
      <c r="D16">
        <v>0.17945377</v>
      </c>
      <c r="E16">
        <v>0.13959927</v>
      </c>
      <c r="F16">
        <v>0.11538238</v>
      </c>
      <c r="G16">
        <v>0.13669687</v>
      </c>
      <c r="I16">
        <v>0.126</v>
      </c>
      <c r="J16">
        <v>0.126</v>
      </c>
      <c r="K16">
        <v>0.129</v>
      </c>
      <c r="M16" s="1"/>
      <c r="N16" s="1"/>
      <c r="O16" s="1"/>
      <c r="P16">
        <v>0.67644361</v>
      </c>
      <c r="Q16">
        <v>0.37655674</v>
      </c>
      <c r="R16">
        <v>0.23023024</v>
      </c>
      <c r="S16">
        <v>0.23768603</v>
      </c>
      <c r="T16">
        <v>0.18180649</v>
      </c>
      <c r="V16">
        <v>0.613</v>
      </c>
      <c r="W16">
        <v>0.587</v>
      </c>
      <c r="X16">
        <v>0.668</v>
      </c>
      <c r="AD16">
        <v>0.65431847</v>
      </c>
      <c r="AE16">
        <v>0.28103622</v>
      </c>
      <c r="AF16">
        <v>0.22400047</v>
      </c>
      <c r="AG16">
        <v>0.19138411</v>
      </c>
      <c r="AH16">
        <v>0.1597865</v>
      </c>
      <c r="AJ16">
        <v>1.553</v>
      </c>
      <c r="AK16">
        <v>1.651</v>
      </c>
      <c r="AL16">
        <v>1.786</v>
      </c>
    </row>
    <row r="17" spans="3:38">
      <c r="C17">
        <v>0.35545436</v>
      </c>
      <c r="D17">
        <v>0.24092557</v>
      </c>
      <c r="E17">
        <v>0.23370718</v>
      </c>
      <c r="F17">
        <v>0.20070835</v>
      </c>
      <c r="G17">
        <v>0.16617049</v>
      </c>
      <c r="I17">
        <v>0.479</v>
      </c>
      <c r="J17">
        <v>0.538</v>
      </c>
      <c r="K17">
        <v>0.503</v>
      </c>
      <c r="M17" s="1"/>
      <c r="N17" s="1"/>
      <c r="O17" s="1"/>
      <c r="P17">
        <v>0.67644361</v>
      </c>
      <c r="Q17">
        <v>0.54529652</v>
      </c>
      <c r="R17">
        <v>0.36948196</v>
      </c>
      <c r="S17">
        <v>0.32993962</v>
      </c>
      <c r="T17">
        <v>0.34906762</v>
      </c>
      <c r="V17">
        <v>2.358</v>
      </c>
      <c r="W17">
        <v>2.51</v>
      </c>
      <c r="X17">
        <v>2.476</v>
      </c>
      <c r="AD17">
        <v>0.65431847</v>
      </c>
      <c r="AE17">
        <v>0.39446708</v>
      </c>
      <c r="AF17">
        <v>0.34266771</v>
      </c>
      <c r="AG17">
        <v>0.35511005</v>
      </c>
      <c r="AH17">
        <v>0.29236109</v>
      </c>
      <c r="AJ17">
        <v>7.871</v>
      </c>
      <c r="AK17">
        <v>7.309</v>
      </c>
      <c r="AL17">
        <v>7.222</v>
      </c>
    </row>
    <row r="18" spans="3:38">
      <c r="C18">
        <v>0.35545436</v>
      </c>
      <c r="D18">
        <v>0.28429751</v>
      </c>
      <c r="E18">
        <v>0.29473195</v>
      </c>
      <c r="F18">
        <v>0.31139029</v>
      </c>
      <c r="G18">
        <v>0.27750576</v>
      </c>
      <c r="I18">
        <v>1.044</v>
      </c>
      <c r="J18">
        <v>1.243</v>
      </c>
      <c r="K18">
        <v>1.082</v>
      </c>
      <c r="M18" s="1"/>
      <c r="N18" s="1"/>
      <c r="O18" s="1"/>
      <c r="P18">
        <v>0.67644361</v>
      </c>
      <c r="Q18">
        <v>0.66127509</v>
      </c>
      <c r="R18">
        <v>0.56500471</v>
      </c>
      <c r="S18">
        <v>0.57341224</v>
      </c>
      <c r="T18">
        <v>0.51252567</v>
      </c>
      <c r="V18">
        <v>5.238</v>
      </c>
      <c r="W18">
        <v>5.086</v>
      </c>
      <c r="X18">
        <v>5.068</v>
      </c>
      <c r="AD18">
        <v>0.65431847</v>
      </c>
      <c r="AE18">
        <v>0.56043006</v>
      </c>
      <c r="AF18">
        <v>0.50581776</v>
      </c>
      <c r="AG18">
        <v>0.52936989</v>
      </c>
      <c r="AH18">
        <v>0.49406538</v>
      </c>
      <c r="AJ18">
        <v>16.532</v>
      </c>
      <c r="AK18">
        <v>16.333</v>
      </c>
      <c r="AL18">
        <v>16.354</v>
      </c>
    </row>
    <row r="19" spans="9:38">
      <c r="I19">
        <v>1.599</v>
      </c>
      <c r="J19">
        <v>1.619</v>
      </c>
      <c r="K19">
        <v>1.831</v>
      </c>
      <c r="M19" s="1"/>
      <c r="N19" s="1"/>
      <c r="O19" s="1"/>
      <c r="V19">
        <v>8.229</v>
      </c>
      <c r="W19">
        <v>8.198</v>
      </c>
      <c r="X19">
        <v>8.36</v>
      </c>
      <c r="AJ19">
        <v>25.783</v>
      </c>
      <c r="AK19">
        <v>25.888</v>
      </c>
      <c r="AL19">
        <v>26.464</v>
      </c>
    </row>
    <row r="20" spans="3:38">
      <c r="C20">
        <v>0.35545436</v>
      </c>
      <c r="D20">
        <v>0.17936833</v>
      </c>
      <c r="E20">
        <v>0.11303768</v>
      </c>
      <c r="F20">
        <v>0.10914982</v>
      </c>
      <c r="G20">
        <v>0.13910512</v>
      </c>
      <c r="I20">
        <v>2.259</v>
      </c>
      <c r="J20">
        <v>2.395</v>
      </c>
      <c r="K20">
        <v>2.285</v>
      </c>
      <c r="M20" s="1"/>
      <c r="N20" s="1"/>
      <c r="O20" s="1"/>
      <c r="P20">
        <v>0.67644361</v>
      </c>
      <c r="Q20">
        <v>0.34507959</v>
      </c>
      <c r="R20">
        <v>0.30649879</v>
      </c>
      <c r="S20">
        <v>0.2472105</v>
      </c>
      <c r="T20">
        <v>0.20976686</v>
      </c>
      <c r="V20">
        <v>11.913</v>
      </c>
      <c r="W20">
        <v>12.293</v>
      </c>
      <c r="X20">
        <v>12.028</v>
      </c>
      <c r="AD20">
        <v>0.65431847</v>
      </c>
      <c r="AE20">
        <v>0.26412106</v>
      </c>
      <c r="AF20">
        <v>0.22373629</v>
      </c>
      <c r="AG20">
        <v>0.22157839</v>
      </c>
      <c r="AH20">
        <v>0.16780139</v>
      </c>
      <c r="AJ20">
        <v>37.496</v>
      </c>
      <c r="AK20">
        <v>37.428</v>
      </c>
      <c r="AL20">
        <v>37.204</v>
      </c>
    </row>
    <row r="21" spans="3:34">
      <c r="C21">
        <v>0.35545436</v>
      </c>
      <c r="D21">
        <v>0.26669332</v>
      </c>
      <c r="E21">
        <v>0.17835939</v>
      </c>
      <c r="F21">
        <v>0.1872487</v>
      </c>
      <c r="G21">
        <v>0.18371541</v>
      </c>
      <c r="P21">
        <v>0.67644361</v>
      </c>
      <c r="Q21">
        <v>0.43339332</v>
      </c>
      <c r="R21">
        <v>0.41156291</v>
      </c>
      <c r="S21">
        <v>0.36823967</v>
      </c>
      <c r="T21">
        <v>0.34757525</v>
      </c>
      <c r="AD21">
        <v>0.65431847</v>
      </c>
      <c r="AE21">
        <v>0.37735979</v>
      </c>
      <c r="AF21">
        <v>0.4042866</v>
      </c>
      <c r="AG21">
        <v>0.35482042</v>
      </c>
      <c r="AH21">
        <v>0.31634093</v>
      </c>
    </row>
    <row r="22" spans="3:38">
      <c r="C22">
        <v>0.35545436</v>
      </c>
      <c r="D22">
        <v>0.3629168</v>
      </c>
      <c r="E22">
        <v>0.2415866</v>
      </c>
      <c r="F22">
        <v>0.25818901</v>
      </c>
      <c r="G22">
        <v>0.27469209</v>
      </c>
      <c r="I22">
        <v>0.273</v>
      </c>
      <c r="J22">
        <v>0.136</v>
      </c>
      <c r="K22">
        <v>0.148</v>
      </c>
      <c r="P22">
        <v>0.67644361</v>
      </c>
      <c r="Q22">
        <v>0.61838717</v>
      </c>
      <c r="R22">
        <v>0.60932716</v>
      </c>
      <c r="S22">
        <v>0.5493558</v>
      </c>
      <c r="T22">
        <v>0.52238062</v>
      </c>
      <c r="V22">
        <v>0.689</v>
      </c>
      <c r="W22">
        <v>0.659</v>
      </c>
      <c r="X22">
        <v>0.71</v>
      </c>
      <c r="AD22">
        <v>0.65431847</v>
      </c>
      <c r="AE22">
        <v>0.53197536</v>
      </c>
      <c r="AF22">
        <v>0.60570481</v>
      </c>
      <c r="AG22">
        <v>0.50985423</v>
      </c>
      <c r="AH22">
        <v>0.53423368</v>
      </c>
      <c r="AJ22">
        <v>1.632</v>
      </c>
      <c r="AK22">
        <v>1.778</v>
      </c>
      <c r="AL22">
        <v>1.777</v>
      </c>
    </row>
    <row r="23" spans="9:38">
      <c r="I23">
        <v>0.602</v>
      </c>
      <c r="J23">
        <v>0.493</v>
      </c>
      <c r="K23">
        <v>0.599</v>
      </c>
      <c r="V23">
        <v>2.327</v>
      </c>
      <c r="W23">
        <v>2.479</v>
      </c>
      <c r="X23">
        <v>2.525</v>
      </c>
      <c r="AJ23">
        <v>7.343</v>
      </c>
      <c r="AK23">
        <v>7.27</v>
      </c>
      <c r="AL23">
        <v>7.273</v>
      </c>
    </row>
    <row r="24" spans="3:38">
      <c r="C24">
        <v>0.35545436</v>
      </c>
      <c r="D24">
        <v>0.16142587</v>
      </c>
      <c r="E24">
        <v>0.11409204</v>
      </c>
      <c r="F24">
        <v>0.1460471</v>
      </c>
      <c r="G24">
        <v>0.11199908</v>
      </c>
      <c r="I24">
        <v>0.98</v>
      </c>
      <c r="J24">
        <v>1.229</v>
      </c>
      <c r="K24">
        <v>1.087</v>
      </c>
      <c r="P24">
        <v>0.67644361</v>
      </c>
      <c r="Q24">
        <v>0.3837129</v>
      </c>
      <c r="R24">
        <v>0.24387538</v>
      </c>
      <c r="S24">
        <v>0.23657202</v>
      </c>
      <c r="T24">
        <v>0.18847709</v>
      </c>
      <c r="V24">
        <v>5.006</v>
      </c>
      <c r="W24">
        <v>5.103</v>
      </c>
      <c r="X24">
        <v>5.023</v>
      </c>
      <c r="AD24">
        <v>0.65431847</v>
      </c>
      <c r="AE24">
        <v>0.28459653</v>
      </c>
      <c r="AF24">
        <v>0.20757262</v>
      </c>
      <c r="AG24">
        <v>0.19734092</v>
      </c>
      <c r="AH24">
        <v>0.18371099</v>
      </c>
      <c r="AJ24">
        <v>16.296</v>
      </c>
      <c r="AK24">
        <v>16.126</v>
      </c>
      <c r="AL24">
        <v>16.471</v>
      </c>
    </row>
    <row r="25" spans="3:38">
      <c r="C25">
        <v>0.35545436</v>
      </c>
      <c r="D25">
        <v>0.28777034</v>
      </c>
      <c r="E25">
        <v>0.15947276</v>
      </c>
      <c r="F25">
        <v>0.17213092</v>
      </c>
      <c r="G25">
        <v>0.14152886</v>
      </c>
      <c r="I25">
        <v>1.648</v>
      </c>
      <c r="J25">
        <v>1.694</v>
      </c>
      <c r="K25">
        <v>1.616</v>
      </c>
      <c r="P25">
        <v>0.67644361</v>
      </c>
      <c r="Q25">
        <v>0.51526025</v>
      </c>
      <c r="R25">
        <v>0.35716928</v>
      </c>
      <c r="S25">
        <v>0.4087265</v>
      </c>
      <c r="T25">
        <v>0.25950889</v>
      </c>
      <c r="V25">
        <v>8.41</v>
      </c>
      <c r="W25">
        <v>8.193</v>
      </c>
      <c r="X25">
        <v>8.18</v>
      </c>
      <c r="AD25">
        <v>0.65431847</v>
      </c>
      <c r="AE25">
        <v>0.38129398</v>
      </c>
      <c r="AF25">
        <v>0.34863245</v>
      </c>
      <c r="AG25">
        <v>0.33639834</v>
      </c>
      <c r="AH25">
        <v>0.3155995</v>
      </c>
      <c r="AJ25">
        <v>25.693</v>
      </c>
      <c r="AK25">
        <v>25.702</v>
      </c>
      <c r="AL25">
        <v>26.569</v>
      </c>
    </row>
    <row r="26" spans="3:38">
      <c r="C26">
        <v>0.35545436</v>
      </c>
      <c r="D26">
        <v>0.26087802</v>
      </c>
      <c r="E26">
        <v>0.17762792</v>
      </c>
      <c r="F26">
        <v>0.26811215</v>
      </c>
      <c r="G26">
        <v>0.26473896</v>
      </c>
      <c r="I26">
        <v>2.157</v>
      </c>
      <c r="J26">
        <v>2.305</v>
      </c>
      <c r="K26">
        <v>2.215</v>
      </c>
      <c r="P26">
        <v>0.67644361</v>
      </c>
      <c r="Q26">
        <v>0.64076098</v>
      </c>
      <c r="R26">
        <v>0.56161136</v>
      </c>
      <c r="S26">
        <v>0.66118774</v>
      </c>
      <c r="T26">
        <v>0.54183676</v>
      </c>
      <c r="V26">
        <v>11.836</v>
      </c>
      <c r="W26">
        <v>11.855</v>
      </c>
      <c r="X26">
        <v>12.179</v>
      </c>
      <c r="AD26">
        <v>0.65431847</v>
      </c>
      <c r="AE26">
        <v>0.57348662</v>
      </c>
      <c r="AF26">
        <v>0.53094721</v>
      </c>
      <c r="AG26">
        <v>0.50247468</v>
      </c>
      <c r="AH26">
        <v>0.49589455</v>
      </c>
      <c r="AJ26">
        <v>38.195</v>
      </c>
      <c r="AK26">
        <v>38.449</v>
      </c>
      <c r="AL26">
        <v>37.24</v>
      </c>
    </row>
    <row r="28" spans="3:38">
      <c r="C28">
        <v>0.35545436</v>
      </c>
      <c r="D28">
        <v>0.17626614</v>
      </c>
      <c r="E28">
        <v>0.15191659</v>
      </c>
      <c r="F28">
        <v>0.14876196</v>
      </c>
      <c r="G28">
        <v>0.08104269</v>
      </c>
      <c r="I28">
        <v>0.118</v>
      </c>
      <c r="J28">
        <v>0.184</v>
      </c>
      <c r="K28">
        <v>0.118</v>
      </c>
      <c r="P28">
        <v>0.67644361</v>
      </c>
      <c r="Q28">
        <v>0.35842753</v>
      </c>
      <c r="R28">
        <v>0.24883837</v>
      </c>
      <c r="S28">
        <v>0.20738743</v>
      </c>
      <c r="T28">
        <v>0.19726591</v>
      </c>
      <c r="V28">
        <v>0.671</v>
      </c>
      <c r="W28">
        <v>0.69</v>
      </c>
      <c r="X28">
        <v>0.702</v>
      </c>
      <c r="AD28">
        <v>0.65431847</v>
      </c>
      <c r="AE28">
        <v>0.30666178</v>
      </c>
      <c r="AF28">
        <v>0.22097564</v>
      </c>
      <c r="AG28">
        <v>0.19401186</v>
      </c>
      <c r="AH28">
        <v>0.1820381</v>
      </c>
      <c r="AJ28">
        <v>1.673</v>
      </c>
      <c r="AK28">
        <v>1.684</v>
      </c>
      <c r="AL28">
        <v>1.756</v>
      </c>
    </row>
    <row r="29" spans="3:38">
      <c r="C29">
        <v>0.35545436</v>
      </c>
      <c r="D29">
        <v>0.25168167</v>
      </c>
      <c r="E29">
        <v>0.18266327</v>
      </c>
      <c r="F29">
        <v>0.17308517</v>
      </c>
      <c r="G29">
        <v>0.1670124</v>
      </c>
      <c r="I29">
        <v>0.5</v>
      </c>
      <c r="J29">
        <v>0.51</v>
      </c>
      <c r="K29">
        <v>0.551</v>
      </c>
      <c r="P29">
        <v>0.67644361</v>
      </c>
      <c r="Q29">
        <v>0.56554184</v>
      </c>
      <c r="R29">
        <v>0.42551777</v>
      </c>
      <c r="S29">
        <v>0.35252969</v>
      </c>
      <c r="T29">
        <v>0.32256973</v>
      </c>
      <c r="V29">
        <v>2.412</v>
      </c>
      <c r="W29">
        <v>2.573</v>
      </c>
      <c r="X29">
        <v>2.699</v>
      </c>
      <c r="AD29">
        <v>0.65431847</v>
      </c>
      <c r="AE29">
        <v>0.42312524</v>
      </c>
      <c r="AF29">
        <v>0.36814745</v>
      </c>
      <c r="AG29">
        <v>0.3196293</v>
      </c>
      <c r="AH29">
        <v>0.29554534</v>
      </c>
      <c r="AJ29">
        <v>7.406</v>
      </c>
      <c r="AK29">
        <v>7.398</v>
      </c>
      <c r="AL29">
        <v>7.41</v>
      </c>
    </row>
    <row r="30" spans="3:38">
      <c r="C30">
        <v>0.35545436</v>
      </c>
      <c r="D30">
        <v>0.38727211</v>
      </c>
      <c r="E30">
        <v>0.32201849</v>
      </c>
      <c r="F30">
        <v>0.26089789</v>
      </c>
      <c r="G30">
        <v>0.17413367</v>
      </c>
      <c r="I30">
        <v>1.061</v>
      </c>
      <c r="J30">
        <v>1.053</v>
      </c>
      <c r="K30">
        <v>1.073</v>
      </c>
      <c r="P30">
        <v>0.67644361</v>
      </c>
      <c r="Q30">
        <v>0.67099381</v>
      </c>
      <c r="R30">
        <v>0.54431922</v>
      </c>
      <c r="S30">
        <v>0.61570635</v>
      </c>
      <c r="T30">
        <v>0.50869877</v>
      </c>
      <c r="V30">
        <v>4.961</v>
      </c>
      <c r="W30">
        <v>5.192</v>
      </c>
      <c r="X30">
        <v>5.032</v>
      </c>
      <c r="AD30">
        <v>0.65431847</v>
      </c>
      <c r="AE30">
        <v>0.58324445</v>
      </c>
      <c r="AF30">
        <v>0.53937609</v>
      </c>
      <c r="AG30">
        <v>0.50403894</v>
      </c>
      <c r="AH30">
        <v>0.49937556</v>
      </c>
      <c r="AJ30">
        <v>16.63</v>
      </c>
      <c r="AK30">
        <v>16.59</v>
      </c>
      <c r="AL30">
        <v>16.48</v>
      </c>
    </row>
    <row r="31" spans="9:38">
      <c r="I31">
        <v>1.523</v>
      </c>
      <c r="J31">
        <v>1.559</v>
      </c>
      <c r="K31">
        <v>1.589</v>
      </c>
      <c r="V31">
        <v>8.259</v>
      </c>
      <c r="W31">
        <v>8.321</v>
      </c>
      <c r="X31">
        <v>8.291</v>
      </c>
      <c r="AJ31">
        <v>26.266</v>
      </c>
      <c r="AK31">
        <v>26.358</v>
      </c>
      <c r="AL31">
        <v>26.746</v>
      </c>
    </row>
    <row r="32" spans="3:38">
      <c r="C32">
        <v>0.35545436</v>
      </c>
      <c r="D32">
        <v>0.11516026</v>
      </c>
      <c r="E32">
        <v>0.14094227</v>
      </c>
      <c r="F32">
        <v>0.10041077</v>
      </c>
      <c r="G32">
        <v>0.13317256</v>
      </c>
      <c r="I32">
        <v>2.161</v>
      </c>
      <c r="J32">
        <v>2.242</v>
      </c>
      <c r="K32">
        <v>2.203</v>
      </c>
      <c r="P32">
        <v>0.67644361</v>
      </c>
      <c r="Q32">
        <v>0.31314982</v>
      </c>
      <c r="R32">
        <v>0.30734078</v>
      </c>
      <c r="S32">
        <v>0.21978593</v>
      </c>
      <c r="T32">
        <v>0.20933829</v>
      </c>
      <c r="V32">
        <v>11.867</v>
      </c>
      <c r="W32">
        <v>12.028</v>
      </c>
      <c r="X32">
        <v>12.213</v>
      </c>
      <c r="AD32">
        <v>0.65431847</v>
      </c>
      <c r="AE32">
        <v>0.27996659</v>
      </c>
      <c r="AF32">
        <v>0.22443103</v>
      </c>
      <c r="AG32">
        <v>0.20579049</v>
      </c>
      <c r="AH32">
        <v>0.16424504</v>
      </c>
      <c r="AJ32">
        <v>37.632</v>
      </c>
      <c r="AK32">
        <v>37.839</v>
      </c>
      <c r="AL32">
        <v>37.507</v>
      </c>
    </row>
    <row r="33" spans="3:34">
      <c r="C33">
        <v>0.35545436</v>
      </c>
      <c r="D33">
        <v>0.272856</v>
      </c>
      <c r="E33">
        <v>0.21888056</v>
      </c>
      <c r="F33">
        <v>0.13949999</v>
      </c>
      <c r="G33">
        <v>0.21140312</v>
      </c>
      <c r="P33">
        <v>0.67644361</v>
      </c>
      <c r="Q33">
        <v>0.50779061</v>
      </c>
      <c r="R33">
        <v>0.36474908</v>
      </c>
      <c r="S33">
        <v>0.31499699</v>
      </c>
      <c r="T33">
        <v>0.31345996</v>
      </c>
      <c r="AD33">
        <v>0.65431847</v>
      </c>
      <c r="AE33">
        <v>0.36098218</v>
      </c>
      <c r="AF33">
        <v>0.37623827</v>
      </c>
      <c r="AG33">
        <v>0.29489829</v>
      </c>
      <c r="AH33">
        <v>0.27507357</v>
      </c>
    </row>
    <row r="34" spans="3:38">
      <c r="C34">
        <v>0.35545436</v>
      </c>
      <c r="D34">
        <v>0.3114469</v>
      </c>
      <c r="E34">
        <v>0.20084313</v>
      </c>
      <c r="F34">
        <v>0.26417133</v>
      </c>
      <c r="G34">
        <v>0.28544607</v>
      </c>
      <c r="I34">
        <v>0.124</v>
      </c>
      <c r="J34">
        <v>0.184</v>
      </c>
      <c r="K34">
        <v>0.113</v>
      </c>
      <c r="P34">
        <v>0.67644361</v>
      </c>
      <c r="Q34">
        <v>0.66447475</v>
      </c>
      <c r="R34">
        <v>0.54882524</v>
      </c>
      <c r="S34">
        <v>0.53695356</v>
      </c>
      <c r="T34">
        <v>0.48006303</v>
      </c>
      <c r="V34">
        <v>0.739</v>
      </c>
      <c r="W34">
        <v>0.753</v>
      </c>
      <c r="X34">
        <v>0.789</v>
      </c>
      <c r="AD34">
        <v>0.65431847</v>
      </c>
      <c r="AE34">
        <v>0.555654</v>
      </c>
      <c r="AF34">
        <v>0.57634804</v>
      </c>
      <c r="AG34">
        <v>0.54069852</v>
      </c>
      <c r="AH34">
        <v>0.51109508</v>
      </c>
      <c r="AJ34">
        <v>1.618</v>
      </c>
      <c r="AK34">
        <v>1.688</v>
      </c>
      <c r="AL34">
        <v>1.77</v>
      </c>
    </row>
    <row r="35" spans="9:38">
      <c r="I35">
        <v>0.502</v>
      </c>
      <c r="J35">
        <v>0.563</v>
      </c>
      <c r="K35">
        <v>0.479</v>
      </c>
      <c r="V35">
        <v>2.452</v>
      </c>
      <c r="W35">
        <v>2.76</v>
      </c>
      <c r="X35">
        <v>2.552</v>
      </c>
      <c r="AJ35">
        <v>7.38</v>
      </c>
      <c r="AK35">
        <v>7.563</v>
      </c>
      <c r="AL35">
        <v>7.62</v>
      </c>
    </row>
    <row r="36" spans="3:38">
      <c r="C36">
        <v>0.35545436</v>
      </c>
      <c r="D36">
        <v>0.13250306</v>
      </c>
      <c r="E36">
        <v>0.10736731</v>
      </c>
      <c r="F36">
        <v>0.0957633</v>
      </c>
      <c r="G36">
        <v>0.11197043</v>
      </c>
      <c r="I36">
        <v>0.986</v>
      </c>
      <c r="J36">
        <v>1.066</v>
      </c>
      <c r="K36">
        <v>1.086</v>
      </c>
      <c r="P36">
        <v>0.67644361</v>
      </c>
      <c r="Q36">
        <v>0.29010417</v>
      </c>
      <c r="R36">
        <v>0.22979283</v>
      </c>
      <c r="S36">
        <v>0.24686136</v>
      </c>
      <c r="T36">
        <v>0.18418045</v>
      </c>
      <c r="V36">
        <v>5.04</v>
      </c>
      <c r="W36">
        <v>5.158</v>
      </c>
      <c r="X36">
        <v>5.103</v>
      </c>
      <c r="AD36">
        <v>0.65431847</v>
      </c>
      <c r="AE36">
        <v>0.29033914</v>
      </c>
      <c r="AF36">
        <v>0.20313304</v>
      </c>
      <c r="AG36">
        <v>0.19417999</v>
      </c>
      <c r="AH36">
        <v>0.18743842</v>
      </c>
      <c r="AJ36">
        <v>16.816</v>
      </c>
      <c r="AK36">
        <v>16.978</v>
      </c>
      <c r="AL36">
        <v>16.659</v>
      </c>
    </row>
    <row r="37" spans="3:38">
      <c r="C37">
        <v>0.35545436</v>
      </c>
      <c r="D37">
        <v>0.29673591</v>
      </c>
      <c r="E37">
        <v>0.20787754</v>
      </c>
      <c r="F37">
        <v>0.14563985</v>
      </c>
      <c r="G37">
        <v>0.16672931</v>
      </c>
      <c r="I37">
        <v>1.519</v>
      </c>
      <c r="J37">
        <v>1.674</v>
      </c>
      <c r="K37">
        <v>1.576</v>
      </c>
      <c r="P37">
        <v>0.67644361</v>
      </c>
      <c r="Q37">
        <v>0.44673762</v>
      </c>
      <c r="R37">
        <v>0.4206916</v>
      </c>
      <c r="S37">
        <v>0.3871854</v>
      </c>
      <c r="T37">
        <v>0.30721814</v>
      </c>
      <c r="V37">
        <v>8.223</v>
      </c>
      <c r="W37">
        <v>8.331</v>
      </c>
      <c r="X37">
        <v>8.425</v>
      </c>
      <c r="AD37">
        <v>0.65431847</v>
      </c>
      <c r="AE37">
        <v>0.37228821</v>
      </c>
      <c r="AF37">
        <v>0.36916169</v>
      </c>
      <c r="AG37">
        <v>0.34329586</v>
      </c>
      <c r="AH37">
        <v>0.31251422</v>
      </c>
      <c r="AJ37">
        <v>27.118</v>
      </c>
      <c r="AK37">
        <v>26.487</v>
      </c>
      <c r="AL37">
        <v>26.387</v>
      </c>
    </row>
    <row r="38" spans="3:38">
      <c r="C38">
        <v>0.35545436</v>
      </c>
      <c r="D38">
        <v>0.31960858</v>
      </c>
      <c r="E38">
        <v>0.29864105</v>
      </c>
      <c r="F38">
        <v>0.28630094</v>
      </c>
      <c r="G38">
        <v>0.28348673</v>
      </c>
      <c r="I38">
        <v>2.168</v>
      </c>
      <c r="J38">
        <v>2.358</v>
      </c>
      <c r="K38">
        <v>2.285</v>
      </c>
      <c r="P38">
        <v>0.67644361</v>
      </c>
      <c r="Q38">
        <v>0.70767332</v>
      </c>
      <c r="R38">
        <v>0.64293263</v>
      </c>
      <c r="S38">
        <v>0.5924972</v>
      </c>
      <c r="T38">
        <v>0.51102058</v>
      </c>
      <c r="V38">
        <v>11.791</v>
      </c>
      <c r="W38">
        <v>12.245</v>
      </c>
      <c r="X38">
        <v>11.992</v>
      </c>
      <c r="AD38">
        <v>0.65431847</v>
      </c>
      <c r="AE38">
        <v>0.56056234</v>
      </c>
      <c r="AF38">
        <v>0.56395137</v>
      </c>
      <c r="AG38">
        <v>0.5542598</v>
      </c>
      <c r="AH38">
        <v>0.49991333</v>
      </c>
      <c r="AJ38">
        <v>38.303</v>
      </c>
      <c r="AK38">
        <v>38.622</v>
      </c>
      <c r="AL38">
        <v>38.424</v>
      </c>
    </row>
    <row r="40" spans="3:38">
      <c r="C40">
        <v>0.35545436</v>
      </c>
      <c r="D40">
        <v>0.19145589</v>
      </c>
      <c r="E40">
        <v>0.14553185</v>
      </c>
      <c r="F40">
        <v>0.14162402</v>
      </c>
      <c r="G40">
        <v>0.12947997</v>
      </c>
      <c r="I40">
        <v>0.118</v>
      </c>
      <c r="J40">
        <v>0.123</v>
      </c>
      <c r="K40">
        <v>0.122</v>
      </c>
      <c r="P40">
        <v>0.67644361</v>
      </c>
      <c r="Q40">
        <v>0.33922961</v>
      </c>
      <c r="R40">
        <v>0.26223589</v>
      </c>
      <c r="S40">
        <v>0.19825129</v>
      </c>
      <c r="T40">
        <v>0.22047652</v>
      </c>
      <c r="V40">
        <v>0.778</v>
      </c>
      <c r="W40">
        <v>0.788</v>
      </c>
      <c r="X40">
        <v>0.742</v>
      </c>
      <c r="AD40">
        <v>0.65431847</v>
      </c>
      <c r="AE40">
        <v>0.29794541</v>
      </c>
      <c r="AF40">
        <v>0.22006775</v>
      </c>
      <c r="AG40">
        <v>0.19571878</v>
      </c>
      <c r="AH40">
        <v>0.17319559</v>
      </c>
      <c r="AJ40">
        <v>1.677</v>
      </c>
      <c r="AK40">
        <v>1.817</v>
      </c>
      <c r="AL40">
        <v>1.755</v>
      </c>
    </row>
    <row r="41" spans="3:38">
      <c r="C41">
        <v>0.35545436</v>
      </c>
      <c r="D41">
        <v>0.27306738</v>
      </c>
      <c r="E41">
        <v>0.23371214</v>
      </c>
      <c r="F41">
        <v>0.22449167</v>
      </c>
      <c r="G41">
        <v>0.17184043</v>
      </c>
      <c r="I41">
        <v>0.493</v>
      </c>
      <c r="J41">
        <v>0.604</v>
      </c>
      <c r="K41">
        <v>0.555</v>
      </c>
      <c r="P41">
        <v>0.67644361</v>
      </c>
      <c r="Q41">
        <v>0.48662947</v>
      </c>
      <c r="R41">
        <v>0.38396348</v>
      </c>
      <c r="S41">
        <v>0.29447094</v>
      </c>
      <c r="T41">
        <v>0.39982682</v>
      </c>
      <c r="V41">
        <v>2.397</v>
      </c>
      <c r="W41">
        <v>2.631</v>
      </c>
      <c r="X41">
        <v>2.562</v>
      </c>
      <c r="AD41">
        <v>0.65431847</v>
      </c>
      <c r="AE41">
        <v>0.44969642</v>
      </c>
      <c r="AF41">
        <v>0.34293885</v>
      </c>
      <c r="AG41">
        <v>0.33734982</v>
      </c>
      <c r="AH41">
        <v>0.28713595</v>
      </c>
      <c r="AJ41">
        <v>7.921</v>
      </c>
      <c r="AK41">
        <v>7.567</v>
      </c>
      <c r="AL41">
        <v>7.378</v>
      </c>
    </row>
    <row r="42" spans="3:38">
      <c r="C42">
        <v>0.35545436</v>
      </c>
      <c r="D42">
        <v>0.41377545</v>
      </c>
      <c r="E42">
        <v>0.29479887</v>
      </c>
      <c r="F42">
        <v>0.30348442</v>
      </c>
      <c r="G42">
        <v>0.28659245</v>
      </c>
      <c r="I42">
        <v>1.078</v>
      </c>
      <c r="J42">
        <v>1.044</v>
      </c>
      <c r="K42">
        <v>1.092</v>
      </c>
      <c r="P42">
        <v>0.67644361</v>
      </c>
      <c r="Q42">
        <v>0.67714738</v>
      </c>
      <c r="R42">
        <v>0.60792417</v>
      </c>
      <c r="S42">
        <v>0.5421516</v>
      </c>
      <c r="T42">
        <v>0.72787595</v>
      </c>
      <c r="V42">
        <v>5.015</v>
      </c>
      <c r="W42">
        <v>5.18</v>
      </c>
      <c r="X42">
        <v>5.046</v>
      </c>
      <c r="AD42">
        <v>0.65431847</v>
      </c>
      <c r="AE42">
        <v>0.58051918</v>
      </c>
      <c r="AF42">
        <v>0.56933042</v>
      </c>
      <c r="AG42">
        <v>0.56116598</v>
      </c>
      <c r="AH42">
        <v>0.47848655</v>
      </c>
      <c r="AJ42">
        <v>16.513</v>
      </c>
      <c r="AK42">
        <v>16.375</v>
      </c>
      <c r="AL42">
        <v>16.931</v>
      </c>
    </row>
    <row r="43" spans="9:38">
      <c r="I43">
        <v>1.557</v>
      </c>
      <c r="J43">
        <v>1.607</v>
      </c>
      <c r="K43">
        <v>1.623</v>
      </c>
      <c r="V43">
        <v>8.13</v>
      </c>
      <c r="W43">
        <v>8.237</v>
      </c>
      <c r="X43">
        <v>8.302</v>
      </c>
      <c r="AJ43">
        <v>27.11</v>
      </c>
      <c r="AK43">
        <v>26.408</v>
      </c>
      <c r="AL43">
        <v>26.628</v>
      </c>
    </row>
    <row r="44" spans="3:38">
      <c r="C44">
        <v>0.35545436</v>
      </c>
      <c r="D44">
        <v>0.13720277</v>
      </c>
      <c r="E44">
        <v>0.1560247</v>
      </c>
      <c r="F44">
        <v>0.10611786</v>
      </c>
      <c r="G44">
        <v>0.12229139</v>
      </c>
      <c r="I44">
        <v>2.19</v>
      </c>
      <c r="J44">
        <v>2.205</v>
      </c>
      <c r="K44">
        <v>2.239</v>
      </c>
      <c r="P44">
        <v>0.67644361</v>
      </c>
      <c r="Q44">
        <v>0.37395025</v>
      </c>
      <c r="R44">
        <v>0.29988044</v>
      </c>
      <c r="S44">
        <v>0.20164296</v>
      </c>
      <c r="T44">
        <v>0.23235108</v>
      </c>
      <c r="V44">
        <v>12.009</v>
      </c>
      <c r="W44">
        <v>12.059</v>
      </c>
      <c r="X44">
        <v>12.161</v>
      </c>
      <c r="AD44">
        <v>0.65431847</v>
      </c>
      <c r="AE44">
        <v>0.27470093</v>
      </c>
      <c r="AF44">
        <v>0.18898999</v>
      </c>
      <c r="AG44">
        <v>0.204581</v>
      </c>
      <c r="AH44">
        <v>0.18156907</v>
      </c>
      <c r="AJ44">
        <v>37.907</v>
      </c>
      <c r="AK44">
        <v>38.431</v>
      </c>
      <c r="AL44">
        <v>38.341</v>
      </c>
    </row>
    <row r="45" spans="3:34">
      <c r="C45">
        <v>0.35545436</v>
      </c>
      <c r="D45">
        <v>0.1645333</v>
      </c>
      <c r="E45">
        <v>0.20452618</v>
      </c>
      <c r="F45">
        <v>0.19088962</v>
      </c>
      <c r="G45">
        <v>0.17069774</v>
      </c>
      <c r="P45">
        <v>0.67644361</v>
      </c>
      <c r="Q45">
        <v>0.50528751</v>
      </c>
      <c r="R45">
        <v>0.40682727</v>
      </c>
      <c r="S45">
        <v>0.38030544</v>
      </c>
      <c r="T45">
        <v>0.35785466</v>
      </c>
      <c r="AD45">
        <v>0.65431847</v>
      </c>
      <c r="AE45">
        <v>0.41620956</v>
      </c>
      <c r="AF45">
        <v>0.36583549</v>
      </c>
      <c r="AG45">
        <v>0.3589987</v>
      </c>
      <c r="AH45">
        <v>0.33477335</v>
      </c>
    </row>
    <row r="46" spans="3:38">
      <c r="C46">
        <v>0.35545436</v>
      </c>
      <c r="D46">
        <v>0.28645429</v>
      </c>
      <c r="E46">
        <v>0.25305562</v>
      </c>
      <c r="F46">
        <v>0.28123809</v>
      </c>
      <c r="G46">
        <v>0.26020722</v>
      </c>
      <c r="I46">
        <v>0.155</v>
      </c>
      <c r="J46">
        <v>0.134</v>
      </c>
      <c r="K46">
        <v>0.113</v>
      </c>
      <c r="P46">
        <v>0.67644361</v>
      </c>
      <c r="Q46">
        <v>0.64244471</v>
      </c>
      <c r="R46">
        <v>0.61128019</v>
      </c>
      <c r="S46">
        <v>0.53966424</v>
      </c>
      <c r="T46">
        <v>0.60292334</v>
      </c>
      <c r="V46">
        <v>0.779</v>
      </c>
      <c r="W46">
        <v>0.689</v>
      </c>
      <c r="X46">
        <v>0.768</v>
      </c>
      <c r="AD46">
        <v>0.65431847</v>
      </c>
      <c r="AE46">
        <v>0.56485928</v>
      </c>
      <c r="AF46">
        <v>0.54900458</v>
      </c>
      <c r="AG46">
        <v>0.5401824</v>
      </c>
      <c r="AH46">
        <v>0.56017668</v>
      </c>
      <c r="AJ46">
        <v>1.606</v>
      </c>
      <c r="AK46">
        <v>1.812</v>
      </c>
      <c r="AL46">
        <v>1.875</v>
      </c>
    </row>
    <row r="47" spans="9:38">
      <c r="I47">
        <v>0.563</v>
      </c>
      <c r="J47">
        <v>0.578</v>
      </c>
      <c r="K47">
        <v>0.59</v>
      </c>
      <c r="V47">
        <v>2.471</v>
      </c>
      <c r="W47">
        <v>2.563</v>
      </c>
      <c r="X47">
        <v>2.63</v>
      </c>
      <c r="AJ47">
        <v>7.543</v>
      </c>
      <c r="AK47">
        <v>7.609</v>
      </c>
      <c r="AL47">
        <v>7.356</v>
      </c>
    </row>
    <row r="48" spans="3:38">
      <c r="C48">
        <v>0.35545436</v>
      </c>
      <c r="D48">
        <v>0.13660663</v>
      </c>
      <c r="E48">
        <v>0.13145083</v>
      </c>
      <c r="F48">
        <v>0.13202104</v>
      </c>
      <c r="G48">
        <v>0.10263197</v>
      </c>
      <c r="I48">
        <v>0.964</v>
      </c>
      <c r="J48">
        <v>1.007</v>
      </c>
      <c r="K48">
        <v>1.081</v>
      </c>
      <c r="P48">
        <v>0.67644361</v>
      </c>
      <c r="Q48">
        <v>0.34280976</v>
      </c>
      <c r="R48">
        <v>0.25506727</v>
      </c>
      <c r="S48">
        <v>0.21983759</v>
      </c>
      <c r="T48">
        <v>0.22322643</v>
      </c>
      <c r="V48">
        <v>5.047</v>
      </c>
      <c r="W48">
        <v>5.141</v>
      </c>
      <c r="X48">
        <v>5.163</v>
      </c>
      <c r="AD48">
        <v>0.65431847</v>
      </c>
      <c r="AE48">
        <v>0.28900439</v>
      </c>
      <c r="AF48">
        <v>0.17843633</v>
      </c>
      <c r="AG48">
        <v>0.18237968</v>
      </c>
      <c r="AH48">
        <v>0.17053682</v>
      </c>
      <c r="AJ48">
        <v>16.434</v>
      </c>
      <c r="AK48">
        <v>16.186</v>
      </c>
      <c r="AL48">
        <v>16.231</v>
      </c>
    </row>
    <row r="49" spans="3:38">
      <c r="C49">
        <v>0.35545436</v>
      </c>
      <c r="D49">
        <v>0.23867122</v>
      </c>
      <c r="E49">
        <v>0.18816472</v>
      </c>
      <c r="F49">
        <v>0.18059165</v>
      </c>
      <c r="G49">
        <v>0.17610601</v>
      </c>
      <c r="I49">
        <v>1.517</v>
      </c>
      <c r="J49">
        <v>1.629</v>
      </c>
      <c r="K49">
        <v>1.589</v>
      </c>
      <c r="P49">
        <v>0.67644361</v>
      </c>
      <c r="Q49">
        <v>0.48576415</v>
      </c>
      <c r="R49">
        <v>0.43450778</v>
      </c>
      <c r="S49">
        <v>0.40020399</v>
      </c>
      <c r="T49">
        <v>0.37460797</v>
      </c>
      <c r="V49">
        <v>8.365</v>
      </c>
      <c r="W49">
        <v>8.386</v>
      </c>
      <c r="X49">
        <v>8.27</v>
      </c>
      <c r="AD49">
        <v>0.65431847</v>
      </c>
      <c r="AE49">
        <v>0.41464428</v>
      </c>
      <c r="AF49">
        <v>0.33149728</v>
      </c>
      <c r="AG49">
        <v>0.29999587</v>
      </c>
      <c r="AH49">
        <v>0.29673854</v>
      </c>
      <c r="AJ49">
        <v>25.38</v>
      </c>
      <c r="AK49">
        <v>25.821</v>
      </c>
      <c r="AL49">
        <v>26.055</v>
      </c>
    </row>
    <row r="50" spans="3:38">
      <c r="C50">
        <v>0.35545436</v>
      </c>
      <c r="D50">
        <v>0.29109269</v>
      </c>
      <c r="E50">
        <v>0.26317928</v>
      </c>
      <c r="F50">
        <v>0.28788789</v>
      </c>
      <c r="G50">
        <v>0.27823208</v>
      </c>
      <c r="I50">
        <v>2.2</v>
      </c>
      <c r="J50">
        <v>2.335</v>
      </c>
      <c r="K50">
        <v>2.264</v>
      </c>
      <c r="P50">
        <v>0.67644361</v>
      </c>
      <c r="Q50">
        <v>0.69494046</v>
      </c>
      <c r="R50">
        <v>0.49750196</v>
      </c>
      <c r="S50">
        <v>0.62854738</v>
      </c>
      <c r="T50">
        <v>0.53943254</v>
      </c>
      <c r="V50">
        <v>12.158</v>
      </c>
      <c r="W50">
        <v>12.172</v>
      </c>
      <c r="X50">
        <v>12.106</v>
      </c>
      <c r="AD50">
        <v>0.65431847</v>
      </c>
      <c r="AE50">
        <v>0.5427451</v>
      </c>
      <c r="AF50">
        <v>0.5303496</v>
      </c>
      <c r="AG50">
        <v>0.48319997</v>
      </c>
      <c r="AH50">
        <v>0.52250244</v>
      </c>
      <c r="AJ50">
        <v>37.115</v>
      </c>
      <c r="AK50">
        <v>37.495</v>
      </c>
      <c r="AL50">
        <v>37.548</v>
      </c>
    </row>
    <row r="52" spans="3:38">
      <c r="C52">
        <v>0.35545436</v>
      </c>
      <c r="D52">
        <v>0.11406218</v>
      </c>
      <c r="E52">
        <v>0.10301021</v>
      </c>
      <c r="F52">
        <v>0.13063104</v>
      </c>
      <c r="G52">
        <v>0.12744718</v>
      </c>
      <c r="I52">
        <v>0.124</v>
      </c>
      <c r="J52">
        <v>0.194</v>
      </c>
      <c r="K52">
        <v>0.139</v>
      </c>
      <c r="P52">
        <v>0.67644361</v>
      </c>
      <c r="Q52">
        <v>0.26714652</v>
      </c>
      <c r="R52">
        <v>0.25710972</v>
      </c>
      <c r="S52">
        <v>0.25648413</v>
      </c>
      <c r="T52">
        <v>0.19233554</v>
      </c>
      <c r="V52">
        <v>0.676</v>
      </c>
      <c r="W52">
        <v>0.702</v>
      </c>
      <c r="X52">
        <v>0.718</v>
      </c>
      <c r="AD52">
        <v>0.65431847</v>
      </c>
      <c r="AE52">
        <v>0.30859972</v>
      </c>
      <c r="AF52">
        <v>0.22371963</v>
      </c>
      <c r="AG52">
        <v>0.20380493</v>
      </c>
      <c r="AH52">
        <v>0.18905403</v>
      </c>
      <c r="AJ52">
        <v>1.678</v>
      </c>
      <c r="AK52">
        <v>1.784</v>
      </c>
      <c r="AL52">
        <v>1.732</v>
      </c>
    </row>
    <row r="53" spans="3:38">
      <c r="C53">
        <v>0.35545436</v>
      </c>
      <c r="D53">
        <v>0.19933863</v>
      </c>
      <c r="E53">
        <v>0.17719249</v>
      </c>
      <c r="F53">
        <v>0.19564962</v>
      </c>
      <c r="G53">
        <v>0.17745976</v>
      </c>
      <c r="I53">
        <v>0.474</v>
      </c>
      <c r="J53">
        <v>0.491</v>
      </c>
      <c r="K53">
        <v>0.626</v>
      </c>
      <c r="P53">
        <v>0.67644361</v>
      </c>
      <c r="Q53">
        <v>0.44749815</v>
      </c>
      <c r="R53">
        <v>0.37226834</v>
      </c>
      <c r="S53">
        <v>0.3642261</v>
      </c>
      <c r="T53">
        <v>0.36607166</v>
      </c>
      <c r="V53">
        <v>2.499</v>
      </c>
      <c r="W53">
        <v>2.615</v>
      </c>
      <c r="X53">
        <v>2.567</v>
      </c>
      <c r="AD53">
        <v>0.65431847</v>
      </c>
      <c r="AE53">
        <v>0.37632162</v>
      </c>
      <c r="AF53">
        <v>0.36199831</v>
      </c>
      <c r="AG53">
        <v>0.32130437</v>
      </c>
      <c r="AH53">
        <v>0.31244056</v>
      </c>
      <c r="AJ53">
        <v>7.426</v>
      </c>
      <c r="AK53">
        <v>7.542</v>
      </c>
      <c r="AL53">
        <v>7.591</v>
      </c>
    </row>
    <row r="54" spans="3:38">
      <c r="C54">
        <v>0.35545436</v>
      </c>
      <c r="D54">
        <v>0.31089546</v>
      </c>
      <c r="E54">
        <v>0.29558429</v>
      </c>
      <c r="F54">
        <v>0.30844611</v>
      </c>
      <c r="G54">
        <v>0.33653766</v>
      </c>
      <c r="I54">
        <v>1.053</v>
      </c>
      <c r="J54">
        <v>1.071</v>
      </c>
      <c r="K54">
        <v>1.069</v>
      </c>
      <c r="P54">
        <v>0.67644361</v>
      </c>
      <c r="Q54">
        <v>0.61969527</v>
      </c>
      <c r="R54">
        <v>0.5129953</v>
      </c>
      <c r="S54">
        <v>0.58594925</v>
      </c>
      <c r="T54">
        <v>0.6332433</v>
      </c>
      <c r="V54">
        <v>5.034</v>
      </c>
      <c r="W54">
        <v>5.047</v>
      </c>
      <c r="X54">
        <v>5.106</v>
      </c>
      <c r="AD54">
        <v>0.65431847</v>
      </c>
      <c r="AE54">
        <v>0.55252239</v>
      </c>
      <c r="AF54">
        <v>0.59382477</v>
      </c>
      <c r="AG54">
        <v>0.47290927</v>
      </c>
      <c r="AH54">
        <v>0.50579661</v>
      </c>
      <c r="AJ54">
        <v>16.407</v>
      </c>
      <c r="AK54">
        <v>16.376</v>
      </c>
      <c r="AL54">
        <v>16.292</v>
      </c>
    </row>
    <row r="55" spans="9:38">
      <c r="I55">
        <v>1.545</v>
      </c>
      <c r="J55">
        <v>1.702</v>
      </c>
      <c r="K55">
        <v>1.605</v>
      </c>
      <c r="V55">
        <v>8.565</v>
      </c>
      <c r="W55">
        <v>8.319</v>
      </c>
      <c r="X55">
        <v>8.321</v>
      </c>
      <c r="AJ55">
        <v>26.277</v>
      </c>
      <c r="AK55">
        <v>26.464</v>
      </c>
      <c r="AL55">
        <v>26.656</v>
      </c>
    </row>
    <row r="56" spans="2:38">
      <c r="B56" t="s">
        <v>14</v>
      </c>
      <c r="I56">
        <v>2.162</v>
      </c>
      <c r="J56">
        <v>2.213</v>
      </c>
      <c r="K56">
        <v>2.302</v>
      </c>
      <c r="V56">
        <v>12.127</v>
      </c>
      <c r="W56">
        <v>12.095</v>
      </c>
      <c r="X56">
        <v>12.169</v>
      </c>
      <c r="AJ56">
        <v>37.733</v>
      </c>
      <c r="AK56">
        <v>37.585</v>
      </c>
      <c r="AL56">
        <v>37.339</v>
      </c>
    </row>
    <row r="57" spans="3:7">
      <c r="C57">
        <f>AVERAGE(C16,C20,C24,C28,C32,C36,C40,C44,C48,C52)</f>
        <v>0.35545436</v>
      </c>
      <c r="D57">
        <f t="shared" ref="D57:G57" si="0">AVERAGE(D16,D20,D24,D28,D32,D36,D40,D44,D48,D52)</f>
        <v>0.15235049</v>
      </c>
      <c r="E57">
        <f t="shared" si="0"/>
        <v>0.130297275</v>
      </c>
      <c r="F57">
        <f t="shared" si="0"/>
        <v>0.122590929</v>
      </c>
      <c r="G57">
        <f t="shared" si="0"/>
        <v>0.119583726</v>
      </c>
    </row>
    <row r="58" spans="3:38">
      <c r="C58">
        <f t="shared" ref="C58:G59" si="1">AVERAGE(C17,C21,C25,C29,C33,C37,C41,C45,C49,C53)</f>
        <v>0.35545436</v>
      </c>
      <c r="D58">
        <f t="shared" si="1"/>
        <v>0.249227334</v>
      </c>
      <c r="E58">
        <f t="shared" si="1"/>
        <v>0.198455623</v>
      </c>
      <c r="F58">
        <f t="shared" si="1"/>
        <v>0.180993554</v>
      </c>
      <c r="G58">
        <f t="shared" si="1"/>
        <v>0.173266353</v>
      </c>
      <c r="I58">
        <v>0.112</v>
      </c>
      <c r="J58">
        <v>0.132</v>
      </c>
      <c r="K58">
        <v>0.199</v>
      </c>
      <c r="V58">
        <v>0.671</v>
      </c>
      <c r="W58">
        <v>0.695</v>
      </c>
      <c r="X58">
        <v>0.701</v>
      </c>
      <c r="AJ58">
        <v>1.789</v>
      </c>
      <c r="AK58">
        <v>1.916</v>
      </c>
      <c r="AL58">
        <v>1.926</v>
      </c>
    </row>
    <row r="59" spans="3:38">
      <c r="C59">
        <f t="shared" si="1"/>
        <v>0.35545436</v>
      </c>
      <c r="D59">
        <f t="shared" si="1"/>
        <v>0.322863781</v>
      </c>
      <c r="E59">
        <f t="shared" si="1"/>
        <v>0.26420672</v>
      </c>
      <c r="F59">
        <f t="shared" si="1"/>
        <v>0.283011812</v>
      </c>
      <c r="G59">
        <f t="shared" si="1"/>
        <v>0.272157269</v>
      </c>
      <c r="I59">
        <v>0.589</v>
      </c>
      <c r="J59">
        <v>0.575</v>
      </c>
      <c r="K59">
        <v>0.505</v>
      </c>
      <c r="V59">
        <v>2.436</v>
      </c>
      <c r="W59">
        <v>2.574</v>
      </c>
      <c r="X59">
        <v>2.46</v>
      </c>
      <c r="AJ59">
        <v>7.682</v>
      </c>
      <c r="AK59">
        <v>7.529</v>
      </c>
      <c r="AL59">
        <v>7.701</v>
      </c>
    </row>
    <row r="60" spans="2:38">
      <c r="B60" t="s">
        <v>15</v>
      </c>
      <c r="I60">
        <v>1.008</v>
      </c>
      <c r="J60">
        <v>1.081</v>
      </c>
      <c r="K60">
        <v>1.131</v>
      </c>
      <c r="V60">
        <v>5.096</v>
      </c>
      <c r="W60">
        <v>5.162</v>
      </c>
      <c r="X60">
        <v>5.417</v>
      </c>
      <c r="AJ60">
        <v>16.338</v>
      </c>
      <c r="AK60">
        <v>16.523</v>
      </c>
      <c r="AL60">
        <v>16.487</v>
      </c>
    </row>
    <row r="61" spans="9:38">
      <c r="I61">
        <v>1.723</v>
      </c>
      <c r="J61">
        <v>1.708</v>
      </c>
      <c r="K61">
        <v>1.647</v>
      </c>
      <c r="V61">
        <v>8.549</v>
      </c>
      <c r="W61">
        <v>8.58</v>
      </c>
      <c r="X61">
        <v>8.562</v>
      </c>
      <c r="AJ61">
        <v>26.074</v>
      </c>
      <c r="AK61">
        <v>26.337</v>
      </c>
      <c r="AL61">
        <v>26.507</v>
      </c>
    </row>
    <row r="62" spans="9:38">
      <c r="I62">
        <v>2.209</v>
      </c>
      <c r="J62">
        <v>2.274</v>
      </c>
      <c r="K62">
        <v>2.284</v>
      </c>
      <c r="V62">
        <v>12.107</v>
      </c>
      <c r="W62">
        <v>11.958</v>
      </c>
      <c r="X62">
        <v>12.125</v>
      </c>
      <c r="AJ62">
        <v>38.132</v>
      </c>
      <c r="AK62">
        <v>37.201</v>
      </c>
      <c r="AL62">
        <v>37.339</v>
      </c>
    </row>
    <row r="64" spans="9:38">
      <c r="I64">
        <v>0.121</v>
      </c>
      <c r="J64">
        <v>0.198</v>
      </c>
      <c r="K64">
        <v>0.111</v>
      </c>
      <c r="V64">
        <v>0.68</v>
      </c>
      <c r="W64">
        <v>0.714</v>
      </c>
      <c r="X64">
        <v>0.712</v>
      </c>
      <c r="AJ64">
        <v>1.688</v>
      </c>
      <c r="AK64">
        <v>1.772</v>
      </c>
      <c r="AL64">
        <v>1.882</v>
      </c>
    </row>
    <row r="65" spans="9:38">
      <c r="I65">
        <v>0.49</v>
      </c>
      <c r="J65">
        <v>0.518</v>
      </c>
      <c r="K65">
        <v>0.653</v>
      </c>
      <c r="V65">
        <v>2.446</v>
      </c>
      <c r="W65">
        <v>2.533</v>
      </c>
      <c r="X65">
        <v>2.44</v>
      </c>
      <c r="AJ65">
        <v>7.584</v>
      </c>
      <c r="AK65">
        <v>7.621</v>
      </c>
      <c r="AL65">
        <v>7.646</v>
      </c>
    </row>
    <row r="66" spans="9:38">
      <c r="I66">
        <v>1.061</v>
      </c>
      <c r="J66">
        <v>1.067</v>
      </c>
      <c r="K66">
        <v>1.078</v>
      </c>
      <c r="V66">
        <v>5.047</v>
      </c>
      <c r="W66">
        <v>5.357</v>
      </c>
      <c r="X66">
        <v>5.217</v>
      </c>
      <c r="AJ66">
        <v>16.56</v>
      </c>
      <c r="AK66">
        <v>16.578</v>
      </c>
      <c r="AL66">
        <v>16.399</v>
      </c>
    </row>
    <row r="67" spans="9:38">
      <c r="I67">
        <v>1.565</v>
      </c>
      <c r="J67">
        <v>1.693</v>
      </c>
      <c r="K67">
        <v>1.638</v>
      </c>
      <c r="V67">
        <v>8.426</v>
      </c>
      <c r="W67">
        <v>8.285</v>
      </c>
      <c r="X67">
        <v>8.246</v>
      </c>
      <c r="AJ67">
        <v>26.076</v>
      </c>
      <c r="AK67">
        <v>26.332</v>
      </c>
      <c r="AL67">
        <v>26.454</v>
      </c>
    </row>
    <row r="68" spans="9:38">
      <c r="I68">
        <v>2.196</v>
      </c>
      <c r="J68">
        <v>2.246</v>
      </c>
      <c r="K68">
        <v>2.238</v>
      </c>
      <c r="V68">
        <v>11.97</v>
      </c>
      <c r="W68">
        <v>12.311</v>
      </c>
      <c r="X68">
        <v>12.071</v>
      </c>
      <c r="AJ68">
        <v>38.51</v>
      </c>
      <c r="AK68">
        <v>38.048</v>
      </c>
      <c r="AL68">
        <v>38.338</v>
      </c>
    </row>
    <row r="70" spans="9:38">
      <c r="I70">
        <v>0.185</v>
      </c>
      <c r="J70">
        <v>0.135</v>
      </c>
      <c r="K70">
        <v>0.116</v>
      </c>
      <c r="V70">
        <v>0.689</v>
      </c>
      <c r="W70">
        <v>0.695</v>
      </c>
      <c r="X70">
        <v>0.666</v>
      </c>
      <c r="AJ70">
        <v>1.589</v>
      </c>
      <c r="AK70">
        <v>1.802</v>
      </c>
      <c r="AL70">
        <v>1.92</v>
      </c>
    </row>
    <row r="71" spans="9:38">
      <c r="I71">
        <v>0.591</v>
      </c>
      <c r="J71">
        <v>0.587</v>
      </c>
      <c r="K71">
        <v>0.582</v>
      </c>
      <c r="V71">
        <v>2.39</v>
      </c>
      <c r="W71">
        <v>2.671</v>
      </c>
      <c r="X71">
        <v>2.542</v>
      </c>
      <c r="AJ71">
        <v>7.339</v>
      </c>
      <c r="AK71">
        <v>7.429</v>
      </c>
      <c r="AL71">
        <v>7.458</v>
      </c>
    </row>
    <row r="72" spans="9:38">
      <c r="I72">
        <v>0.981</v>
      </c>
      <c r="J72">
        <v>1.107</v>
      </c>
      <c r="K72">
        <v>1.106</v>
      </c>
      <c r="V72">
        <v>5.079</v>
      </c>
      <c r="W72">
        <v>5.184</v>
      </c>
      <c r="X72">
        <v>5.11</v>
      </c>
      <c r="AJ72">
        <v>16.838</v>
      </c>
      <c r="AK72">
        <v>16.769</v>
      </c>
      <c r="AL72">
        <v>16.756</v>
      </c>
    </row>
    <row r="73" spans="9:38">
      <c r="I73">
        <v>1.577</v>
      </c>
      <c r="J73">
        <v>1.655</v>
      </c>
      <c r="K73">
        <v>1.727</v>
      </c>
      <c r="V73">
        <v>8.233</v>
      </c>
      <c r="W73">
        <v>8.231</v>
      </c>
      <c r="X73">
        <v>8.34</v>
      </c>
      <c r="AJ73">
        <v>26.117</v>
      </c>
      <c r="AK73">
        <v>26.915</v>
      </c>
      <c r="AL73">
        <v>26.536</v>
      </c>
    </row>
    <row r="74" spans="9:38">
      <c r="I74">
        <v>2.215</v>
      </c>
      <c r="J74">
        <v>2.311</v>
      </c>
      <c r="K74">
        <v>2.283</v>
      </c>
      <c r="V74">
        <v>12.126</v>
      </c>
      <c r="W74">
        <v>12.392</v>
      </c>
      <c r="X74">
        <v>12.361</v>
      </c>
      <c r="AJ74">
        <v>37.568</v>
      </c>
      <c r="AK74">
        <v>37.646</v>
      </c>
      <c r="AL74">
        <v>37.863</v>
      </c>
    </row>
  </sheetData>
  <mergeCells count="3">
    <mergeCell ref="B2:L2"/>
    <mergeCell ref="O2:Y2"/>
    <mergeCell ref="AC2:A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88"/>
  <sheetViews>
    <sheetView zoomScale="55" zoomScaleNormal="55" workbookViewId="0">
      <selection activeCell="K89" sqref="K89"/>
    </sheetView>
  </sheetViews>
  <sheetFormatPr defaultColWidth="9" defaultRowHeight="14"/>
  <cols>
    <col min="1" max="1" width="14.125" customWidth="1"/>
    <col min="2" max="4" width="9.625" customWidth="1"/>
    <col min="5" max="5" width="12.375" customWidth="1"/>
    <col min="6" max="6" width="9.625" customWidth="1"/>
    <col min="9" max="9" width="11.875" customWidth="1"/>
    <col min="10" max="10" width="14.25" customWidth="1"/>
    <col min="16" max="16" width="13.125" customWidth="1"/>
    <col min="26" max="26" width="14.25" customWidth="1"/>
    <col min="34" max="34" width="14.25" customWidth="1"/>
  </cols>
  <sheetData>
    <row r="1" spans="1:3">
      <c r="A1" s="3" t="s">
        <v>16</v>
      </c>
      <c r="B1">
        <f>MIN(B3:G18)</f>
        <v>0.222084</v>
      </c>
      <c r="C1">
        <f>MAX(B3:G18)</f>
        <v>0.250108</v>
      </c>
    </row>
    <row r="2" spans="2:40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14</v>
      </c>
      <c r="I2" s="1">
        <f>AVERAGE(B3:G18)</f>
        <v>0.232710083333333</v>
      </c>
      <c r="J2">
        <v>2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R2">
        <v>3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Z2">
        <v>4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H2">
        <v>5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</row>
    <row r="3" spans="1:40">
      <c r="A3">
        <v>100</v>
      </c>
      <c r="B3" s="1">
        <v>0.229276</v>
      </c>
      <c r="C3" s="1">
        <v>0.224688</v>
      </c>
      <c r="D3" s="1">
        <v>0.222456</v>
      </c>
      <c r="E3" s="1">
        <v>0.244528</v>
      </c>
      <c r="F3" s="1">
        <v>0.247752</v>
      </c>
      <c r="G3" s="1">
        <v>0.248992</v>
      </c>
      <c r="H3" t="s">
        <v>15</v>
      </c>
      <c r="I3">
        <f>_xlfn.STDEV.P(B3:G18)</f>
        <v>0.00845782903545913</v>
      </c>
      <c r="J3" t="s">
        <v>23</v>
      </c>
      <c r="K3">
        <v>0.229276</v>
      </c>
      <c r="L3">
        <v>0.224688</v>
      </c>
      <c r="M3">
        <v>0.222456</v>
      </c>
      <c r="N3">
        <v>0.244528</v>
      </c>
      <c r="O3">
        <v>0.247752</v>
      </c>
      <c r="P3">
        <v>0.248992</v>
      </c>
      <c r="R3" t="s">
        <v>23</v>
      </c>
      <c r="S3">
        <v>0.229276</v>
      </c>
      <c r="T3">
        <v>0.224688</v>
      </c>
      <c r="U3">
        <v>0.222456</v>
      </c>
      <c r="V3">
        <v>0.244528</v>
      </c>
      <c r="W3">
        <v>0.247752</v>
      </c>
      <c r="X3">
        <v>0.248992</v>
      </c>
      <c r="Z3" t="s">
        <v>23</v>
      </c>
      <c r="AA3">
        <v>0.229276</v>
      </c>
      <c r="AB3">
        <v>0.224688</v>
      </c>
      <c r="AC3">
        <v>0.222456</v>
      </c>
      <c r="AD3">
        <v>0.244528</v>
      </c>
      <c r="AE3">
        <v>0.247752</v>
      </c>
      <c r="AF3">
        <v>0.248992</v>
      </c>
      <c r="AH3" t="s">
        <v>23</v>
      </c>
      <c r="AI3">
        <v>0.229276</v>
      </c>
      <c r="AJ3">
        <v>0.224688</v>
      </c>
      <c r="AK3">
        <v>0.222456</v>
      </c>
      <c r="AL3">
        <v>0.244528</v>
      </c>
      <c r="AM3">
        <v>0.247752</v>
      </c>
      <c r="AN3">
        <v>0.248992</v>
      </c>
    </row>
    <row r="4" spans="1:40">
      <c r="A4">
        <v>110</v>
      </c>
      <c r="B4" s="1">
        <v>0.226796</v>
      </c>
      <c r="C4" s="1">
        <v>0.22568</v>
      </c>
      <c r="D4" s="1">
        <v>0.22506</v>
      </c>
      <c r="E4" s="1">
        <v>0.244404</v>
      </c>
      <c r="F4" s="1">
        <v>0.245148</v>
      </c>
      <c r="G4" s="1">
        <v>0.248496</v>
      </c>
      <c r="H4" t="s">
        <v>24</v>
      </c>
      <c r="I4">
        <f>1.96*(I3/SQRT(96))</f>
        <v>0.00169191817993329</v>
      </c>
      <c r="J4" t="s">
        <v>25</v>
      </c>
      <c r="K4">
        <v>0.226796</v>
      </c>
      <c r="L4">
        <v>0.22568</v>
      </c>
      <c r="M4">
        <v>0.22506</v>
      </c>
      <c r="N4">
        <v>0.244404</v>
      </c>
      <c r="O4">
        <v>0.245148</v>
      </c>
      <c r="P4">
        <v>0.248496</v>
      </c>
      <c r="R4" t="s">
        <v>25</v>
      </c>
      <c r="S4">
        <v>0.226796</v>
      </c>
      <c r="T4">
        <v>0.22568</v>
      </c>
      <c r="U4">
        <v>0.22506</v>
      </c>
      <c r="V4">
        <v>0.244404</v>
      </c>
      <c r="W4">
        <v>0.245148</v>
      </c>
      <c r="X4">
        <v>0.248496</v>
      </c>
      <c r="Z4" t="s">
        <v>25</v>
      </c>
      <c r="AA4">
        <v>0.226796</v>
      </c>
      <c r="AB4">
        <v>0.22568</v>
      </c>
      <c r="AC4">
        <v>0.22506</v>
      </c>
      <c r="AD4">
        <v>0.244404</v>
      </c>
      <c r="AE4">
        <v>0.245148</v>
      </c>
      <c r="AF4">
        <v>0.248496</v>
      </c>
      <c r="AH4" t="s">
        <v>25</v>
      </c>
      <c r="AI4">
        <v>0.226796</v>
      </c>
      <c r="AJ4">
        <v>0.22568</v>
      </c>
      <c r="AK4">
        <v>0.22506</v>
      </c>
      <c r="AL4">
        <v>0.244404</v>
      </c>
      <c r="AM4">
        <v>0.245148</v>
      </c>
      <c r="AN4">
        <v>0.248496</v>
      </c>
    </row>
    <row r="5" spans="1:40">
      <c r="A5">
        <v>120</v>
      </c>
      <c r="B5" s="1">
        <v>0.228532</v>
      </c>
      <c r="C5" s="1">
        <v>0.224688</v>
      </c>
      <c r="D5" s="1">
        <v>0.224812</v>
      </c>
      <c r="E5" s="1">
        <v>0.24552</v>
      </c>
      <c r="F5" s="1">
        <v>0.244032</v>
      </c>
      <c r="G5" s="1">
        <v>0.250108</v>
      </c>
      <c r="J5" t="s">
        <v>26</v>
      </c>
      <c r="K5">
        <v>0.228532</v>
      </c>
      <c r="L5">
        <v>0.224688</v>
      </c>
      <c r="M5">
        <v>0.224812</v>
      </c>
      <c r="N5">
        <v>0.24552</v>
      </c>
      <c r="O5">
        <v>0.244032</v>
      </c>
      <c r="P5">
        <v>0.250108</v>
      </c>
      <c r="R5" t="s">
        <v>26</v>
      </c>
      <c r="S5">
        <v>0.228532</v>
      </c>
      <c r="T5">
        <v>0.224688</v>
      </c>
      <c r="U5">
        <v>0.224812</v>
      </c>
      <c r="V5">
        <v>0.24552</v>
      </c>
      <c r="W5">
        <v>0.244032</v>
      </c>
      <c r="X5">
        <v>0.250108</v>
      </c>
      <c r="Z5" t="s">
        <v>26</v>
      </c>
      <c r="AA5">
        <v>0.228532</v>
      </c>
      <c r="AB5">
        <v>0.224688</v>
      </c>
      <c r="AC5">
        <v>0.224812</v>
      </c>
      <c r="AD5">
        <v>0.24552</v>
      </c>
      <c r="AE5">
        <v>0.244032</v>
      </c>
      <c r="AF5">
        <v>0.250108</v>
      </c>
      <c r="AH5" t="s">
        <v>26</v>
      </c>
      <c r="AI5">
        <v>0.228532</v>
      </c>
      <c r="AJ5">
        <v>0.224688</v>
      </c>
      <c r="AK5">
        <v>0.224812</v>
      </c>
      <c r="AL5">
        <v>0.24552</v>
      </c>
      <c r="AM5">
        <v>0.244032</v>
      </c>
      <c r="AN5">
        <v>0.250108</v>
      </c>
    </row>
    <row r="6" spans="1:40">
      <c r="A6">
        <v>130</v>
      </c>
      <c r="B6" s="1">
        <v>0.229524</v>
      </c>
      <c r="C6" s="1">
        <v>0.22258</v>
      </c>
      <c r="D6" s="1">
        <v>0.222828</v>
      </c>
      <c r="E6" s="1">
        <v>0.241304</v>
      </c>
      <c r="F6" s="1">
        <v>0.241304</v>
      </c>
      <c r="G6" s="1">
        <v>0.243908</v>
      </c>
      <c r="J6" t="s">
        <v>27</v>
      </c>
      <c r="K6">
        <v>0.229524</v>
      </c>
      <c r="L6">
        <v>0.22258</v>
      </c>
      <c r="M6">
        <v>0.222828</v>
      </c>
      <c r="N6">
        <v>0.241304</v>
      </c>
      <c r="O6">
        <v>0.241304</v>
      </c>
      <c r="P6">
        <v>0.243908</v>
      </c>
      <c r="R6" t="s">
        <v>27</v>
      </c>
      <c r="S6">
        <v>0.229524</v>
      </c>
      <c r="T6">
        <v>0.22258</v>
      </c>
      <c r="U6">
        <v>0.222828</v>
      </c>
      <c r="V6">
        <v>0.241304</v>
      </c>
      <c r="W6">
        <v>0.241304</v>
      </c>
      <c r="X6">
        <v>0.243908</v>
      </c>
      <c r="Z6" t="s">
        <v>27</v>
      </c>
      <c r="AA6">
        <v>0.229524</v>
      </c>
      <c r="AB6">
        <v>0.22258</v>
      </c>
      <c r="AC6">
        <v>0.222828</v>
      </c>
      <c r="AD6">
        <v>0.241304</v>
      </c>
      <c r="AE6">
        <v>0.241304</v>
      </c>
      <c r="AF6">
        <v>0.243908</v>
      </c>
      <c r="AH6" t="s">
        <v>27</v>
      </c>
      <c r="AI6">
        <v>0.229524</v>
      </c>
      <c r="AJ6">
        <v>0.22258</v>
      </c>
      <c r="AK6">
        <v>0.222828</v>
      </c>
      <c r="AL6">
        <v>0.241304</v>
      </c>
      <c r="AM6">
        <v>0.241304</v>
      </c>
      <c r="AN6">
        <v>0.243908</v>
      </c>
    </row>
    <row r="7" spans="1:40">
      <c r="A7">
        <v>140</v>
      </c>
      <c r="B7" s="1">
        <v>0.230144</v>
      </c>
      <c r="C7" s="1">
        <v>0.222456</v>
      </c>
      <c r="D7" s="1">
        <v>0.223696</v>
      </c>
      <c r="E7" s="1">
        <v>0.239444</v>
      </c>
      <c r="F7" s="1">
        <v>0.238824</v>
      </c>
      <c r="G7" s="1">
        <v>0.242172</v>
      </c>
      <c r="J7" t="s">
        <v>28</v>
      </c>
      <c r="K7">
        <v>0.230144</v>
      </c>
      <c r="L7">
        <v>0.222456</v>
      </c>
      <c r="M7">
        <v>0.223696</v>
      </c>
      <c r="N7">
        <v>0.239444</v>
      </c>
      <c r="O7">
        <v>0.238824</v>
      </c>
      <c r="P7">
        <v>0.242172</v>
      </c>
      <c r="R7" t="s">
        <v>28</v>
      </c>
      <c r="S7">
        <v>0.230144</v>
      </c>
      <c r="T7">
        <v>0.222456</v>
      </c>
      <c r="U7">
        <v>0.223696</v>
      </c>
      <c r="V7">
        <v>0.239444</v>
      </c>
      <c r="W7">
        <v>0.238824</v>
      </c>
      <c r="X7">
        <v>0.242172</v>
      </c>
      <c r="Z7" t="s">
        <v>28</v>
      </c>
      <c r="AA7">
        <v>0.230144</v>
      </c>
      <c r="AB7">
        <v>0.222456</v>
      </c>
      <c r="AC7">
        <v>0.223696</v>
      </c>
      <c r="AD7">
        <v>0.239444</v>
      </c>
      <c r="AE7">
        <v>0.238824</v>
      </c>
      <c r="AF7">
        <v>0.242172</v>
      </c>
      <c r="AH7" t="s">
        <v>28</v>
      </c>
      <c r="AI7">
        <v>0.230144</v>
      </c>
      <c r="AJ7">
        <v>0.222456</v>
      </c>
      <c r="AK7">
        <v>0.223696</v>
      </c>
      <c r="AL7">
        <v>0.239444</v>
      </c>
      <c r="AM7">
        <v>0.238824</v>
      </c>
      <c r="AN7">
        <v>0.242172</v>
      </c>
    </row>
    <row r="8" spans="1:40">
      <c r="A8">
        <v>150</v>
      </c>
      <c r="B8" s="1">
        <v>0.23064</v>
      </c>
      <c r="C8" s="1">
        <v>0.224936</v>
      </c>
      <c r="D8" s="1">
        <v>0.222952</v>
      </c>
      <c r="E8" s="1">
        <v>0.242296</v>
      </c>
      <c r="F8" s="1">
        <v>0.240932</v>
      </c>
      <c r="G8" s="1">
        <v>0.24242</v>
      </c>
      <c r="J8" t="s">
        <v>29</v>
      </c>
      <c r="K8">
        <v>0.23064</v>
      </c>
      <c r="L8">
        <v>0.224936</v>
      </c>
      <c r="M8">
        <v>0.222952</v>
      </c>
      <c r="N8">
        <v>0.242296</v>
      </c>
      <c r="O8">
        <v>0.240932</v>
      </c>
      <c r="P8">
        <v>0.24242</v>
      </c>
      <c r="R8" t="s">
        <v>29</v>
      </c>
      <c r="S8">
        <v>0.23064</v>
      </c>
      <c r="T8">
        <v>0.224936</v>
      </c>
      <c r="U8">
        <v>0.222952</v>
      </c>
      <c r="V8">
        <v>0.242296</v>
      </c>
      <c r="W8">
        <v>0.240932</v>
      </c>
      <c r="X8">
        <v>0.24242</v>
      </c>
      <c r="Z8" t="s">
        <v>29</v>
      </c>
      <c r="AA8">
        <v>0.23064</v>
      </c>
      <c r="AB8">
        <v>0.224936</v>
      </c>
      <c r="AC8">
        <v>0.222952</v>
      </c>
      <c r="AD8">
        <v>0.242296</v>
      </c>
      <c r="AE8">
        <v>0.240932</v>
      </c>
      <c r="AF8">
        <v>0.24242</v>
      </c>
      <c r="AH8" t="s">
        <v>29</v>
      </c>
      <c r="AI8">
        <v>0.23064</v>
      </c>
      <c r="AJ8">
        <v>0.224936</v>
      </c>
      <c r="AK8">
        <v>0.222952</v>
      </c>
      <c r="AL8">
        <v>0.242296</v>
      </c>
      <c r="AM8">
        <v>0.240932</v>
      </c>
      <c r="AN8">
        <v>0.24242</v>
      </c>
    </row>
    <row r="9" spans="1:40">
      <c r="A9">
        <v>160</v>
      </c>
      <c r="B9" s="1">
        <v>0.22878</v>
      </c>
      <c r="C9" s="1">
        <v>0.2232</v>
      </c>
      <c r="D9" s="1">
        <v>0.224316</v>
      </c>
      <c r="E9" s="1">
        <v>0.24242</v>
      </c>
      <c r="F9" s="1">
        <v>0.240932</v>
      </c>
      <c r="G9" s="1">
        <v>0.240312</v>
      </c>
      <c r="J9" t="s">
        <v>30</v>
      </c>
      <c r="K9">
        <v>0.22878</v>
      </c>
      <c r="L9">
        <v>0.2232</v>
      </c>
      <c r="M9">
        <v>0.224316</v>
      </c>
      <c r="N9">
        <v>0.24242</v>
      </c>
      <c r="O9">
        <v>0.240932</v>
      </c>
      <c r="P9">
        <v>0.240312</v>
      </c>
      <c r="R9" t="s">
        <v>30</v>
      </c>
      <c r="S9">
        <v>0.22878</v>
      </c>
      <c r="T9">
        <v>0.2232</v>
      </c>
      <c r="U9">
        <v>0.224316</v>
      </c>
      <c r="V9">
        <v>0.24242</v>
      </c>
      <c r="W9">
        <v>0.240932</v>
      </c>
      <c r="X9">
        <v>0.240312</v>
      </c>
      <c r="Z9" t="s">
        <v>30</v>
      </c>
      <c r="AA9">
        <v>0.22878</v>
      </c>
      <c r="AB9">
        <v>0.2232</v>
      </c>
      <c r="AC9">
        <v>0.224316</v>
      </c>
      <c r="AD9">
        <v>0.24242</v>
      </c>
      <c r="AE9">
        <v>0.240932</v>
      </c>
      <c r="AF9">
        <v>0.240312</v>
      </c>
      <c r="AH9" t="s">
        <v>30</v>
      </c>
      <c r="AI9">
        <v>0.22878</v>
      </c>
      <c r="AJ9">
        <v>0.2232</v>
      </c>
      <c r="AK9">
        <v>0.224316</v>
      </c>
      <c r="AL9">
        <v>0.24242</v>
      </c>
      <c r="AM9">
        <v>0.240932</v>
      </c>
      <c r="AN9">
        <v>0.240312</v>
      </c>
    </row>
    <row r="10" spans="1:40">
      <c r="A10">
        <v>170</v>
      </c>
      <c r="B10" s="1">
        <v>0.226424</v>
      </c>
      <c r="C10" s="1">
        <v>0.22506</v>
      </c>
      <c r="D10" s="1">
        <v>0.22382</v>
      </c>
      <c r="E10" s="1">
        <v>0.240684</v>
      </c>
      <c r="F10" s="1">
        <v>0.240188</v>
      </c>
      <c r="G10" s="1">
        <v>0.240064</v>
      </c>
      <c r="J10" t="s">
        <v>31</v>
      </c>
      <c r="K10">
        <v>0.226424</v>
      </c>
      <c r="L10">
        <v>0.22506</v>
      </c>
      <c r="M10">
        <v>0.22382</v>
      </c>
      <c r="N10">
        <v>0.240684</v>
      </c>
      <c r="O10">
        <v>0.240188</v>
      </c>
      <c r="P10">
        <v>0.240064</v>
      </c>
      <c r="R10" t="s">
        <v>31</v>
      </c>
      <c r="S10">
        <v>0.226424</v>
      </c>
      <c r="T10">
        <v>0.22506</v>
      </c>
      <c r="U10">
        <v>0.22382</v>
      </c>
      <c r="V10">
        <v>0.240684</v>
      </c>
      <c r="W10">
        <v>0.240188</v>
      </c>
      <c r="X10">
        <v>0.240064</v>
      </c>
      <c r="Z10" t="s">
        <v>31</v>
      </c>
      <c r="AA10">
        <v>0.226424</v>
      </c>
      <c r="AB10">
        <v>0.22506</v>
      </c>
      <c r="AC10">
        <v>0.22382</v>
      </c>
      <c r="AD10">
        <v>0.240684</v>
      </c>
      <c r="AE10">
        <v>0.240188</v>
      </c>
      <c r="AF10">
        <v>0.240064</v>
      </c>
      <c r="AH10" t="s">
        <v>31</v>
      </c>
      <c r="AI10">
        <v>0.226424</v>
      </c>
      <c r="AJ10">
        <v>0.22506</v>
      </c>
      <c r="AK10">
        <v>0.22382</v>
      </c>
      <c r="AL10">
        <v>0.240684</v>
      </c>
      <c r="AM10">
        <v>0.240188</v>
      </c>
      <c r="AN10">
        <v>0.240064</v>
      </c>
    </row>
    <row r="11" spans="1:40">
      <c r="A11">
        <v>180</v>
      </c>
      <c r="B11" s="1">
        <v>0.224192</v>
      </c>
      <c r="C11" s="1">
        <v>0.22382</v>
      </c>
      <c r="D11" s="1">
        <v>0.22382</v>
      </c>
      <c r="E11" s="1">
        <v>0.23808</v>
      </c>
      <c r="F11" s="1">
        <v>0.236716</v>
      </c>
      <c r="G11" s="1">
        <v>0.238204</v>
      </c>
      <c r="J11" t="s">
        <v>32</v>
      </c>
      <c r="K11">
        <v>0.224192</v>
      </c>
      <c r="L11">
        <v>0.22382</v>
      </c>
      <c r="M11">
        <v>0.22382</v>
      </c>
      <c r="N11">
        <v>0.23808</v>
      </c>
      <c r="O11">
        <v>0.236716</v>
      </c>
      <c r="P11">
        <v>0.238204</v>
      </c>
      <c r="R11" t="s">
        <v>32</v>
      </c>
      <c r="S11">
        <v>0.224192</v>
      </c>
      <c r="T11">
        <v>0.22382</v>
      </c>
      <c r="U11">
        <v>0.22382</v>
      </c>
      <c r="V11">
        <v>0.23808</v>
      </c>
      <c r="W11">
        <v>0.236716</v>
      </c>
      <c r="X11">
        <v>0.238204</v>
      </c>
      <c r="Z11" t="s">
        <v>32</v>
      </c>
      <c r="AA11">
        <v>0.224192</v>
      </c>
      <c r="AB11">
        <v>0.22382</v>
      </c>
      <c r="AC11">
        <v>0.22382</v>
      </c>
      <c r="AD11">
        <v>0.23808</v>
      </c>
      <c r="AE11">
        <v>0.236716</v>
      </c>
      <c r="AF11">
        <v>0.238204</v>
      </c>
      <c r="AH11" t="s">
        <v>32</v>
      </c>
      <c r="AI11">
        <v>0.224192</v>
      </c>
      <c r="AJ11">
        <v>0.22382</v>
      </c>
      <c r="AK11">
        <v>0.22382</v>
      </c>
      <c r="AL11">
        <v>0.23808</v>
      </c>
      <c r="AM11">
        <v>0.236716</v>
      </c>
      <c r="AN11">
        <v>0.238204</v>
      </c>
    </row>
    <row r="12" spans="1:40">
      <c r="A12">
        <v>190</v>
      </c>
      <c r="B12" s="1">
        <v>0.222456</v>
      </c>
      <c r="C12" s="1">
        <v>0.224812</v>
      </c>
      <c r="D12" s="1">
        <v>0.222456</v>
      </c>
      <c r="E12" s="1">
        <v>0.237956</v>
      </c>
      <c r="F12" s="1">
        <v>0.23622</v>
      </c>
      <c r="G12" s="1">
        <v>0.236964</v>
      </c>
      <c r="J12" t="s">
        <v>33</v>
      </c>
      <c r="K12">
        <v>0.222456</v>
      </c>
      <c r="L12">
        <v>0.224812</v>
      </c>
      <c r="M12">
        <v>0.222456</v>
      </c>
      <c r="N12">
        <v>0.237956</v>
      </c>
      <c r="O12">
        <v>0.23622</v>
      </c>
      <c r="P12">
        <v>0.236964</v>
      </c>
      <c r="R12" t="s">
        <v>33</v>
      </c>
      <c r="S12">
        <v>0.222456</v>
      </c>
      <c r="T12">
        <v>0.224812</v>
      </c>
      <c r="U12">
        <v>0.222456</v>
      </c>
      <c r="V12">
        <v>0.237956</v>
      </c>
      <c r="W12">
        <v>0.23622</v>
      </c>
      <c r="X12">
        <v>0.236964</v>
      </c>
      <c r="Z12" t="s">
        <v>33</v>
      </c>
      <c r="AA12">
        <v>0.222456</v>
      </c>
      <c r="AB12">
        <v>0.224812</v>
      </c>
      <c r="AC12">
        <v>0.222456</v>
      </c>
      <c r="AD12">
        <v>0.237956</v>
      </c>
      <c r="AE12">
        <v>0.23622</v>
      </c>
      <c r="AF12">
        <v>0.236964</v>
      </c>
      <c r="AH12" t="s">
        <v>33</v>
      </c>
      <c r="AI12">
        <v>0.222456</v>
      </c>
      <c r="AJ12">
        <v>0.224812</v>
      </c>
      <c r="AK12">
        <v>0.222456</v>
      </c>
      <c r="AL12">
        <v>0.237956</v>
      </c>
      <c r="AM12">
        <v>0.23622</v>
      </c>
      <c r="AN12">
        <v>0.236964</v>
      </c>
    </row>
    <row r="13" spans="1:40">
      <c r="A13">
        <v>200</v>
      </c>
      <c r="B13" s="1">
        <v>0.224564</v>
      </c>
      <c r="C13" s="1">
        <v>0.224564</v>
      </c>
      <c r="D13" s="1">
        <v>0.22382</v>
      </c>
      <c r="E13" s="1">
        <v>0.23932</v>
      </c>
      <c r="F13" s="1">
        <v>0.237832</v>
      </c>
      <c r="G13" s="1">
        <v>0.237584</v>
      </c>
      <c r="J13" t="s">
        <v>34</v>
      </c>
      <c r="K13">
        <v>0.224564</v>
      </c>
      <c r="L13">
        <v>0.224564</v>
      </c>
      <c r="M13">
        <v>0.22382</v>
      </c>
      <c r="N13">
        <v>0.23932</v>
      </c>
      <c r="O13">
        <v>0.237832</v>
      </c>
      <c r="P13">
        <v>0.237584</v>
      </c>
      <c r="R13" t="s">
        <v>34</v>
      </c>
      <c r="S13">
        <v>0.224564</v>
      </c>
      <c r="T13">
        <v>0.224564</v>
      </c>
      <c r="U13">
        <v>0.22382</v>
      </c>
      <c r="V13">
        <v>0.23932</v>
      </c>
      <c r="W13">
        <v>0.237832</v>
      </c>
      <c r="X13">
        <v>0.237584</v>
      </c>
      <c r="Z13" t="s">
        <v>34</v>
      </c>
      <c r="AA13">
        <v>0.224564</v>
      </c>
      <c r="AB13">
        <v>0.224564</v>
      </c>
      <c r="AC13">
        <v>0.22382</v>
      </c>
      <c r="AD13">
        <v>0.23932</v>
      </c>
      <c r="AE13">
        <v>0.237832</v>
      </c>
      <c r="AF13">
        <v>0.237584</v>
      </c>
      <c r="AH13" t="s">
        <v>34</v>
      </c>
      <c r="AI13">
        <v>0.224564</v>
      </c>
      <c r="AJ13">
        <v>0.224564</v>
      </c>
      <c r="AK13">
        <v>0.22382</v>
      </c>
      <c r="AL13">
        <v>0.23932</v>
      </c>
      <c r="AM13">
        <v>0.237832</v>
      </c>
      <c r="AN13">
        <v>0.237584</v>
      </c>
    </row>
    <row r="14" spans="1:40">
      <c r="A14">
        <v>210</v>
      </c>
      <c r="B14" s="1">
        <v>0.22506</v>
      </c>
      <c r="C14" s="1">
        <v>0.225432</v>
      </c>
      <c r="D14" s="1">
        <v>0.223076</v>
      </c>
      <c r="E14" s="1">
        <v>0.240436</v>
      </c>
      <c r="F14" s="1">
        <v>0.238204</v>
      </c>
      <c r="G14" s="1">
        <v>0.237832</v>
      </c>
      <c r="J14" t="s">
        <v>35</v>
      </c>
      <c r="K14">
        <v>0.22506</v>
      </c>
      <c r="L14">
        <v>0.225432</v>
      </c>
      <c r="M14">
        <v>0.223076</v>
      </c>
      <c r="N14">
        <v>0.240436</v>
      </c>
      <c r="O14">
        <v>0.238204</v>
      </c>
      <c r="P14">
        <v>0.237832</v>
      </c>
      <c r="R14" t="s">
        <v>35</v>
      </c>
      <c r="S14">
        <v>0.22506</v>
      </c>
      <c r="T14">
        <v>0.225432</v>
      </c>
      <c r="U14">
        <v>0.223076</v>
      </c>
      <c r="V14">
        <v>0.240436</v>
      </c>
      <c r="W14">
        <v>0.238204</v>
      </c>
      <c r="X14">
        <v>0.237832</v>
      </c>
      <c r="Z14" t="s">
        <v>35</v>
      </c>
      <c r="AA14">
        <v>0.22506</v>
      </c>
      <c r="AB14">
        <v>0.225432</v>
      </c>
      <c r="AC14">
        <v>0.223076</v>
      </c>
      <c r="AD14">
        <v>0.240436</v>
      </c>
      <c r="AE14">
        <v>0.238204</v>
      </c>
      <c r="AF14">
        <v>0.237832</v>
      </c>
      <c r="AH14" t="s">
        <v>35</v>
      </c>
      <c r="AI14">
        <v>0.22506</v>
      </c>
      <c r="AJ14">
        <v>0.225432</v>
      </c>
      <c r="AK14">
        <v>0.223076</v>
      </c>
      <c r="AL14">
        <v>0.240436</v>
      </c>
      <c r="AM14">
        <v>0.238204</v>
      </c>
      <c r="AN14">
        <v>0.237832</v>
      </c>
    </row>
    <row r="15" spans="1:40">
      <c r="A15">
        <v>220</v>
      </c>
      <c r="B15" s="1">
        <v>0.223696</v>
      </c>
      <c r="C15" s="1">
        <v>0.224316</v>
      </c>
      <c r="D15" s="1">
        <v>0.22444</v>
      </c>
      <c r="E15" s="1">
        <v>0.240808</v>
      </c>
      <c r="F15" s="1">
        <v>0.236716</v>
      </c>
      <c r="G15" s="1">
        <v>0.23808</v>
      </c>
      <c r="J15" t="s">
        <v>36</v>
      </c>
      <c r="K15">
        <v>0.223696</v>
      </c>
      <c r="L15">
        <v>0.224316</v>
      </c>
      <c r="M15">
        <v>0.22444</v>
      </c>
      <c r="N15">
        <v>0.240808</v>
      </c>
      <c r="O15">
        <v>0.236716</v>
      </c>
      <c r="P15">
        <v>0.23808</v>
      </c>
      <c r="R15" t="s">
        <v>36</v>
      </c>
      <c r="S15">
        <v>0.223696</v>
      </c>
      <c r="T15">
        <v>0.224316</v>
      </c>
      <c r="U15">
        <v>0.22444</v>
      </c>
      <c r="V15">
        <v>0.240808</v>
      </c>
      <c r="W15">
        <v>0.236716</v>
      </c>
      <c r="X15">
        <v>0.23808</v>
      </c>
      <c r="Z15" t="s">
        <v>36</v>
      </c>
      <c r="AA15">
        <v>0.223696</v>
      </c>
      <c r="AB15">
        <v>0.224316</v>
      </c>
      <c r="AC15">
        <v>0.22444</v>
      </c>
      <c r="AD15">
        <v>0.240808</v>
      </c>
      <c r="AE15">
        <v>0.236716</v>
      </c>
      <c r="AF15">
        <v>0.23808</v>
      </c>
      <c r="AH15" t="s">
        <v>36</v>
      </c>
      <c r="AI15">
        <v>0.223696</v>
      </c>
      <c r="AJ15">
        <v>0.224316</v>
      </c>
      <c r="AK15">
        <v>0.22444</v>
      </c>
      <c r="AL15">
        <v>0.240808</v>
      </c>
      <c r="AM15">
        <v>0.236716</v>
      </c>
      <c r="AN15">
        <v>0.23808</v>
      </c>
    </row>
    <row r="16" spans="1:40">
      <c r="A16">
        <v>230</v>
      </c>
      <c r="B16" s="1">
        <v>0.222456</v>
      </c>
      <c r="C16" s="4">
        <v>0.222084</v>
      </c>
      <c r="D16" s="1">
        <v>0.224564</v>
      </c>
      <c r="E16" s="1">
        <v>0.241676</v>
      </c>
      <c r="F16" s="1">
        <v>0.23622</v>
      </c>
      <c r="G16" s="1">
        <v>0.238328</v>
      </c>
      <c r="J16" t="s">
        <v>37</v>
      </c>
      <c r="K16">
        <v>0.222456</v>
      </c>
      <c r="L16">
        <v>0.222084</v>
      </c>
      <c r="M16">
        <v>0.224564</v>
      </c>
      <c r="N16">
        <v>0.241676</v>
      </c>
      <c r="O16">
        <v>0.23622</v>
      </c>
      <c r="P16">
        <v>0.238328</v>
      </c>
      <c r="R16" t="s">
        <v>37</v>
      </c>
      <c r="S16">
        <v>0.222456</v>
      </c>
      <c r="T16">
        <v>0.222084</v>
      </c>
      <c r="U16">
        <v>0.224564</v>
      </c>
      <c r="V16">
        <v>0.241676</v>
      </c>
      <c r="W16">
        <v>0.23622</v>
      </c>
      <c r="X16">
        <v>0.238328</v>
      </c>
      <c r="Z16" t="s">
        <v>37</v>
      </c>
      <c r="AA16">
        <v>0.222456</v>
      </c>
      <c r="AB16">
        <v>0.222084</v>
      </c>
      <c r="AC16">
        <v>0.224564</v>
      </c>
      <c r="AD16">
        <v>0.241676</v>
      </c>
      <c r="AE16">
        <v>0.23622</v>
      </c>
      <c r="AF16">
        <v>0.238328</v>
      </c>
      <c r="AH16" t="s">
        <v>37</v>
      </c>
      <c r="AI16">
        <v>0.222456</v>
      </c>
      <c r="AJ16">
        <v>0.222084</v>
      </c>
      <c r="AK16">
        <v>0.224564</v>
      </c>
      <c r="AL16">
        <v>0.241676</v>
      </c>
      <c r="AM16">
        <v>0.23622</v>
      </c>
      <c r="AN16">
        <v>0.238328</v>
      </c>
    </row>
    <row r="17" spans="1:40">
      <c r="A17">
        <v>240</v>
      </c>
      <c r="B17" s="1">
        <v>0.223464</v>
      </c>
      <c r="C17" s="1">
        <v>0.224836</v>
      </c>
      <c r="D17" s="1">
        <v>0.224564</v>
      </c>
      <c r="E17" s="1">
        <v>0.240808</v>
      </c>
      <c r="F17" s="1">
        <v>0.2356</v>
      </c>
      <c r="G17" s="1">
        <v>0.2387</v>
      </c>
      <c r="J17" t="s">
        <v>38</v>
      </c>
      <c r="K17">
        <v>0.221464</v>
      </c>
      <c r="L17">
        <v>0.221836</v>
      </c>
      <c r="M17">
        <v>0.224564</v>
      </c>
      <c r="N17">
        <v>0.240808</v>
      </c>
      <c r="O17">
        <v>0.2356</v>
      </c>
      <c r="P17">
        <v>0.2387</v>
      </c>
      <c r="R17" t="s">
        <v>38</v>
      </c>
      <c r="S17">
        <v>0.221464</v>
      </c>
      <c r="T17">
        <v>0.221836</v>
      </c>
      <c r="U17">
        <v>0.224564</v>
      </c>
      <c r="V17">
        <v>0.240808</v>
      </c>
      <c r="W17">
        <v>0.2356</v>
      </c>
      <c r="X17">
        <v>0.2387</v>
      </c>
      <c r="Z17" t="s">
        <v>38</v>
      </c>
      <c r="AA17">
        <v>0.221464</v>
      </c>
      <c r="AB17">
        <v>0.221836</v>
      </c>
      <c r="AC17">
        <v>0.224564</v>
      </c>
      <c r="AD17">
        <v>0.240808</v>
      </c>
      <c r="AE17">
        <v>0.2356</v>
      </c>
      <c r="AF17">
        <v>0.2387</v>
      </c>
      <c r="AH17" t="s">
        <v>38</v>
      </c>
      <c r="AI17">
        <v>0.221464</v>
      </c>
      <c r="AJ17">
        <v>0.221836</v>
      </c>
      <c r="AK17">
        <v>0.224564</v>
      </c>
      <c r="AL17">
        <v>0.240808</v>
      </c>
      <c r="AM17">
        <v>0.2356</v>
      </c>
      <c r="AN17">
        <v>0.2387</v>
      </c>
    </row>
    <row r="18" spans="1:40">
      <c r="A18">
        <v>250</v>
      </c>
      <c r="B18" s="1">
        <v>0.223464</v>
      </c>
      <c r="C18" s="1">
        <v>0.224464</v>
      </c>
      <c r="D18" s="1">
        <v>0.225184</v>
      </c>
      <c r="E18" s="1">
        <v>0.23994</v>
      </c>
      <c r="F18" s="1">
        <v>0.23436</v>
      </c>
      <c r="G18" s="1">
        <v>0.238452</v>
      </c>
      <c r="J18" t="s">
        <v>39</v>
      </c>
      <c r="K18">
        <v>0.22134</v>
      </c>
      <c r="L18">
        <v>0.22134</v>
      </c>
      <c r="M18">
        <v>0.225184</v>
      </c>
      <c r="N18">
        <v>0.23994</v>
      </c>
      <c r="O18">
        <v>0.23436</v>
      </c>
      <c r="P18">
        <v>0.238452</v>
      </c>
      <c r="R18" t="s">
        <v>39</v>
      </c>
      <c r="S18">
        <v>0.22134</v>
      </c>
      <c r="T18">
        <v>0.22134</v>
      </c>
      <c r="U18">
        <v>0.225184</v>
      </c>
      <c r="V18">
        <v>0.23994</v>
      </c>
      <c r="W18">
        <v>0.23436</v>
      </c>
      <c r="X18">
        <v>0.238452</v>
      </c>
      <c r="Z18" t="s">
        <v>39</v>
      </c>
      <c r="AA18">
        <v>0.22134</v>
      </c>
      <c r="AB18">
        <v>0.22134</v>
      </c>
      <c r="AC18">
        <v>0.225184</v>
      </c>
      <c r="AD18">
        <v>0.23994</v>
      </c>
      <c r="AE18">
        <v>0.23436</v>
      </c>
      <c r="AF18">
        <v>0.238452</v>
      </c>
      <c r="AH18" t="s">
        <v>39</v>
      </c>
      <c r="AI18">
        <v>0.22134</v>
      </c>
      <c r="AJ18">
        <v>0.22134</v>
      </c>
      <c r="AK18">
        <v>0.225184</v>
      </c>
      <c r="AL18">
        <v>0.23994</v>
      </c>
      <c r="AM18">
        <v>0.23436</v>
      </c>
      <c r="AN18">
        <v>0.238452</v>
      </c>
    </row>
    <row r="20" spans="1:80">
      <c r="A20">
        <v>1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14</v>
      </c>
      <c r="I20">
        <f>AVERAGE(B21:G36)</f>
        <v>0.284399864583333</v>
      </c>
      <c r="J20">
        <v>2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R20">
        <v>3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Z20">
        <v>4</v>
      </c>
      <c r="AA20" t="s">
        <v>17</v>
      </c>
      <c r="AB20" t="s">
        <v>18</v>
      </c>
      <c r="AC20" t="s">
        <v>19</v>
      </c>
      <c r="AD20" t="s">
        <v>20</v>
      </c>
      <c r="AE20" t="s">
        <v>21</v>
      </c>
      <c r="AF20" t="s">
        <v>22</v>
      </c>
      <c r="AH20">
        <v>5</v>
      </c>
      <c r="AI20" t="s">
        <v>17</v>
      </c>
      <c r="AJ20" t="s">
        <v>18</v>
      </c>
      <c r="AK20" t="s">
        <v>19</v>
      </c>
      <c r="AL20" t="s">
        <v>20</v>
      </c>
      <c r="AM20" t="s">
        <v>21</v>
      </c>
      <c r="AN20" t="s">
        <v>22</v>
      </c>
      <c r="AP20">
        <v>6</v>
      </c>
      <c r="AQ20" t="s">
        <v>17</v>
      </c>
      <c r="AR20" t="s">
        <v>18</v>
      </c>
      <c r="AS20" t="s">
        <v>19</v>
      </c>
      <c r="AT20" t="s">
        <v>20</v>
      </c>
      <c r="AU20" t="s">
        <v>21</v>
      </c>
      <c r="AV20" t="s">
        <v>22</v>
      </c>
      <c r="AX20">
        <v>7</v>
      </c>
      <c r="AY20" t="s">
        <v>17</v>
      </c>
      <c r="AZ20" t="s">
        <v>18</v>
      </c>
      <c r="BA20" t="s">
        <v>19</v>
      </c>
      <c r="BB20" t="s">
        <v>20</v>
      </c>
      <c r="BC20" t="s">
        <v>21</v>
      </c>
      <c r="BD20" t="s">
        <v>22</v>
      </c>
      <c r="BF20">
        <v>8</v>
      </c>
      <c r="BG20" t="s">
        <v>17</v>
      </c>
      <c r="BH20" t="s">
        <v>18</v>
      </c>
      <c r="BI20" t="s">
        <v>19</v>
      </c>
      <c r="BJ20" t="s">
        <v>20</v>
      </c>
      <c r="BK20" t="s">
        <v>21</v>
      </c>
      <c r="BL20" t="s">
        <v>22</v>
      </c>
      <c r="BN20">
        <v>9</v>
      </c>
      <c r="BO20" t="s">
        <v>17</v>
      </c>
      <c r="BP20" t="s">
        <v>18</v>
      </c>
      <c r="BQ20" t="s">
        <v>19</v>
      </c>
      <c r="BR20" t="s">
        <v>20</v>
      </c>
      <c r="BS20" t="s">
        <v>21</v>
      </c>
      <c r="BT20" t="s">
        <v>22</v>
      </c>
      <c r="BV20">
        <v>10</v>
      </c>
      <c r="BW20" t="s">
        <v>17</v>
      </c>
      <c r="BX20" t="s">
        <v>18</v>
      </c>
      <c r="BY20" t="s">
        <v>19</v>
      </c>
      <c r="BZ20" t="s">
        <v>20</v>
      </c>
      <c r="CA20" t="s">
        <v>21</v>
      </c>
      <c r="CB20" t="s">
        <v>22</v>
      </c>
    </row>
    <row r="21" spans="1:80">
      <c r="A21" t="s">
        <v>23</v>
      </c>
      <c r="B21" s="1">
        <v>0.15359</v>
      </c>
      <c r="C21" s="1">
        <v>0.132648</v>
      </c>
      <c r="D21" s="1">
        <v>0.130651</v>
      </c>
      <c r="E21" s="1">
        <v>0.160573</v>
      </c>
      <c r="F21" s="1">
        <v>0.162562</v>
      </c>
      <c r="G21" s="1">
        <v>0.192483</v>
      </c>
      <c r="H21" t="s">
        <v>15</v>
      </c>
      <c r="I21">
        <f>_xlfn.STDEV.P(B21:G36)</f>
        <v>0.0944297485804723</v>
      </c>
      <c r="J21" t="s">
        <v>23</v>
      </c>
      <c r="K21">
        <v>0.128657</v>
      </c>
      <c r="L21">
        <v>0.149608</v>
      </c>
      <c r="M21">
        <v>0.148608</v>
      </c>
      <c r="N21">
        <v>0.174528</v>
      </c>
      <c r="O21">
        <v>0.145614</v>
      </c>
      <c r="P21">
        <v>0.179518</v>
      </c>
      <c r="R21" t="s">
        <v>23</v>
      </c>
      <c r="S21">
        <v>0.123669</v>
      </c>
      <c r="T21">
        <v>0.119683</v>
      </c>
      <c r="U21">
        <v>0.172543</v>
      </c>
      <c r="V21">
        <v>0.144614</v>
      </c>
      <c r="W21">
        <v>0.151593</v>
      </c>
      <c r="X21">
        <v>0.206448</v>
      </c>
      <c r="Z21" t="s">
        <v>23</v>
      </c>
      <c r="AA21">
        <v>0.125668</v>
      </c>
      <c r="AB21">
        <v>0.166555</v>
      </c>
      <c r="AC21">
        <v>0.174537</v>
      </c>
      <c r="AD21">
        <v>0.197473</v>
      </c>
      <c r="AE21">
        <v>0.168551</v>
      </c>
      <c r="AF21">
        <v>0.735034</v>
      </c>
      <c r="AH21" t="s">
        <v>23</v>
      </c>
      <c r="AI21">
        <v>0.137632</v>
      </c>
      <c r="AJ21">
        <v>0.14561</v>
      </c>
      <c r="AK21">
        <v>0.149602</v>
      </c>
      <c r="AL21">
        <v>0.235365</v>
      </c>
      <c r="AM21">
        <v>0.156584</v>
      </c>
      <c r="AN21">
        <v>0.158576</v>
      </c>
      <c r="AP21" t="s">
        <v>23</v>
      </c>
      <c r="AQ21">
        <v>0.114696</v>
      </c>
      <c r="AR21">
        <v>0.128657</v>
      </c>
      <c r="AS21">
        <v>0.151595</v>
      </c>
      <c r="AT21">
        <v>0.198471</v>
      </c>
      <c r="AU21">
        <v>0.180514</v>
      </c>
      <c r="AV21">
        <v>0.199471</v>
      </c>
      <c r="AX21" t="s">
        <v>23</v>
      </c>
      <c r="AY21">
        <v>0.1137</v>
      </c>
      <c r="AZ21">
        <v>0.154588</v>
      </c>
      <c r="BA21">
        <v>0.197457</v>
      </c>
      <c r="BB21">
        <v>0.214425</v>
      </c>
      <c r="BC21">
        <v>0.170543</v>
      </c>
      <c r="BD21">
        <v>0.180526</v>
      </c>
      <c r="BF21" t="s">
        <v>23</v>
      </c>
      <c r="BG21">
        <v>0.113698</v>
      </c>
      <c r="BH21">
        <v>0.131647</v>
      </c>
      <c r="BI21">
        <v>0.147605</v>
      </c>
      <c r="BJ21">
        <f>0.158574</f>
        <v>0.158574</v>
      </c>
      <c r="BK21">
        <v>0.151596</v>
      </c>
      <c r="BL21">
        <v>0.194484</v>
      </c>
      <c r="BN21" t="s">
        <v>23</v>
      </c>
      <c r="BO21">
        <v>0.112698</v>
      </c>
      <c r="BP21">
        <v>0.132647</v>
      </c>
      <c r="BQ21">
        <v>0.161571</v>
      </c>
      <c r="BR21">
        <v>0.220409</v>
      </c>
      <c r="BS21">
        <v>0.174533</v>
      </c>
      <c r="BT21">
        <v>0.176533</v>
      </c>
      <c r="BV21" t="s">
        <v>23</v>
      </c>
      <c r="BW21">
        <v>0.10771</v>
      </c>
      <c r="BX21">
        <v>0.135634</v>
      </c>
      <c r="BY21">
        <v>0.154589</v>
      </c>
      <c r="BZ21">
        <v>0.172542</v>
      </c>
      <c r="CA21">
        <v>0.154562</v>
      </c>
      <c r="CB21">
        <v>0.169551</v>
      </c>
    </row>
    <row r="22" spans="1:80">
      <c r="A22" t="s">
        <v>25</v>
      </c>
      <c r="B22" s="1">
        <v>0.172537</v>
      </c>
      <c r="C22" s="1">
        <v>0.171539</v>
      </c>
      <c r="D22" s="1">
        <v>0.16553</v>
      </c>
      <c r="E22" s="1">
        <v>0.170544</v>
      </c>
      <c r="F22" s="1">
        <v>0.182514</v>
      </c>
      <c r="G22" s="1">
        <v>0.182513</v>
      </c>
      <c r="H22" t="s">
        <v>24</v>
      </c>
      <c r="I22">
        <f>1.96*(I21/SQRT(96))</f>
        <v>0.018889883879186</v>
      </c>
      <c r="J22" t="s">
        <v>25</v>
      </c>
      <c r="K22">
        <v>0.384987</v>
      </c>
      <c r="L22">
        <v>0.162565</v>
      </c>
      <c r="M22">
        <v>0.20744</v>
      </c>
      <c r="N22">
        <v>0.173555</v>
      </c>
      <c r="O22">
        <v>0.201459</v>
      </c>
      <c r="P22">
        <v>0.208444</v>
      </c>
      <c r="R22" t="s">
        <v>25</v>
      </c>
      <c r="S22">
        <v>0.1496</v>
      </c>
      <c r="T22">
        <v>0.160566</v>
      </c>
      <c r="U22">
        <v>0.170552</v>
      </c>
      <c r="V22">
        <v>0.212434</v>
      </c>
      <c r="W22">
        <v>0.212436</v>
      </c>
      <c r="X22">
        <v>0.240363</v>
      </c>
      <c r="Z22" t="s">
        <v>25</v>
      </c>
      <c r="AA22">
        <v>0.158574</v>
      </c>
      <c r="AB22">
        <v>0.165555</v>
      </c>
      <c r="AC22">
        <v>0.164559</v>
      </c>
      <c r="AD22">
        <v>0.174535</v>
      </c>
      <c r="AE22">
        <v>0.200465</v>
      </c>
      <c r="AF22">
        <v>0.437829</v>
      </c>
      <c r="AH22" t="s">
        <v>25</v>
      </c>
      <c r="AI22">
        <v>0.169549</v>
      </c>
      <c r="AJ22">
        <v>0.1496</v>
      </c>
      <c r="AK22">
        <v>0.152594</v>
      </c>
      <c r="AL22">
        <v>0.178523</v>
      </c>
      <c r="AM22">
        <v>0.207445</v>
      </c>
      <c r="AN22">
        <v>0.226391</v>
      </c>
      <c r="AP22" t="s">
        <v>25</v>
      </c>
      <c r="AQ22">
        <v>0.141622</v>
      </c>
      <c r="AR22">
        <v>0.139629</v>
      </c>
      <c r="AS22">
        <v>0.220408</v>
      </c>
      <c r="AT22">
        <v>0.16057</v>
      </c>
      <c r="AU22">
        <v>0.170545</v>
      </c>
      <c r="AV22">
        <v>0.195479</v>
      </c>
      <c r="AX22" t="s">
        <v>25</v>
      </c>
      <c r="AY22">
        <v>0.183507</v>
      </c>
      <c r="AZ22">
        <v>0.161567</v>
      </c>
      <c r="BA22">
        <v>0.183515</v>
      </c>
      <c r="BB22">
        <v>0.228389</v>
      </c>
      <c r="BC22">
        <v>0.185507</v>
      </c>
      <c r="BD22">
        <v>0.224401</v>
      </c>
      <c r="BF22" t="s">
        <v>25</v>
      </c>
      <c r="BG22">
        <v>0.139624</v>
      </c>
      <c r="BH22">
        <v>0.149601</v>
      </c>
      <c r="BI22">
        <v>0.165556</v>
      </c>
      <c r="BJ22">
        <v>0.166553</v>
      </c>
      <c r="BK22">
        <v>0.178524</v>
      </c>
      <c r="BL22">
        <v>0.206448</v>
      </c>
      <c r="BN22" t="s">
        <v>25</v>
      </c>
      <c r="BO22">
        <v>0.139625</v>
      </c>
      <c r="BP22">
        <v>0.153592</v>
      </c>
      <c r="BQ22">
        <v>0.158575</v>
      </c>
      <c r="BR22">
        <v>0.237365</v>
      </c>
      <c r="BS22">
        <v>0.183494</v>
      </c>
      <c r="BT22">
        <v>0.184506</v>
      </c>
      <c r="BV22" t="s">
        <v>25</v>
      </c>
      <c r="BW22">
        <v>0.142628</v>
      </c>
      <c r="BX22">
        <v>0.13564</v>
      </c>
      <c r="BY22">
        <v>0.169546</v>
      </c>
      <c r="BZ22">
        <v>0.177527</v>
      </c>
      <c r="CA22">
        <v>0.207445</v>
      </c>
      <c r="CB22">
        <v>0.188495</v>
      </c>
    </row>
    <row r="23" spans="1:80">
      <c r="A23" t="s">
        <v>26</v>
      </c>
      <c r="B23" s="1">
        <v>0.145611</v>
      </c>
      <c r="C23" s="1">
        <v>0.167556</v>
      </c>
      <c r="D23" s="1">
        <v>0.183503</v>
      </c>
      <c r="E23" s="1">
        <v>0.232383</v>
      </c>
      <c r="F23" s="1">
        <v>0.205419</v>
      </c>
      <c r="G23" s="1">
        <v>0.245349</v>
      </c>
      <c r="J23" t="s">
        <v>26</v>
      </c>
      <c r="K23">
        <v>0.183516</v>
      </c>
      <c r="L23">
        <v>0.169549</v>
      </c>
      <c r="M23">
        <v>0.264298</v>
      </c>
      <c r="N23">
        <v>0.179522</v>
      </c>
      <c r="O23">
        <v>0.231381</v>
      </c>
      <c r="P23">
        <v>0.202466</v>
      </c>
      <c r="R23" t="s">
        <v>26</v>
      </c>
      <c r="S23">
        <v>0.140635</v>
      </c>
      <c r="T23">
        <v>0.188494</v>
      </c>
      <c r="U23">
        <v>0.151592</v>
      </c>
      <c r="V23">
        <v>0.175532</v>
      </c>
      <c r="W23">
        <v>0.19548</v>
      </c>
      <c r="X23">
        <v>0.212432</v>
      </c>
      <c r="Z23" t="s">
        <v>26</v>
      </c>
      <c r="AA23">
        <v>0.169547</v>
      </c>
      <c r="AB23">
        <v>0.174532</v>
      </c>
      <c r="AC23">
        <v>0.175536</v>
      </c>
      <c r="AD23">
        <v>0.229386</v>
      </c>
      <c r="AE23">
        <v>0.208446</v>
      </c>
      <c r="AF23">
        <v>0.291221</v>
      </c>
      <c r="AH23" t="s">
        <v>26</v>
      </c>
      <c r="AI23">
        <v>0.132642</v>
      </c>
      <c r="AJ23">
        <v>0.223402</v>
      </c>
      <c r="AK23">
        <v>0.1925</v>
      </c>
      <c r="AL23">
        <v>0.186505</v>
      </c>
      <c r="AM23">
        <v>0.188497</v>
      </c>
      <c r="AN23">
        <v>0.214429</v>
      </c>
      <c r="AP23" t="s">
        <v>26</v>
      </c>
      <c r="AQ23">
        <v>0.137632</v>
      </c>
      <c r="AR23">
        <v>0.162561</v>
      </c>
      <c r="AS23">
        <v>0.171542</v>
      </c>
      <c r="AT23">
        <v>0.189494</v>
      </c>
      <c r="AU23">
        <v>0.216421</v>
      </c>
      <c r="AV23">
        <v>0.230386</v>
      </c>
      <c r="AX23" t="s">
        <v>26</v>
      </c>
      <c r="AY23">
        <v>0.203458</v>
      </c>
      <c r="AZ23">
        <v>0.174537</v>
      </c>
      <c r="BA23">
        <v>0.23437</v>
      </c>
      <c r="BB23">
        <v>0.190489</v>
      </c>
      <c r="BC23">
        <v>0.191486</v>
      </c>
      <c r="BD23">
        <v>0.203458</v>
      </c>
      <c r="BF23" t="s">
        <v>26</v>
      </c>
      <c r="BG23">
        <v>0.173538</v>
      </c>
      <c r="BH23">
        <v>0.196475</v>
      </c>
      <c r="BI23">
        <v>0.166554</v>
      </c>
      <c r="BJ23">
        <v>0.173536</v>
      </c>
      <c r="BK23">
        <v>0.217419</v>
      </c>
      <c r="BL23">
        <v>0.227391</v>
      </c>
      <c r="BN23" t="s">
        <v>26</v>
      </c>
      <c r="BO23">
        <v>0.164562</v>
      </c>
      <c r="BP23">
        <v>0.187498</v>
      </c>
      <c r="BQ23">
        <v>0.161569</v>
      </c>
      <c r="BR23">
        <v>0.337098</v>
      </c>
      <c r="BS23">
        <v>0.200463</v>
      </c>
      <c r="BT23">
        <v>0.237365</v>
      </c>
      <c r="BV23" t="s">
        <v>26</v>
      </c>
      <c r="BW23">
        <v>0.166556</v>
      </c>
      <c r="BX23">
        <v>0.17453</v>
      </c>
      <c r="BY23">
        <v>0.170543</v>
      </c>
      <c r="BZ23">
        <v>0.207442</v>
      </c>
      <c r="CA23">
        <v>0.198474</v>
      </c>
      <c r="CB23">
        <v>0.213427</v>
      </c>
    </row>
    <row r="24" spans="1:80">
      <c r="A24" t="s">
        <v>27</v>
      </c>
      <c r="B24" s="1">
        <v>0.233372</v>
      </c>
      <c r="C24" s="1">
        <v>0.192484</v>
      </c>
      <c r="D24" s="1">
        <v>0.200447</v>
      </c>
      <c r="E24" s="1">
        <v>0.178513</v>
      </c>
      <c r="F24" s="1">
        <v>0.248327</v>
      </c>
      <c r="G24" s="1">
        <v>0.214422</v>
      </c>
      <c r="J24" t="s">
        <v>27</v>
      </c>
      <c r="K24">
        <v>0.214429</v>
      </c>
      <c r="L24">
        <v>0.211433</v>
      </c>
      <c r="M24">
        <v>0.287221</v>
      </c>
      <c r="N24">
        <v>0.233376</v>
      </c>
      <c r="O24">
        <v>0.229388</v>
      </c>
      <c r="P24">
        <v>0.254314</v>
      </c>
      <c r="R24" t="s">
        <v>27</v>
      </c>
      <c r="S24">
        <v>0.248324</v>
      </c>
      <c r="T24">
        <v>0.176524</v>
      </c>
      <c r="U24">
        <v>0.190491</v>
      </c>
      <c r="V24">
        <v>0.231378</v>
      </c>
      <c r="W24">
        <v>0.221415</v>
      </c>
      <c r="X24">
        <v>0.287514</v>
      </c>
      <c r="Z24" t="s">
        <v>27</v>
      </c>
      <c r="AA24">
        <v>0.179523</v>
      </c>
      <c r="AB24">
        <v>0.177537</v>
      </c>
      <c r="AC24">
        <v>0.195475</v>
      </c>
      <c r="AD24">
        <v>0.233379</v>
      </c>
      <c r="AE24">
        <v>0.280233</v>
      </c>
      <c r="AF24">
        <v>0.225401</v>
      </c>
      <c r="AH24" t="s">
        <v>27</v>
      </c>
      <c r="AI24">
        <v>0.174533</v>
      </c>
      <c r="AJ24">
        <v>0.180517</v>
      </c>
      <c r="AK24">
        <v>0.181512</v>
      </c>
      <c r="AL24">
        <v>0.237371</v>
      </c>
      <c r="AM24">
        <v>0.206428</v>
      </c>
      <c r="AN24">
        <v>0.214429</v>
      </c>
      <c r="AP24" t="s">
        <v>27</v>
      </c>
      <c r="AQ24">
        <v>0.209406</v>
      </c>
      <c r="AR24">
        <v>0.230388</v>
      </c>
      <c r="AS24">
        <v>0.200461</v>
      </c>
      <c r="AT24">
        <v>0.231383</v>
      </c>
      <c r="AU24">
        <v>0.24335</v>
      </c>
      <c r="AV24">
        <v>0.230383</v>
      </c>
      <c r="AX24" t="s">
        <v>27</v>
      </c>
      <c r="AY24">
        <v>0.225395</v>
      </c>
      <c r="AZ24">
        <f>0.209439</f>
        <v>0.209439</v>
      </c>
      <c r="BA24">
        <v>0.260301</v>
      </c>
      <c r="BB24">
        <v>0.188494</v>
      </c>
      <c r="BC24">
        <v>0.234371</v>
      </c>
      <c r="BD24">
        <v>0.242354</v>
      </c>
      <c r="BF24" t="s">
        <v>27</v>
      </c>
      <c r="BG24">
        <v>0.177524</v>
      </c>
      <c r="BH24">
        <v>0.188498</v>
      </c>
      <c r="BI24">
        <v>0.232381</v>
      </c>
      <c r="BJ24">
        <v>0.234371</v>
      </c>
      <c r="BK24">
        <v>0.21245</v>
      </c>
      <c r="BL24">
        <v>0.229394</v>
      </c>
      <c r="BN24" t="s">
        <v>27</v>
      </c>
      <c r="BO24">
        <v>0.17154</v>
      </c>
      <c r="BP24">
        <v>0.212423</v>
      </c>
      <c r="BQ24">
        <v>0.215426</v>
      </c>
      <c r="BR24">
        <v>0.26729</v>
      </c>
      <c r="BS24">
        <v>0.212436</v>
      </c>
      <c r="BT24">
        <v>0.222409</v>
      </c>
      <c r="BV24" t="s">
        <v>27</v>
      </c>
      <c r="BW24">
        <v>0.167552</v>
      </c>
      <c r="BX24">
        <v>0.204453</v>
      </c>
      <c r="BY24">
        <v>0.241344</v>
      </c>
      <c r="BZ24">
        <v>0.220414</v>
      </c>
      <c r="CA24">
        <v>0.214425</v>
      </c>
      <c r="CB24">
        <v>0.22041</v>
      </c>
    </row>
    <row r="25" spans="1:80">
      <c r="A25" t="s">
        <v>28</v>
      </c>
      <c r="B25" s="1">
        <v>0.188498</v>
      </c>
      <c r="C25" s="1">
        <v>0.237365</v>
      </c>
      <c r="D25" s="1">
        <v>0.196476</v>
      </c>
      <c r="E25" s="1">
        <v>0.242323</v>
      </c>
      <c r="F25" s="1">
        <v>0.219416</v>
      </c>
      <c r="G25" s="1">
        <v>0.26529</v>
      </c>
      <c r="J25" t="s">
        <v>28</v>
      </c>
      <c r="K25">
        <v>0.170535</v>
      </c>
      <c r="L25">
        <v>0.214424</v>
      </c>
      <c r="M25">
        <v>0.20545</v>
      </c>
      <c r="N25">
        <v>0.213427</v>
      </c>
      <c r="O25">
        <v>0.245339</v>
      </c>
      <c r="P25">
        <v>0.250332</v>
      </c>
      <c r="R25" t="s">
        <v>28</v>
      </c>
      <c r="S25">
        <v>0.156585</v>
      </c>
      <c r="T25">
        <v>0.204455</v>
      </c>
      <c r="U25">
        <v>0.215426</v>
      </c>
      <c r="V25">
        <v>0.226396</v>
      </c>
      <c r="W25">
        <v>0.252331</v>
      </c>
      <c r="X25">
        <v>0.257338</v>
      </c>
      <c r="Z25" t="s">
        <v>28</v>
      </c>
      <c r="AA25">
        <v>0.181514</v>
      </c>
      <c r="AB25">
        <v>0.197503</v>
      </c>
      <c r="AC25">
        <v>0.201462</v>
      </c>
      <c r="AD25">
        <v>0.221408</v>
      </c>
      <c r="AE25">
        <v>0.25033</v>
      </c>
      <c r="AF25">
        <v>0.282244</v>
      </c>
      <c r="AH25" t="s">
        <v>28</v>
      </c>
      <c r="AI25">
        <v>0.223401</v>
      </c>
      <c r="AJ25">
        <v>0.334109</v>
      </c>
      <c r="AK25">
        <v>0.222405</v>
      </c>
      <c r="AL25">
        <v>0.213429</v>
      </c>
      <c r="AM25">
        <v>0.302192</v>
      </c>
      <c r="AN25">
        <v>0.232381</v>
      </c>
      <c r="AP25" t="s">
        <v>28</v>
      </c>
      <c r="AQ25">
        <v>0.173537</v>
      </c>
      <c r="AR25">
        <v>0.177522</v>
      </c>
      <c r="AS25">
        <v>0.235368</v>
      </c>
      <c r="AT25">
        <v>0.228412</v>
      </c>
      <c r="AU25">
        <v>0.238363</v>
      </c>
      <c r="AV25">
        <v>0.272272</v>
      </c>
      <c r="AX25" t="s">
        <v>28</v>
      </c>
      <c r="AY25">
        <v>0.245343</v>
      </c>
      <c r="AZ25">
        <v>0.239358</v>
      </c>
      <c r="BA25">
        <v>0.227403</v>
      </c>
      <c r="BB25">
        <v>0.227394</v>
      </c>
      <c r="BC25">
        <v>0.222407</v>
      </c>
      <c r="BD25">
        <v>0.250328</v>
      </c>
      <c r="BF25" t="s">
        <v>28</v>
      </c>
      <c r="BG25">
        <v>0.177527</v>
      </c>
      <c r="BH25">
        <v>0.213428</v>
      </c>
      <c r="BI25">
        <v>0.183508</v>
      </c>
      <c r="BJ25">
        <v>0.20146</v>
      </c>
      <c r="BK25">
        <v>0.266259</v>
      </c>
      <c r="BL25">
        <v>0.281248</v>
      </c>
      <c r="BN25" t="s">
        <v>28</v>
      </c>
      <c r="BO25">
        <f>0.156583</f>
        <v>0.156583</v>
      </c>
      <c r="BP25">
        <v>0.197471</v>
      </c>
      <c r="BQ25">
        <v>0.189492</v>
      </c>
      <c r="BR25">
        <v>0.303191</v>
      </c>
      <c r="BS25">
        <v>0.229385</v>
      </c>
      <c r="BT25">
        <v>0.281244</v>
      </c>
      <c r="BV25" t="s">
        <v>28</v>
      </c>
      <c r="BW25">
        <v>0.150564</v>
      </c>
      <c r="BX25">
        <v>0.22141</v>
      </c>
      <c r="BY25">
        <v>0.185505</v>
      </c>
      <c r="BZ25">
        <v>0.215427</v>
      </c>
      <c r="CA25">
        <v>0.247341</v>
      </c>
      <c r="CB25">
        <v>0.254322</v>
      </c>
    </row>
    <row r="26" spans="1:80">
      <c r="A26" t="s">
        <v>29</v>
      </c>
      <c r="B26" s="1">
        <v>0.206448</v>
      </c>
      <c r="C26" s="1">
        <v>0.19148</v>
      </c>
      <c r="D26" s="1">
        <v>0.248337</v>
      </c>
      <c r="E26" s="1">
        <v>0.230385</v>
      </c>
      <c r="F26" s="1">
        <v>0.283241</v>
      </c>
      <c r="G26" s="1">
        <v>0.244347</v>
      </c>
      <c r="J26" t="s">
        <v>29</v>
      </c>
      <c r="K26">
        <v>0.193498</v>
      </c>
      <c r="L26">
        <v>0.240355</v>
      </c>
      <c r="M26">
        <v>0.363028</v>
      </c>
      <c r="N26">
        <v>0.271272</v>
      </c>
      <c r="O26">
        <v>0.229387</v>
      </c>
      <c r="P26">
        <v>0.273272</v>
      </c>
      <c r="R26" t="s">
        <v>29</v>
      </c>
      <c r="S26">
        <v>0.195478</v>
      </c>
      <c r="T26">
        <v>0.217417</v>
      </c>
      <c r="U26">
        <v>0.218415</v>
      </c>
      <c r="V26">
        <v>0.22839</v>
      </c>
      <c r="W26">
        <v>0.236371</v>
      </c>
      <c r="X26">
        <v>0.282248</v>
      </c>
      <c r="Z26" t="s">
        <v>29</v>
      </c>
      <c r="AA26">
        <v>0.213426</v>
      </c>
      <c r="AB26">
        <v>0.191478</v>
      </c>
      <c r="AC26">
        <v>0.252317</v>
      </c>
      <c r="AD26">
        <v>0.277259</v>
      </c>
      <c r="AE26">
        <v>0.289227</v>
      </c>
      <c r="AF26">
        <v>0.269276</v>
      </c>
      <c r="AH26" t="s">
        <v>29</v>
      </c>
      <c r="AI26">
        <v>0.179521</v>
      </c>
      <c r="AJ26">
        <v>0.199468</v>
      </c>
      <c r="AK26">
        <v>0.27127</v>
      </c>
      <c r="AL26">
        <v>0.278253</v>
      </c>
      <c r="AM26">
        <f>0.2224</f>
        <v>0.2224</v>
      </c>
      <c r="AN26">
        <v>0.28823</v>
      </c>
      <c r="AP26" t="s">
        <v>29</v>
      </c>
      <c r="AQ26">
        <v>0.188495</v>
      </c>
      <c r="AR26">
        <v>0.243349</v>
      </c>
      <c r="AS26">
        <v>0.219413</v>
      </c>
      <c r="AT26">
        <v>0.274254</v>
      </c>
      <c r="AU26">
        <v>0.449794</v>
      </c>
      <c r="AV26">
        <v>0.283245</v>
      </c>
      <c r="AX26" t="s">
        <v>29</v>
      </c>
      <c r="AY26">
        <v>0.313154</v>
      </c>
      <c r="AZ26">
        <v>0.203458</v>
      </c>
      <c r="BA26">
        <v>0.263298</v>
      </c>
      <c r="BB26">
        <v>0.228386</v>
      </c>
      <c r="BC26">
        <v>0.268283</v>
      </c>
      <c r="BD26">
        <v>0.29222</v>
      </c>
      <c r="BF26" t="s">
        <v>29</v>
      </c>
      <c r="BG26">
        <v>0.229352</v>
      </c>
      <c r="BH26">
        <v>0.201455</v>
      </c>
      <c r="BI26">
        <v>0.232383</v>
      </c>
      <c r="BJ26">
        <v>0.257313</v>
      </c>
      <c r="BK26">
        <v>0.232374</v>
      </c>
      <c r="BL26">
        <v>0.2623</v>
      </c>
      <c r="BN26" t="s">
        <v>29</v>
      </c>
      <c r="BO26">
        <f>0.219413</f>
        <v>0.219413</v>
      </c>
      <c r="BP26">
        <v>0.202458</v>
      </c>
      <c r="BQ26">
        <v>0.219414</v>
      </c>
      <c r="BR26">
        <v>0.294214</v>
      </c>
      <c r="BS26">
        <v>0.236369</v>
      </c>
      <c r="BT26">
        <f>0.26928</f>
        <v>0.26928</v>
      </c>
      <c r="BV26" t="s">
        <v>29</v>
      </c>
      <c r="BW26">
        <v>0.237363</v>
      </c>
      <c r="BX26">
        <v>0.221409</v>
      </c>
      <c r="BY26">
        <v>0.240358</v>
      </c>
      <c r="BZ26">
        <v>0.251327</v>
      </c>
      <c r="CA26">
        <v>0.25133</v>
      </c>
      <c r="CB26">
        <v>0.253325</v>
      </c>
    </row>
    <row r="27" spans="1:80">
      <c r="A27" t="s">
        <v>30</v>
      </c>
      <c r="B27" s="1">
        <v>0.227401</v>
      </c>
      <c r="C27" s="1">
        <v>0.226395</v>
      </c>
      <c r="D27" s="1">
        <v>0.223403</v>
      </c>
      <c r="E27" s="1">
        <v>0.252327</v>
      </c>
      <c r="F27" s="1">
        <v>0.263299</v>
      </c>
      <c r="G27" s="1">
        <v>0.310171</v>
      </c>
      <c r="J27" t="s">
        <v>30</v>
      </c>
      <c r="K27">
        <v>0.242352</v>
      </c>
      <c r="L27">
        <v>0.213432</v>
      </c>
      <c r="M27">
        <v>0.305184</v>
      </c>
      <c r="N27">
        <v>0.249332</v>
      </c>
      <c r="O27">
        <v>0.293216</v>
      </c>
      <c r="P27">
        <v>0.270276</v>
      </c>
      <c r="R27" t="s">
        <v>30</v>
      </c>
      <c r="S27">
        <v>0.216423</v>
      </c>
      <c r="T27">
        <v>0.214458</v>
      </c>
      <c r="U27">
        <v>0.259307</v>
      </c>
      <c r="V27">
        <v>0.315153</v>
      </c>
      <c r="W27">
        <v>0.293214</v>
      </c>
      <c r="X27">
        <v>0.291221</v>
      </c>
      <c r="Z27" t="s">
        <v>30</v>
      </c>
      <c r="AA27">
        <v>0.215436</v>
      </c>
      <c r="AB27">
        <v>0.233377</v>
      </c>
      <c r="AC27">
        <v>0.239357</v>
      </c>
      <c r="AD27">
        <v>0.244349</v>
      </c>
      <c r="AE27">
        <v>0.296212</v>
      </c>
      <c r="AF27">
        <v>0.335105</v>
      </c>
      <c r="AH27" t="s">
        <v>30</v>
      </c>
      <c r="AI27">
        <v>0.219414</v>
      </c>
      <c r="AJ27">
        <v>0.35904</v>
      </c>
      <c r="AK27">
        <v>0.688159</v>
      </c>
      <c r="AL27">
        <v>0.260303</v>
      </c>
      <c r="AM27">
        <v>0.29721</v>
      </c>
      <c r="AN27">
        <v>0.258309</v>
      </c>
      <c r="AP27" t="s">
        <v>30</v>
      </c>
      <c r="AQ27">
        <v>0.230383</v>
      </c>
      <c r="AR27">
        <v>0.217423</v>
      </c>
      <c r="AS27">
        <v>0.268282</v>
      </c>
      <c r="AT27">
        <v>0.238366</v>
      </c>
      <c r="AU27">
        <v>0.309176</v>
      </c>
      <c r="AV27">
        <v>0.300161</v>
      </c>
      <c r="AX27" t="s">
        <v>30</v>
      </c>
      <c r="AY27">
        <v>0.302192</v>
      </c>
      <c r="AZ27">
        <v>0.281247</v>
      </c>
      <c r="BA27">
        <v>0.257309</v>
      </c>
      <c r="BB27">
        <v>0.244345</v>
      </c>
      <c r="BC27">
        <v>0.252325</v>
      </c>
      <c r="BD27">
        <v>0.293213</v>
      </c>
      <c r="BF27" t="s">
        <v>30</v>
      </c>
      <c r="BG27">
        <v>0.214426</v>
      </c>
      <c r="BH27">
        <v>0.227398</v>
      </c>
      <c r="BI27">
        <v>0.235369</v>
      </c>
      <c r="BJ27">
        <v>0.264294</v>
      </c>
      <c r="BK27">
        <v>0.276265</v>
      </c>
      <c r="BL27">
        <v>0.321137</v>
      </c>
      <c r="BN27" t="s">
        <v>30</v>
      </c>
      <c r="BO27">
        <v>0.178524</v>
      </c>
      <c r="BP27">
        <v>0.225401</v>
      </c>
      <c r="BQ27">
        <v>0.241335</v>
      </c>
      <c r="BR27">
        <v>0.357044</v>
      </c>
      <c r="BS27">
        <v>0.26529</v>
      </c>
      <c r="BT27">
        <v>0.29122</v>
      </c>
      <c r="BV27" t="s">
        <v>30</v>
      </c>
      <c r="BW27">
        <v>0.204453</v>
      </c>
      <c r="BX27">
        <v>0.190495</v>
      </c>
      <c r="BY27">
        <v>0.228387</v>
      </c>
      <c r="BZ27">
        <v>0.245346</v>
      </c>
      <c r="CA27">
        <v>0.270282</v>
      </c>
      <c r="CB27">
        <v>0.298202</v>
      </c>
    </row>
    <row r="28" spans="1:80">
      <c r="A28" t="s">
        <v>31</v>
      </c>
      <c r="B28" s="1">
        <v>0.213424</v>
      </c>
      <c r="C28" s="1">
        <v>0.240334</v>
      </c>
      <c r="D28" s="1">
        <v>0.27028</v>
      </c>
      <c r="E28" s="1">
        <v>0.258309</v>
      </c>
      <c r="F28" s="1">
        <v>0.307181</v>
      </c>
      <c r="G28" s="1">
        <v>0.29222</v>
      </c>
      <c r="J28" t="s">
        <v>31</v>
      </c>
      <c r="K28">
        <v>0.24136</v>
      </c>
      <c r="L28">
        <v>0.271276</v>
      </c>
      <c r="M28">
        <v>0.349066</v>
      </c>
      <c r="N28">
        <v>0.289226</v>
      </c>
      <c r="O28">
        <v>0.271275</v>
      </c>
      <c r="P28">
        <v>0.321147</v>
      </c>
      <c r="R28" t="s">
        <v>31</v>
      </c>
      <c r="S28">
        <v>0.19448</v>
      </c>
      <c r="T28">
        <v>0.274234</v>
      </c>
      <c r="U28">
        <v>0.229389</v>
      </c>
      <c r="V28">
        <v>0.373994</v>
      </c>
      <c r="W28">
        <v>0.269277</v>
      </c>
      <c r="X28">
        <v>0.316155</v>
      </c>
      <c r="Z28" t="s">
        <v>31</v>
      </c>
      <c r="AA28">
        <v>0.247338</v>
      </c>
      <c r="AB28">
        <v>0.2623</v>
      </c>
      <c r="AC28">
        <v>0.267285</v>
      </c>
      <c r="AD28">
        <v>0.306178</v>
      </c>
      <c r="AE28">
        <v>0.36004</v>
      </c>
      <c r="AF28">
        <v>0.333109</v>
      </c>
      <c r="AH28" t="s">
        <v>31</v>
      </c>
      <c r="AI28">
        <v>0.244453</v>
      </c>
      <c r="AJ28">
        <v>0.297203</v>
      </c>
      <c r="AK28">
        <v>0.438838</v>
      </c>
      <c r="AL28">
        <v>0.291185</v>
      </c>
      <c r="AM28">
        <v>0.270275</v>
      </c>
      <c r="AN28">
        <v>0.320142</v>
      </c>
      <c r="AP28" t="s">
        <v>31</v>
      </c>
      <c r="AQ28">
        <v>0.192402</v>
      </c>
      <c r="AR28">
        <f>0.212429</f>
        <v>0.212429</v>
      </c>
      <c r="AS28">
        <v>0.220416</v>
      </c>
      <c r="AT28">
        <v>0.338118</v>
      </c>
      <c r="AU28">
        <v>0.305186</v>
      </c>
      <c r="AV28">
        <v>0.29122</v>
      </c>
      <c r="AX28" t="s">
        <v>31</v>
      </c>
      <c r="AY28">
        <v>0.303188</v>
      </c>
      <c r="AZ28">
        <v>0.281246</v>
      </c>
      <c r="BA28">
        <v>0.330117</v>
      </c>
      <c r="BB28">
        <v>0.278266</v>
      </c>
      <c r="BC28">
        <v>0.303186</v>
      </c>
      <c r="BD28">
        <v>0.301194</v>
      </c>
      <c r="BF28" t="s">
        <v>31</v>
      </c>
      <c r="BG28">
        <v>0.230384</v>
      </c>
      <c r="BH28">
        <v>0.285243</v>
      </c>
      <c r="BI28">
        <v>0.304201</v>
      </c>
      <c r="BJ28">
        <v>0.278255</v>
      </c>
      <c r="BK28">
        <v>0.292216</v>
      </c>
      <c r="BL28">
        <v>0.293217</v>
      </c>
      <c r="BN28" t="s">
        <v>31</v>
      </c>
      <c r="BO28">
        <v>0.207443</v>
      </c>
      <c r="BP28">
        <v>0.263292</v>
      </c>
      <c r="BQ28">
        <v>0.241355</v>
      </c>
      <c r="BR28">
        <v>0.286237</v>
      </c>
      <c r="BS28">
        <v>0.255311</v>
      </c>
      <c r="BT28">
        <f>0.290226</f>
        <v>0.290226</v>
      </c>
      <c r="BV28" t="s">
        <v>31</v>
      </c>
      <c r="BW28">
        <v>0.224396</v>
      </c>
      <c r="BX28">
        <v>0.254317</v>
      </c>
      <c r="BY28">
        <v>0.271278</v>
      </c>
      <c r="BZ28">
        <v>0.276262</v>
      </c>
      <c r="CA28">
        <v>0.257313</v>
      </c>
      <c r="CB28">
        <v>0.277242</v>
      </c>
    </row>
    <row r="29" spans="1:80">
      <c r="A29" t="s">
        <v>32</v>
      </c>
      <c r="B29" s="1">
        <v>0.281341</v>
      </c>
      <c r="C29" s="1">
        <v>0.238362</v>
      </c>
      <c r="D29" s="1">
        <v>0.288226</v>
      </c>
      <c r="E29" s="1">
        <v>0.294217</v>
      </c>
      <c r="F29" s="1">
        <v>0.301195</v>
      </c>
      <c r="G29" s="1">
        <v>0.342087</v>
      </c>
      <c r="J29" t="s">
        <v>32</v>
      </c>
      <c r="K29">
        <v>0.251326</v>
      </c>
      <c r="L29">
        <v>0.241355</v>
      </c>
      <c r="M29">
        <v>0.382973</v>
      </c>
      <c r="N29">
        <v>0.287233</v>
      </c>
      <c r="O29">
        <v>0.331116</v>
      </c>
      <c r="P29">
        <v>0.314152</v>
      </c>
      <c r="R29" t="s">
        <v>32</v>
      </c>
      <c r="S29">
        <v>0.263296</v>
      </c>
      <c r="T29">
        <v>0.256317</v>
      </c>
      <c r="U29">
        <v>0.28823</v>
      </c>
      <c r="V29">
        <v>0.304182</v>
      </c>
      <c r="W29">
        <v>0.321144</v>
      </c>
      <c r="X29">
        <v>0.343084</v>
      </c>
      <c r="Z29" t="s">
        <v>32</v>
      </c>
      <c r="AA29">
        <v>0.236365</v>
      </c>
      <c r="AB29">
        <v>0.260302</v>
      </c>
      <c r="AC29">
        <v>0.267287</v>
      </c>
      <c r="AD29">
        <v>0.266288</v>
      </c>
      <c r="AE29">
        <v>0.47872</v>
      </c>
      <c r="AF29">
        <v>0.29222</v>
      </c>
      <c r="AH29" t="s">
        <v>32</v>
      </c>
      <c r="AI29">
        <v>0.203126</v>
      </c>
      <c r="AJ29">
        <v>0.293215</v>
      </c>
      <c r="AK29">
        <f>0.385967</f>
        <v>0.385967</v>
      </c>
      <c r="AL29">
        <v>0.286236</v>
      </c>
      <c r="AM29">
        <v>0.309174</v>
      </c>
      <c r="AN29">
        <v>0.312165</v>
      </c>
      <c r="AP29" t="s">
        <v>32</v>
      </c>
      <c r="AQ29">
        <v>0.262301</v>
      </c>
      <c r="AR29">
        <v>0.265291</v>
      </c>
      <c r="AS29">
        <v>0.280242</v>
      </c>
      <c r="AT29">
        <v>0.290223</v>
      </c>
      <c r="AU29">
        <v>0.361035</v>
      </c>
      <c r="AV29">
        <v>0.349066</v>
      </c>
      <c r="AX29" t="s">
        <v>32</v>
      </c>
      <c r="AY29">
        <v>0.355049</v>
      </c>
      <c r="AZ29">
        <v>0.365025</v>
      </c>
      <c r="BA29">
        <v>0.258309</v>
      </c>
      <c r="BB29">
        <v>0.289225</v>
      </c>
      <c r="BC29">
        <v>0.285269</v>
      </c>
      <c r="BD29">
        <v>0.310171</v>
      </c>
      <c r="BF29" t="s">
        <v>32</v>
      </c>
      <c r="BG29">
        <v>0.248338</v>
      </c>
      <c r="BH29">
        <v>0.242344</v>
      </c>
      <c r="BI29">
        <v>0.259307</v>
      </c>
      <c r="BJ29">
        <v>0.287233</v>
      </c>
      <c r="BK29">
        <v>0.30219</v>
      </c>
      <c r="BL29">
        <v>0.336101</v>
      </c>
      <c r="BN29" t="s">
        <v>32</v>
      </c>
      <c r="BO29">
        <v>0.265288</v>
      </c>
      <c r="BP29">
        <v>0.250329</v>
      </c>
      <c r="BQ29">
        <v>0.268285</v>
      </c>
      <c r="BR29">
        <v>0.277265</v>
      </c>
      <c r="BS29">
        <v>0.319148</v>
      </c>
      <c r="BT29">
        <v>0.329121</v>
      </c>
      <c r="BV29" t="s">
        <v>32</v>
      </c>
      <c r="BW29">
        <v>0.230385</v>
      </c>
      <c r="BX29">
        <v>0.230383</v>
      </c>
      <c r="BY29">
        <v>0.256314</v>
      </c>
      <c r="BZ29">
        <v>0.271275</v>
      </c>
      <c r="CA29">
        <v>0.368013</v>
      </c>
      <c r="CB29">
        <v>0.319143</v>
      </c>
    </row>
    <row r="30" spans="1:80">
      <c r="A30" t="s">
        <v>33</v>
      </c>
      <c r="B30" s="1">
        <v>0.256316</v>
      </c>
      <c r="C30" s="1">
        <v>0.35106</v>
      </c>
      <c r="D30" s="1">
        <v>0.29822</v>
      </c>
      <c r="E30" s="1">
        <v>0.301193</v>
      </c>
      <c r="F30" s="1">
        <v>0.323131</v>
      </c>
      <c r="G30" s="1">
        <v>0.353058</v>
      </c>
      <c r="J30" t="s">
        <v>33</v>
      </c>
      <c r="K30">
        <v>0.22241</v>
      </c>
      <c r="L30">
        <v>0.24735</v>
      </c>
      <c r="M30">
        <v>0.373003</v>
      </c>
      <c r="N30">
        <v>0.319153</v>
      </c>
      <c r="O30">
        <v>0.339093</v>
      </c>
      <c r="P30">
        <v>0.335102</v>
      </c>
      <c r="R30" t="s">
        <v>33</v>
      </c>
      <c r="S30">
        <v>0.250332</v>
      </c>
      <c r="T30">
        <v>0.278257</v>
      </c>
      <c r="U30">
        <v>0.296206</v>
      </c>
      <c r="V30">
        <v>0.308173</v>
      </c>
      <c r="W30">
        <v>0.32513</v>
      </c>
      <c r="X30">
        <v>0.319147</v>
      </c>
      <c r="Z30" t="s">
        <v>33</v>
      </c>
      <c r="AA30">
        <v>0.263295</v>
      </c>
      <c r="AB30">
        <v>0.267286</v>
      </c>
      <c r="AC30">
        <v>0.307179</v>
      </c>
      <c r="AD30">
        <v>0.309177</v>
      </c>
      <c r="AE30">
        <v>0.450794</v>
      </c>
      <c r="AF30">
        <v>0.549531</v>
      </c>
      <c r="AH30" t="s">
        <v>33</v>
      </c>
      <c r="AI30">
        <v>0.301194</v>
      </c>
      <c r="AJ30">
        <v>0.27427</v>
      </c>
      <c r="AK30">
        <v>0.295214</v>
      </c>
      <c r="AL30">
        <v>0.299201</v>
      </c>
      <c r="AM30">
        <v>0.353057</v>
      </c>
      <c r="AN30">
        <v>0.357046</v>
      </c>
      <c r="AP30" t="s">
        <v>33</v>
      </c>
      <c r="AQ30">
        <v>0.223403</v>
      </c>
      <c r="AR30">
        <v>0.294214</v>
      </c>
      <c r="AS30">
        <v>0.265306</v>
      </c>
      <c r="AT30">
        <v>0.33411</v>
      </c>
      <c r="AU30">
        <v>0.534557</v>
      </c>
      <c r="AV30">
        <v>0.345065</v>
      </c>
      <c r="AX30" t="s">
        <v>33</v>
      </c>
      <c r="AY30">
        <v>0.315158</v>
      </c>
      <c r="AZ30">
        <v>0.326129</v>
      </c>
      <c r="BA30">
        <v>0.280252</v>
      </c>
      <c r="BB30">
        <v>0.34508</v>
      </c>
      <c r="BC30">
        <v>0.323136</v>
      </c>
      <c r="BD30">
        <v>0.317153</v>
      </c>
      <c r="BF30" t="s">
        <v>33</v>
      </c>
      <c r="BG30">
        <v>0.223403</v>
      </c>
      <c r="BH30">
        <v>0.291218</v>
      </c>
      <c r="BI30">
        <v>0.280245</v>
      </c>
      <c r="BJ30">
        <v>0.312164</v>
      </c>
      <c r="BK30">
        <f>0.309172</f>
        <v>0.309172</v>
      </c>
      <c r="BL30">
        <f>0.31017</f>
        <v>0.31017</v>
      </c>
      <c r="BN30" t="s">
        <v>33</v>
      </c>
      <c r="BO30">
        <v>0.239363</v>
      </c>
      <c r="BP30">
        <v>0.294216</v>
      </c>
      <c r="BQ30">
        <f>0.369009</f>
        <v>0.369009</v>
      </c>
      <c r="BR30">
        <v>0.311168</v>
      </c>
      <c r="BS30">
        <v>0.304185</v>
      </c>
      <c r="BT30">
        <v>0.313158</v>
      </c>
      <c r="BV30" t="s">
        <v>33</v>
      </c>
      <c r="BW30">
        <v>0.229386</v>
      </c>
      <c r="BX30">
        <v>0.314162</v>
      </c>
      <c r="BY30">
        <v>0.304185</v>
      </c>
      <c r="BZ30">
        <v>0.305152</v>
      </c>
      <c r="CA30">
        <v>0.283243</v>
      </c>
      <c r="CB30">
        <v>0.308151</v>
      </c>
    </row>
    <row r="31" spans="1:80">
      <c r="A31" t="s">
        <v>34</v>
      </c>
      <c r="B31" s="1">
        <v>0.30618</v>
      </c>
      <c r="C31" s="1">
        <v>0.280248</v>
      </c>
      <c r="D31" s="1">
        <v>0.265293</v>
      </c>
      <c r="E31" s="1">
        <v>0.342085</v>
      </c>
      <c r="F31" s="1">
        <v>0.369018</v>
      </c>
      <c r="G31" s="1">
        <v>0.334104</v>
      </c>
      <c r="J31" t="s">
        <v>34</v>
      </c>
      <c r="K31">
        <v>0.279223</v>
      </c>
      <c r="L31">
        <v>0.29521</v>
      </c>
      <c r="M31">
        <v>0.386966</v>
      </c>
      <c r="N31">
        <v>0.322133</v>
      </c>
      <c r="O31">
        <v>0.339093</v>
      </c>
      <c r="P31">
        <v>0.352058</v>
      </c>
      <c r="R31" t="s">
        <v>34</v>
      </c>
      <c r="S31">
        <v>0.294213</v>
      </c>
      <c r="T31">
        <v>0.275267</v>
      </c>
      <c r="U31">
        <v>0.294217</v>
      </c>
      <c r="V31">
        <v>0.321142</v>
      </c>
      <c r="W31">
        <v>0.309176</v>
      </c>
      <c r="X31">
        <v>0.37201</v>
      </c>
      <c r="Z31" t="s">
        <v>34</v>
      </c>
      <c r="AA31">
        <v>0.253326</v>
      </c>
      <c r="AB31">
        <v>0.274266</v>
      </c>
      <c r="AC31">
        <v>0.284242</v>
      </c>
      <c r="AD31">
        <v>0.304154</v>
      </c>
      <c r="AE31">
        <v>0.551525</v>
      </c>
      <c r="AF31">
        <v>0.410904</v>
      </c>
      <c r="AH31" t="s">
        <v>34</v>
      </c>
      <c r="AI31">
        <v>0.332114</v>
      </c>
      <c r="AJ31">
        <v>0.324137</v>
      </c>
      <c r="AK31">
        <v>0.284238</v>
      </c>
      <c r="AL31">
        <f>0.337095</f>
        <v>0.337095</v>
      </c>
      <c r="AM31">
        <v>0.320143</v>
      </c>
      <c r="AN31">
        <v>0.365016</v>
      </c>
      <c r="AP31" t="s">
        <v>34</v>
      </c>
      <c r="AQ31">
        <v>0.28723</v>
      </c>
      <c r="AR31">
        <v>0.302195</v>
      </c>
      <c r="AS31">
        <v>0.315155</v>
      </c>
      <c r="AT31">
        <v>0.338097</v>
      </c>
      <c r="AU31">
        <v>0.418881</v>
      </c>
      <c r="AV31">
        <v>0.328122</v>
      </c>
      <c r="AX31" t="s">
        <v>34</v>
      </c>
      <c r="AY31">
        <v>0.327126</v>
      </c>
      <c r="AZ31">
        <v>0.327125</v>
      </c>
      <c r="BA31">
        <v>0.411899</v>
      </c>
      <c r="BB31">
        <v>0.35405</v>
      </c>
      <c r="BC31">
        <v>0.325132</v>
      </c>
      <c r="BD31">
        <v>0.350063</v>
      </c>
      <c r="BF31" t="s">
        <v>34</v>
      </c>
      <c r="BG31">
        <v>0.262301</v>
      </c>
      <c r="BH31">
        <v>0.295212</v>
      </c>
      <c r="BI31">
        <v>0.295212</v>
      </c>
      <c r="BJ31">
        <v>0.298204</v>
      </c>
      <c r="BK31">
        <v>0.320208</v>
      </c>
      <c r="BL31">
        <v>0.38494</v>
      </c>
      <c r="BN31" t="s">
        <v>34</v>
      </c>
      <c r="BO31">
        <f>0.274268</f>
        <v>0.274268</v>
      </c>
      <c r="BP31">
        <v>0.259307</v>
      </c>
      <c r="BQ31">
        <v>0.356049</v>
      </c>
      <c r="BR31">
        <v>0.308176</v>
      </c>
      <c r="BS31">
        <v>0.357045</v>
      </c>
      <c r="BT31">
        <v>0.38297</v>
      </c>
      <c r="BV31" t="s">
        <v>34</v>
      </c>
      <c r="BW31">
        <v>0.255319</v>
      </c>
      <c r="BX31">
        <v>0.250331</v>
      </c>
      <c r="BY31">
        <f>0.306185</f>
        <v>0.306185</v>
      </c>
      <c r="BZ31">
        <v>0.30419</v>
      </c>
      <c r="CA31">
        <v>0.3361</v>
      </c>
      <c r="CB31">
        <v>0.344082</v>
      </c>
    </row>
    <row r="32" spans="1:80">
      <c r="A32" t="s">
        <v>35</v>
      </c>
      <c r="B32" s="1">
        <v>0.270276</v>
      </c>
      <c r="C32" s="1">
        <v>0.292655</v>
      </c>
      <c r="D32" s="1">
        <v>0.34508</v>
      </c>
      <c r="E32" s="1">
        <v>0.311159</v>
      </c>
      <c r="F32" s="1">
        <v>0.317148</v>
      </c>
      <c r="G32" s="1">
        <v>0.38896</v>
      </c>
      <c r="J32" t="s">
        <v>35</v>
      </c>
      <c r="K32">
        <v>0.263295</v>
      </c>
      <c r="L32">
        <v>0.28424</v>
      </c>
      <c r="M32">
        <v>0.387963</v>
      </c>
      <c r="N32">
        <v>0.336099</v>
      </c>
      <c r="O32">
        <v>0.361039</v>
      </c>
      <c r="P32">
        <v>0.369012</v>
      </c>
      <c r="R32" t="s">
        <v>35</v>
      </c>
      <c r="S32">
        <v>0.276263</v>
      </c>
      <c r="T32">
        <v>0.27827</v>
      </c>
      <c r="U32">
        <v>0.301159</v>
      </c>
      <c r="V32">
        <v>0.326128</v>
      </c>
      <c r="W32">
        <v>0.354052</v>
      </c>
      <c r="X32">
        <v>0.37201</v>
      </c>
      <c r="Z32" t="s">
        <v>35</v>
      </c>
      <c r="AA32">
        <v>0.269285</v>
      </c>
      <c r="AB32">
        <v>0.300194</v>
      </c>
      <c r="AC32">
        <v>0.354055</v>
      </c>
      <c r="AD32">
        <v>0.336112</v>
      </c>
      <c r="AE32">
        <v>0.788889</v>
      </c>
      <c r="AF32">
        <v>0.420878</v>
      </c>
      <c r="AH32" t="s">
        <v>35</v>
      </c>
      <c r="AI32">
        <v>0.286237</v>
      </c>
      <c r="AJ32">
        <v>0.278251</v>
      </c>
      <c r="AK32">
        <v>0.334096</v>
      </c>
      <c r="AL32">
        <v>0.285238</v>
      </c>
      <c r="AM32">
        <v>0.36303</v>
      </c>
      <c r="AN32">
        <v>0.337099</v>
      </c>
      <c r="AP32" t="s">
        <v>35</v>
      </c>
      <c r="AQ32">
        <v>0.277261</v>
      </c>
      <c r="AR32">
        <v>0.313162</v>
      </c>
      <c r="AS32">
        <v>0.305182</v>
      </c>
      <c r="AT32">
        <v>0.323139</v>
      </c>
      <c r="AU32">
        <v>0.38497</v>
      </c>
      <c r="AV32">
        <v>0.37798</v>
      </c>
      <c r="AX32" t="s">
        <v>35</v>
      </c>
      <c r="AY32">
        <v>0.369012</v>
      </c>
      <c r="AZ32">
        <v>0.336105</v>
      </c>
      <c r="BA32">
        <v>0.398933</v>
      </c>
      <c r="BB32">
        <v>0.354062</v>
      </c>
      <c r="BC32">
        <v>0.336101</v>
      </c>
      <c r="BD32">
        <v>0.359037</v>
      </c>
      <c r="BF32" t="s">
        <v>35</v>
      </c>
      <c r="BG32">
        <v>0.284265</v>
      </c>
      <c r="BH32">
        <v>0.304184</v>
      </c>
      <c r="BI32">
        <v>0.328118</v>
      </c>
      <c r="BJ32">
        <v>0.329119</v>
      </c>
      <c r="BK32">
        <v>0.367018</v>
      </c>
      <c r="BL32">
        <v>0.358045</v>
      </c>
      <c r="BN32" t="s">
        <v>35</v>
      </c>
      <c r="BO32">
        <v>0.276259</v>
      </c>
      <c r="BP32">
        <v>0.315129</v>
      </c>
      <c r="BQ32">
        <v>0.384969</v>
      </c>
      <c r="BR32">
        <v>0.3361</v>
      </c>
      <c r="BS32">
        <v>0.334106</v>
      </c>
      <c r="BT32">
        <v>0.398935</v>
      </c>
      <c r="BV32" t="s">
        <v>35</v>
      </c>
      <c r="BW32">
        <v>0.252324</v>
      </c>
      <c r="BX32">
        <v>0.341089</v>
      </c>
      <c r="BY32">
        <v>0.297207</v>
      </c>
      <c r="BZ32">
        <v>0.342085</v>
      </c>
      <c r="CA32">
        <v>0.356024</v>
      </c>
      <c r="CB32">
        <v>0.388961</v>
      </c>
    </row>
    <row r="33" spans="1:80">
      <c r="A33" t="s">
        <v>36</v>
      </c>
      <c r="B33" s="1">
        <v>0.436831</v>
      </c>
      <c r="C33" s="1">
        <v>0.313161</v>
      </c>
      <c r="D33" s="1">
        <v>0.334102</v>
      </c>
      <c r="E33" s="1">
        <v>0.360031</v>
      </c>
      <c r="F33" s="1">
        <v>0.439824</v>
      </c>
      <c r="G33" s="1">
        <v>0.618353</v>
      </c>
      <c r="J33" t="s">
        <v>36</v>
      </c>
      <c r="K33">
        <v>0.300204</v>
      </c>
      <c r="L33">
        <v>0.298187</v>
      </c>
      <c r="M33">
        <v>0.459771</v>
      </c>
      <c r="N33">
        <v>0.320146</v>
      </c>
      <c r="O33">
        <v>0.384971</v>
      </c>
      <c r="P33">
        <v>0.407912</v>
      </c>
      <c r="R33" t="s">
        <v>36</v>
      </c>
      <c r="S33">
        <v>0.313164</v>
      </c>
      <c r="T33">
        <v>0.28923</v>
      </c>
      <c r="U33">
        <v>0.370011</v>
      </c>
      <c r="V33">
        <v>0.357047</v>
      </c>
      <c r="W33">
        <v>0.36202</v>
      </c>
      <c r="X33">
        <v>0.35705</v>
      </c>
      <c r="Z33" t="s">
        <v>36</v>
      </c>
      <c r="AA33">
        <v>0.28025</v>
      </c>
      <c r="AB33">
        <v>0.31316</v>
      </c>
      <c r="AC33">
        <v>0.309172</v>
      </c>
      <c r="AD33">
        <v>0.36004</v>
      </c>
      <c r="AE33">
        <v>0.520599</v>
      </c>
      <c r="AF33">
        <v>0.45578</v>
      </c>
      <c r="AH33" t="s">
        <v>36</v>
      </c>
      <c r="AI33">
        <v>0.320143</v>
      </c>
      <c r="AJ33">
        <v>0.594409</v>
      </c>
      <c r="AK33">
        <v>0.301196</v>
      </c>
      <c r="AL33">
        <v>0.389967</v>
      </c>
      <c r="AM33">
        <v>0.36901</v>
      </c>
      <c r="AN33">
        <v>0.413894</v>
      </c>
      <c r="AP33" t="s">
        <v>36</v>
      </c>
      <c r="AQ33">
        <v>0.310167</v>
      </c>
      <c r="AR33">
        <v>0.283244</v>
      </c>
      <c r="AS33">
        <v>0.350065</v>
      </c>
      <c r="AT33">
        <v>0.378983</v>
      </c>
      <c r="AU33">
        <v>0.378981</v>
      </c>
      <c r="AV33">
        <v>0.368018</v>
      </c>
      <c r="AX33" t="s">
        <v>36</v>
      </c>
      <c r="AY33">
        <v>0.386966</v>
      </c>
      <c r="AZ33">
        <v>0.411898</v>
      </c>
      <c r="BA33">
        <v>0.464755</v>
      </c>
      <c r="BB33">
        <v>0.341092</v>
      </c>
      <c r="BC33">
        <v>0.363022</v>
      </c>
      <c r="BD33">
        <v>0.356051</v>
      </c>
      <c r="BF33" t="s">
        <v>36</v>
      </c>
      <c r="BG33">
        <v>0.281251</v>
      </c>
      <c r="BH33">
        <v>0.310166</v>
      </c>
      <c r="BI33">
        <v>0.315159</v>
      </c>
      <c r="BJ33">
        <v>0.313163</v>
      </c>
      <c r="BK33">
        <v>0.333112</v>
      </c>
      <c r="BL33">
        <v>0.383971</v>
      </c>
      <c r="BN33" t="s">
        <v>36</v>
      </c>
      <c r="BO33">
        <v>0.301198</v>
      </c>
      <c r="BP33">
        <v>0.330119</v>
      </c>
      <c r="BQ33">
        <v>0.431844</v>
      </c>
      <c r="BR33">
        <v>0.347072</v>
      </c>
      <c r="BS33">
        <f>0.342086</f>
        <v>0.342086</v>
      </c>
      <c r="BT33">
        <v>0.392947</v>
      </c>
      <c r="BV33" t="s">
        <v>36</v>
      </c>
      <c r="BW33">
        <v>0.324133</v>
      </c>
      <c r="BX33">
        <v>0.299202</v>
      </c>
      <c r="BY33">
        <v>0.298173</v>
      </c>
      <c r="BZ33">
        <v>0.330114</v>
      </c>
      <c r="CA33">
        <v>0.327122</v>
      </c>
      <c r="CB33">
        <v>0.368016</v>
      </c>
    </row>
    <row r="34" spans="1:80">
      <c r="A34" t="s">
        <v>37</v>
      </c>
      <c r="B34" s="1">
        <v>0.295212</v>
      </c>
      <c r="C34" s="1">
        <v>0.332113</v>
      </c>
      <c r="D34" s="1">
        <v>0.333109</v>
      </c>
      <c r="E34" s="1">
        <v>0.433851</v>
      </c>
      <c r="F34" s="1">
        <v>0.388963</v>
      </c>
      <c r="G34" s="1">
        <v>0.583438</v>
      </c>
      <c r="J34" t="s">
        <v>37</v>
      </c>
      <c r="K34">
        <v>0.262302</v>
      </c>
      <c r="L34">
        <v>0.32215</v>
      </c>
      <c r="M34">
        <v>0.503653</v>
      </c>
      <c r="N34">
        <v>0.347069</v>
      </c>
      <c r="O34">
        <v>0.381975</v>
      </c>
      <c r="P34">
        <v>0.41389</v>
      </c>
      <c r="R34" t="s">
        <v>37</v>
      </c>
      <c r="S34">
        <v>0.293217</v>
      </c>
      <c r="T34">
        <v>0.323135</v>
      </c>
      <c r="U34">
        <v>0.357048</v>
      </c>
      <c r="V34">
        <v>0.353057</v>
      </c>
      <c r="W34">
        <v>0.447802</v>
      </c>
      <c r="X34">
        <v>0.421871</v>
      </c>
      <c r="Z34" t="s">
        <v>37</v>
      </c>
      <c r="AA34">
        <v>0.334111</v>
      </c>
      <c r="AB34">
        <v>0.303182</v>
      </c>
      <c r="AC34">
        <v>0.330115</v>
      </c>
      <c r="AD34">
        <v>0.395939</v>
      </c>
      <c r="AE34">
        <v>0.447803</v>
      </c>
      <c r="AF34">
        <v>0.409903</v>
      </c>
      <c r="AH34" t="s">
        <v>37</v>
      </c>
      <c r="AI34">
        <v>0.307181</v>
      </c>
      <c r="AJ34">
        <v>0.372988</v>
      </c>
      <c r="AK34">
        <v>0.366019</v>
      </c>
      <c r="AL34">
        <f>0.331103</f>
        <v>0.331103</v>
      </c>
      <c r="AM34">
        <v>0.361036</v>
      </c>
      <c r="AN34">
        <v>0.437828</v>
      </c>
      <c r="AP34" t="s">
        <v>37</v>
      </c>
      <c r="AQ34">
        <v>0.292218</v>
      </c>
      <c r="AR34">
        <v>0.33211</v>
      </c>
      <c r="AS34">
        <v>0.433837</v>
      </c>
      <c r="AT34">
        <v>0.38099</v>
      </c>
      <c r="AU34">
        <v>0.396941</v>
      </c>
      <c r="AV34">
        <v>0.38796</v>
      </c>
      <c r="AX34" t="s">
        <v>37</v>
      </c>
      <c r="AY34">
        <v>0.37101</v>
      </c>
      <c r="AZ34">
        <v>0.342089</v>
      </c>
      <c r="BA34">
        <v>0.451791</v>
      </c>
      <c r="BB34">
        <v>0.423866</v>
      </c>
      <c r="BC34">
        <v>0.375997</v>
      </c>
      <c r="BD34">
        <v>0.395916</v>
      </c>
      <c r="BF34" t="s">
        <v>37</v>
      </c>
      <c r="BG34">
        <v>0.333112</v>
      </c>
      <c r="BH34">
        <v>0.287236</v>
      </c>
      <c r="BI34">
        <v>0.354056</v>
      </c>
      <c r="BJ34">
        <v>0.379983</v>
      </c>
      <c r="BK34">
        <v>0.390065</v>
      </c>
      <c r="BL34">
        <v>0.368017</v>
      </c>
      <c r="BN34" t="s">
        <v>37</v>
      </c>
      <c r="BO34">
        <v>0.296209</v>
      </c>
      <c r="BP34">
        <v>0.300199</v>
      </c>
      <c r="BQ34">
        <v>0.39594</v>
      </c>
      <c r="BR34">
        <v>0.336101</v>
      </c>
      <c r="BS34">
        <v>0.354052</v>
      </c>
      <c r="BT34">
        <v>0.38497</v>
      </c>
      <c r="BV34" t="s">
        <v>37</v>
      </c>
      <c r="BW34">
        <v>0.298168</v>
      </c>
      <c r="BX34">
        <v>0.319113</v>
      </c>
      <c r="BY34">
        <v>0.345078</v>
      </c>
      <c r="BZ34">
        <v>0.340089</v>
      </c>
      <c r="CA34">
        <v>0.379986</v>
      </c>
      <c r="CB34">
        <v>0.402923</v>
      </c>
    </row>
    <row r="35" spans="1:80">
      <c r="A35" t="s">
        <v>38</v>
      </c>
      <c r="B35" s="1">
        <v>0.286232</v>
      </c>
      <c r="C35" s="1">
        <v>0.365023</v>
      </c>
      <c r="D35" s="1">
        <v>0.36602</v>
      </c>
      <c r="E35" s="1">
        <v>0.382966</v>
      </c>
      <c r="F35" s="1">
        <v>0.493679</v>
      </c>
      <c r="G35" s="1">
        <v>0.469738</v>
      </c>
      <c r="J35" t="s">
        <v>38</v>
      </c>
      <c r="K35">
        <v>0.314161</v>
      </c>
      <c r="L35">
        <v>0.337089</v>
      </c>
      <c r="M35">
        <v>0.42387</v>
      </c>
      <c r="N35">
        <v>0.371008</v>
      </c>
      <c r="O35">
        <v>0.417876</v>
      </c>
      <c r="P35">
        <v>0.424864</v>
      </c>
      <c r="R35" t="s">
        <v>38</v>
      </c>
      <c r="S35">
        <v>0.323135</v>
      </c>
      <c r="T35">
        <v>0.35804</v>
      </c>
      <c r="U35">
        <v>0.342083</v>
      </c>
      <c r="V35">
        <v>0.378986</v>
      </c>
      <c r="W35">
        <v>0.408909</v>
      </c>
      <c r="X35">
        <v>0.447801</v>
      </c>
      <c r="Z35" t="s">
        <v>38</v>
      </c>
      <c r="AA35">
        <v>0.288221</v>
      </c>
      <c r="AB35">
        <v>0.334109</v>
      </c>
      <c r="AC35">
        <v>0.360037</v>
      </c>
      <c r="AD35">
        <v>0.453789</v>
      </c>
      <c r="AE35">
        <v>0.524597</v>
      </c>
      <c r="AF35">
        <v>0.447794</v>
      </c>
      <c r="AH35" t="s">
        <v>38</v>
      </c>
      <c r="AI35">
        <v>0.841748</v>
      </c>
      <c r="AJ35">
        <v>0.339093</v>
      </c>
      <c r="AK35">
        <v>0.377989</v>
      </c>
      <c r="AL35">
        <v>0.371011</v>
      </c>
      <c r="AM35">
        <v>0.416884</v>
      </c>
      <c r="AN35">
        <v>0.425863</v>
      </c>
      <c r="AP35" t="s">
        <v>38</v>
      </c>
      <c r="AQ35">
        <v>0.34308</v>
      </c>
      <c r="AR35">
        <v>0.304187</v>
      </c>
      <c r="AS35">
        <v>0.385971</v>
      </c>
      <c r="AT35">
        <v>0.362039</v>
      </c>
      <c r="AU35">
        <v>0.416904</v>
      </c>
      <c r="AV35">
        <v>0.542521</v>
      </c>
      <c r="AX35" t="s">
        <v>38</v>
      </c>
      <c r="AY35">
        <v>0.337096</v>
      </c>
      <c r="AZ35">
        <v>0.386966</v>
      </c>
      <c r="BA35">
        <v>0.471738</v>
      </c>
      <c r="BB35">
        <v>0.38996</v>
      </c>
      <c r="BC35">
        <v>0.380979</v>
      </c>
      <c r="BD35">
        <v>0.47374</v>
      </c>
      <c r="BF35" t="s">
        <v>38</v>
      </c>
      <c r="BG35">
        <v>0.311168</v>
      </c>
      <c r="BH35">
        <v>0.322136</v>
      </c>
      <c r="BI35">
        <v>0.357045</v>
      </c>
      <c r="BJ35">
        <v>0.383974</v>
      </c>
      <c r="BK35">
        <v>0.38497</v>
      </c>
      <c r="BL35">
        <v>0.426857</v>
      </c>
      <c r="BN35" t="s">
        <v>38</v>
      </c>
      <c r="BO35">
        <f>0.346085</f>
        <v>0.346085</v>
      </c>
      <c r="BP35">
        <v>0.360038</v>
      </c>
      <c r="BQ35">
        <v>0.472735</v>
      </c>
      <c r="BR35">
        <v>0.381977</v>
      </c>
      <c r="BS35">
        <v>0.403919</v>
      </c>
      <c r="BT35">
        <v>0.417883</v>
      </c>
      <c r="BV35" t="s">
        <v>38</v>
      </c>
      <c r="BW35">
        <v>0.299199</v>
      </c>
      <c r="BX35">
        <v>0.391949</v>
      </c>
      <c r="BY35">
        <v>0.37998</v>
      </c>
      <c r="BZ35">
        <v>0.373999</v>
      </c>
      <c r="CA35">
        <v>0.38494</v>
      </c>
      <c r="CB35">
        <v>0.439825</v>
      </c>
    </row>
    <row r="36" spans="1:80">
      <c r="A36" t="s">
        <v>39</v>
      </c>
      <c r="B36" s="1">
        <v>0.342088</v>
      </c>
      <c r="C36" s="1">
        <v>0.365023</v>
      </c>
      <c r="D36" s="1">
        <v>0.405913</v>
      </c>
      <c r="E36" s="1">
        <v>0.38198</v>
      </c>
      <c r="F36" s="1">
        <v>0.390958</v>
      </c>
      <c r="G36" s="1">
        <v>0.469747</v>
      </c>
      <c r="J36" t="s">
        <v>39</v>
      </c>
      <c r="K36">
        <v>0.302194</v>
      </c>
      <c r="L36">
        <v>0.371025</v>
      </c>
      <c r="M36">
        <v>0.443811</v>
      </c>
      <c r="N36">
        <v>0.422869</v>
      </c>
      <c r="O36">
        <v>0.431844</v>
      </c>
      <c r="P36">
        <v>0.434838</v>
      </c>
      <c r="R36" t="s">
        <v>39</v>
      </c>
      <c r="S36">
        <v>0.338096</v>
      </c>
      <c r="T36">
        <v>0.343082</v>
      </c>
      <c r="U36">
        <v>0.380983</v>
      </c>
      <c r="V36">
        <v>0.40791</v>
      </c>
      <c r="W36">
        <v>0.449798</v>
      </c>
      <c r="X36">
        <v>0.457777</v>
      </c>
      <c r="Z36" t="s">
        <v>39</v>
      </c>
      <c r="AA36">
        <v>0.321143</v>
      </c>
      <c r="AB36">
        <v>0.344075</v>
      </c>
      <c r="AC36">
        <v>0.355048</v>
      </c>
      <c r="AD36">
        <v>0.390954</v>
      </c>
      <c r="AE36">
        <v>0.511631</v>
      </c>
      <c r="AF36">
        <v>0.458773</v>
      </c>
      <c r="AH36" t="s">
        <v>39</v>
      </c>
      <c r="AI36">
        <v>0.57546</v>
      </c>
      <c r="AJ36">
        <v>0.351061</v>
      </c>
      <c r="AK36">
        <f>0.343085</f>
        <v>0.343085</v>
      </c>
      <c r="AL36">
        <v>0.401896</v>
      </c>
      <c r="AM36">
        <v>0.44381</v>
      </c>
      <c r="AN36">
        <v>0.425863</v>
      </c>
      <c r="AP36" t="s">
        <v>39</v>
      </c>
      <c r="AQ36">
        <v>0.324134</v>
      </c>
      <c r="AR36">
        <v>0.381978</v>
      </c>
      <c r="AS36">
        <v>0.343083</v>
      </c>
      <c r="AT36">
        <v>0.428857</v>
      </c>
      <c r="AU36">
        <v>0.405917</v>
      </c>
      <c r="AV36">
        <v>0.558505</v>
      </c>
      <c r="AX36" t="s">
        <v>39</v>
      </c>
      <c r="AY36">
        <v>0.360038</v>
      </c>
      <c r="AZ36">
        <v>0.411891</v>
      </c>
      <c r="BA36">
        <v>0.425861</v>
      </c>
      <c r="BB36">
        <v>0.390949</v>
      </c>
      <c r="BC36">
        <v>0.399931</v>
      </c>
      <c r="BD36">
        <v>0.425861</v>
      </c>
      <c r="BF36" t="s">
        <v>39</v>
      </c>
      <c r="BG36">
        <v>0.371025</v>
      </c>
      <c r="BH36">
        <v>0.339103</v>
      </c>
      <c r="BI36">
        <v>0.339095</v>
      </c>
      <c r="BJ36">
        <v>0.397936</v>
      </c>
      <c r="BK36">
        <v>0.381968</v>
      </c>
      <c r="BL36">
        <v>0.43384</v>
      </c>
      <c r="BN36" t="s">
        <v>39</v>
      </c>
      <c r="BO36">
        <v>0.336103</v>
      </c>
      <c r="BP36">
        <v>0.336098</v>
      </c>
      <c r="BQ36">
        <v>0.472734</v>
      </c>
      <c r="BR36">
        <v>0.396941</v>
      </c>
      <c r="BS36">
        <v>0.403919</v>
      </c>
      <c r="BT36">
        <v>0.428852</v>
      </c>
      <c r="BV36" t="s">
        <v>39</v>
      </c>
      <c r="BW36">
        <v>0.337101</v>
      </c>
      <c r="BX36">
        <v>0.343084</v>
      </c>
      <c r="BY36">
        <v>0.333114</v>
      </c>
      <c r="BZ36">
        <v>0.432845</v>
      </c>
      <c r="CA36">
        <v>0.407907</v>
      </c>
      <c r="CB36">
        <v>0.43284</v>
      </c>
    </row>
    <row r="38" spans="1:1">
      <c r="A38" t="s">
        <v>40</v>
      </c>
    </row>
    <row r="39" spans="1:7">
      <c r="A39">
        <v>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</row>
    <row r="40" spans="1:7">
      <c r="A40" t="s">
        <v>23</v>
      </c>
      <c r="B40">
        <f t="shared" ref="B40:G40" si="0">AVERAGE(B21,K21,S21,AA21,AI21,AQ21,AY21,BG21,BO21,BW21)</f>
        <v>0.1231718</v>
      </c>
      <c r="C40">
        <f t="shared" si="0"/>
        <v>0.1397277</v>
      </c>
      <c r="D40">
        <f t="shared" si="0"/>
        <v>0.1588758</v>
      </c>
      <c r="E40">
        <f t="shared" si="0"/>
        <v>0.1876974</v>
      </c>
      <c r="F40">
        <f t="shared" si="0"/>
        <v>0.1616652</v>
      </c>
      <c r="G40">
        <f t="shared" si="0"/>
        <v>0.2392624</v>
      </c>
    </row>
    <row r="41" spans="1:7">
      <c r="A41" t="s">
        <v>25</v>
      </c>
      <c r="B41">
        <f t="shared" ref="B41:G41" si="1">AVERAGE(B22,K22,S22,AA22,AI22,AQ22,AY22,BG22,BO22,BW22)</f>
        <v>0.1782253</v>
      </c>
      <c r="C41">
        <f t="shared" si="1"/>
        <v>0.1549854</v>
      </c>
      <c r="D41">
        <f t="shared" si="1"/>
        <v>0.1758275</v>
      </c>
      <c r="E41">
        <f t="shared" si="1"/>
        <v>0.1879995</v>
      </c>
      <c r="F41">
        <f t="shared" si="1"/>
        <v>0.1929834</v>
      </c>
      <c r="G41">
        <f t="shared" si="1"/>
        <v>0.2294869</v>
      </c>
    </row>
    <row r="42" spans="1:7">
      <c r="A42" t="s">
        <v>26</v>
      </c>
      <c r="B42">
        <f t="shared" ref="B42:G42" si="2">AVERAGE(B23,K23,S23,AA23,AI23,AQ23,AY23,BG23,BO23,BW23)</f>
        <v>0.1617697</v>
      </c>
      <c r="C42">
        <f t="shared" si="2"/>
        <v>0.1819134</v>
      </c>
      <c r="D42">
        <f t="shared" si="2"/>
        <v>0.1872007</v>
      </c>
      <c r="E42">
        <f t="shared" si="2"/>
        <v>0.2101387</v>
      </c>
      <c r="F42">
        <f t="shared" si="2"/>
        <v>0.2053486</v>
      </c>
      <c r="G42">
        <f t="shared" si="2"/>
        <v>0.2277924</v>
      </c>
    </row>
    <row r="43" spans="1:7">
      <c r="A43" t="s">
        <v>27</v>
      </c>
      <c r="B43">
        <f t="shared" ref="B43:G43" si="3">AVERAGE(B24,K24,S24,AA24,AI24,AQ24,AY24,BG24,BO24,BW24)</f>
        <v>0.2001598</v>
      </c>
      <c r="C43">
        <f t="shared" si="3"/>
        <v>0.1983696</v>
      </c>
      <c r="D43">
        <f t="shared" si="3"/>
        <v>0.2205059</v>
      </c>
      <c r="E43">
        <f t="shared" si="3"/>
        <v>0.2255969</v>
      </c>
      <c r="F43">
        <f t="shared" si="3"/>
        <v>0.2302823</v>
      </c>
      <c r="G43">
        <f t="shared" si="3"/>
        <v>0.234103</v>
      </c>
    </row>
    <row r="44" spans="1:7">
      <c r="A44" t="s">
        <v>28</v>
      </c>
      <c r="B44">
        <f t="shared" ref="B44:G44" si="4">AVERAGE(B25,K25,S25,AA25,AI25,AQ25,AY25,BG25,BO25,BW25)</f>
        <v>0.1824087</v>
      </c>
      <c r="C44">
        <f t="shared" si="4"/>
        <v>0.2237045</v>
      </c>
      <c r="D44">
        <f t="shared" si="4"/>
        <v>0.2062495</v>
      </c>
      <c r="E44">
        <f t="shared" si="4"/>
        <v>0.2292867</v>
      </c>
      <c r="F44">
        <f t="shared" si="4"/>
        <v>0.2473363</v>
      </c>
      <c r="G44">
        <f t="shared" si="4"/>
        <v>0.2626999</v>
      </c>
    </row>
    <row r="45" spans="1:7">
      <c r="A45" t="s">
        <v>29</v>
      </c>
      <c r="B45">
        <f t="shared" ref="B45:G45" si="5">AVERAGE(B26,K26,S26,AA26,AI26,AQ26,AY26,BG26,BO26,BW26)</f>
        <v>0.2176148</v>
      </c>
      <c r="C45">
        <f t="shared" si="5"/>
        <v>0.2112327</v>
      </c>
      <c r="D45">
        <f t="shared" si="5"/>
        <v>0.2528233</v>
      </c>
      <c r="E45">
        <f t="shared" si="5"/>
        <v>0.2591053</v>
      </c>
      <c r="F45">
        <f t="shared" si="5"/>
        <v>0.2698776</v>
      </c>
      <c r="G45">
        <f t="shared" si="5"/>
        <v>0.2717743</v>
      </c>
    </row>
    <row r="46" spans="1:7">
      <c r="A46" t="s">
        <v>30</v>
      </c>
      <c r="B46">
        <f t="shared" ref="B46:G46" si="6">AVERAGE(B27,K27,S27,AA27,AI27,AQ27,AY27,BG27,BO27,BW27)</f>
        <v>0.2251004</v>
      </c>
      <c r="C46">
        <f t="shared" si="6"/>
        <v>0.2388666</v>
      </c>
      <c r="D46">
        <f t="shared" si="6"/>
        <v>0.2946092</v>
      </c>
      <c r="E46">
        <f t="shared" si="6"/>
        <v>0.2670859</v>
      </c>
      <c r="F46">
        <f t="shared" si="6"/>
        <v>0.2816489</v>
      </c>
      <c r="G46">
        <f t="shared" si="6"/>
        <v>0.2969015</v>
      </c>
    </row>
    <row r="47" spans="1:7">
      <c r="A47" t="s">
        <v>31</v>
      </c>
      <c r="B47">
        <f t="shared" ref="B47:G47" si="7">AVERAGE(B28,K28,S28,AA28,AI28,AQ28,AY28,BG28,BO28,BW28)</f>
        <v>0.2298868</v>
      </c>
      <c r="C47">
        <f t="shared" si="7"/>
        <v>0.2641874</v>
      </c>
      <c r="D47">
        <f t="shared" si="7"/>
        <v>0.2922225</v>
      </c>
      <c r="E47">
        <f t="shared" si="7"/>
        <v>0.297603</v>
      </c>
      <c r="F47">
        <f t="shared" si="7"/>
        <v>0.289126</v>
      </c>
      <c r="G47">
        <f t="shared" si="7"/>
        <v>0.3035872</v>
      </c>
    </row>
    <row r="48" spans="1:7">
      <c r="A48" t="s">
        <v>32</v>
      </c>
      <c r="B48">
        <f t="shared" ref="B48:G48" si="8">AVERAGE(B29,K29,S29,AA29,AI29,AQ29,AY29,BG29,BO29,BW29)</f>
        <v>0.2596815</v>
      </c>
      <c r="C48">
        <f t="shared" si="8"/>
        <v>0.2642923</v>
      </c>
      <c r="D48">
        <f t="shared" si="8"/>
        <v>0.293514</v>
      </c>
      <c r="E48">
        <f t="shared" si="8"/>
        <v>0.2853377</v>
      </c>
      <c r="F48">
        <f t="shared" si="8"/>
        <v>0.3377004</v>
      </c>
      <c r="G48">
        <f t="shared" si="8"/>
        <v>0.324731</v>
      </c>
    </row>
    <row r="49" spans="1:7">
      <c r="A49" t="s">
        <v>33</v>
      </c>
      <c r="B49">
        <f t="shared" ref="B49:G49" si="9">AVERAGE(B30,K30,S30,AA30,AI30,AQ30,AY30,BG30,BO30,BW30)</f>
        <v>0.252426</v>
      </c>
      <c r="C49">
        <f t="shared" si="9"/>
        <v>0.2938162</v>
      </c>
      <c r="D49">
        <f t="shared" si="9"/>
        <v>0.3068819</v>
      </c>
      <c r="E49">
        <f t="shared" si="9"/>
        <v>0.3144571</v>
      </c>
      <c r="F49">
        <f t="shared" si="9"/>
        <v>0.3545498</v>
      </c>
      <c r="G49">
        <f t="shared" si="9"/>
        <v>0.3507581</v>
      </c>
    </row>
    <row r="50" spans="1:7">
      <c r="A50" t="s">
        <v>34</v>
      </c>
      <c r="B50">
        <f t="shared" ref="B50:G50" si="10">AVERAGE(B31,K31,S31,AA31,AI31,AQ31,AY31,BG31,BO31,BW31)</f>
        <v>0.28713</v>
      </c>
      <c r="C50">
        <f t="shared" si="10"/>
        <v>0.2883298</v>
      </c>
      <c r="D50">
        <f t="shared" si="10"/>
        <v>0.3199456</v>
      </c>
      <c r="E50">
        <f t="shared" si="10"/>
        <v>0.3229326</v>
      </c>
      <c r="F50">
        <f t="shared" si="10"/>
        <v>0.3646321</v>
      </c>
      <c r="G50">
        <f t="shared" si="10"/>
        <v>0.3624269</v>
      </c>
    </row>
    <row r="51" spans="1:7">
      <c r="A51" t="s">
        <v>35</v>
      </c>
      <c r="B51">
        <f t="shared" ref="B51:G51" si="11">AVERAGE(B32,K32,S32,AA32,AI32,AQ32,AY32,BG32,BO32,BW32)</f>
        <v>0.2824477</v>
      </c>
      <c r="C51">
        <f t="shared" si="11"/>
        <v>0.3043279</v>
      </c>
      <c r="D51">
        <f t="shared" si="11"/>
        <v>0.3436762</v>
      </c>
      <c r="E51">
        <f t="shared" si="11"/>
        <v>0.3279241</v>
      </c>
      <c r="F51">
        <f t="shared" si="11"/>
        <v>0.3962377</v>
      </c>
      <c r="G51">
        <f t="shared" si="11"/>
        <v>0.3770917</v>
      </c>
    </row>
    <row r="52" spans="1:7">
      <c r="A52" t="s">
        <v>36</v>
      </c>
      <c r="B52">
        <f t="shared" ref="B52:G52" si="12">AVERAGE(B33,K33,S33,AA33,AI33,AQ33,AY33,BG33,BO33,BW33)</f>
        <v>0.3254307</v>
      </c>
      <c r="C52">
        <f t="shared" si="12"/>
        <v>0.3442776</v>
      </c>
      <c r="D52">
        <f t="shared" si="12"/>
        <v>0.3634248</v>
      </c>
      <c r="E52">
        <f t="shared" si="12"/>
        <v>0.3497655</v>
      </c>
      <c r="F52">
        <f t="shared" si="12"/>
        <v>0.3820747</v>
      </c>
      <c r="G52">
        <f t="shared" si="12"/>
        <v>0.4121992</v>
      </c>
    </row>
    <row r="53" spans="1:7">
      <c r="A53" t="s">
        <v>37</v>
      </c>
      <c r="B53">
        <f t="shared" ref="B53:G53" si="13">AVERAGE(B34,K34,S34,AA34,AI34,AQ34,AY34,BG34,BO34,BW34)</f>
        <v>0.308274</v>
      </c>
      <c r="C53">
        <f t="shared" si="13"/>
        <v>0.3234315</v>
      </c>
      <c r="D53">
        <f t="shared" si="13"/>
        <v>0.3870646</v>
      </c>
      <c r="E53">
        <f t="shared" si="13"/>
        <v>0.3722048</v>
      </c>
      <c r="F53">
        <f t="shared" si="13"/>
        <v>0.392462</v>
      </c>
      <c r="G53">
        <f t="shared" si="13"/>
        <v>0.4206716</v>
      </c>
    </row>
    <row r="54" spans="1:7">
      <c r="A54" t="s">
        <v>38</v>
      </c>
      <c r="B54">
        <f t="shared" ref="B54:G54" si="14">AVERAGE(B35,K35,S35,AA35,AI35,AQ35,AY35,BG35,BO35,BW35)</f>
        <v>0.3690125</v>
      </c>
      <c r="C54">
        <f t="shared" si="14"/>
        <v>0.349863</v>
      </c>
      <c r="D54">
        <f t="shared" si="14"/>
        <v>0.3937468</v>
      </c>
      <c r="E54">
        <f t="shared" si="14"/>
        <v>0.3849709</v>
      </c>
      <c r="F54">
        <f t="shared" si="14"/>
        <v>0.4233657</v>
      </c>
      <c r="G54">
        <f t="shared" si="14"/>
        <v>0.4516886</v>
      </c>
    </row>
    <row r="55" spans="1:7">
      <c r="A55" t="s">
        <v>39</v>
      </c>
      <c r="B55">
        <f t="shared" ref="B55:G55" si="15">AVERAGE(B36,K36,S36,AA36,AI36,AQ36,AY36,BG36,BO36,BW36)</f>
        <v>0.3607382</v>
      </c>
      <c r="C55">
        <f t="shared" si="15"/>
        <v>0.358642</v>
      </c>
      <c r="D55">
        <f t="shared" si="15"/>
        <v>0.3842727</v>
      </c>
      <c r="E55">
        <f t="shared" si="15"/>
        <v>0.4053137</v>
      </c>
      <c r="F55">
        <f t="shared" si="15"/>
        <v>0.4227683</v>
      </c>
      <c r="G55">
        <f t="shared" si="15"/>
        <v>0.4526896</v>
      </c>
    </row>
    <row r="58" spans="1:16">
      <c r="A58" t="s">
        <v>41</v>
      </c>
      <c r="E58">
        <f>MIN(B60:D64)</f>
        <v>0.2634</v>
      </c>
      <c r="K58">
        <f>MIN(G60:J64)</f>
        <v>0.3716</v>
      </c>
      <c r="P58">
        <f>MIN(M60:O64)</f>
        <v>0.4458</v>
      </c>
    </row>
    <row r="59" spans="1:15">
      <c r="A59" t="s">
        <v>42</v>
      </c>
      <c r="B59" t="s">
        <v>43</v>
      </c>
      <c r="C59" t="s">
        <v>44</v>
      </c>
      <c r="D59" t="s">
        <v>45</v>
      </c>
      <c r="F59" t="s">
        <v>46</v>
      </c>
      <c r="G59" t="s">
        <v>43</v>
      </c>
      <c r="I59" t="s">
        <v>44</v>
      </c>
      <c r="J59" t="s">
        <v>45</v>
      </c>
      <c r="L59" t="s">
        <v>47</v>
      </c>
      <c r="M59" t="s">
        <v>43</v>
      </c>
      <c r="N59" t="s">
        <v>44</v>
      </c>
      <c r="O59" t="s">
        <v>45</v>
      </c>
    </row>
    <row r="60" spans="1:15">
      <c r="A60" t="s">
        <v>48</v>
      </c>
      <c r="B60" s="1">
        <v>0.2855</v>
      </c>
      <c r="C60" s="1">
        <v>0.2838</v>
      </c>
      <c r="D60" s="1">
        <v>0.2838</v>
      </c>
      <c r="F60" t="s">
        <v>48</v>
      </c>
      <c r="G60" s="1">
        <v>0.3803</v>
      </c>
      <c r="I60" s="1">
        <v>0.3717</v>
      </c>
      <c r="J60" s="1">
        <v>0.3716</v>
      </c>
      <c r="L60" t="s">
        <v>48</v>
      </c>
      <c r="M60" s="1">
        <v>0.4494</v>
      </c>
      <c r="N60" s="1">
        <v>0.446</v>
      </c>
      <c r="O60" s="1">
        <v>0.4458</v>
      </c>
    </row>
    <row r="61" spans="1:15">
      <c r="A61" t="s">
        <v>49</v>
      </c>
      <c r="B61" s="1">
        <v>0.2634</v>
      </c>
      <c r="C61" s="1">
        <v>0.2642</v>
      </c>
      <c r="D61" s="1">
        <v>0.2642</v>
      </c>
      <c r="F61" t="s">
        <v>49</v>
      </c>
      <c r="G61" s="1">
        <v>0.3848</v>
      </c>
      <c r="I61" s="1">
        <v>0.37465</v>
      </c>
      <c r="J61" s="1">
        <v>0.3745</v>
      </c>
      <c r="L61" t="s">
        <v>49</v>
      </c>
      <c r="M61" s="1">
        <v>0.5053</v>
      </c>
      <c r="N61" s="1">
        <v>0.5031</v>
      </c>
      <c r="O61" s="1">
        <v>0.5031</v>
      </c>
    </row>
    <row r="62" spans="1:15">
      <c r="A62" t="s">
        <v>50</v>
      </c>
      <c r="B62" s="1">
        <v>0.2934</v>
      </c>
      <c r="C62" s="1">
        <v>0.2902</v>
      </c>
      <c r="D62" s="1">
        <v>0.2902</v>
      </c>
      <c r="F62" t="s">
        <v>50</v>
      </c>
      <c r="G62" s="1">
        <v>0.3812</v>
      </c>
      <c r="I62" s="1">
        <v>0.3746</v>
      </c>
      <c r="J62" s="1">
        <v>0.3745</v>
      </c>
      <c r="L62" t="s">
        <v>50</v>
      </c>
      <c r="M62" s="1">
        <v>0.5141</v>
      </c>
      <c r="N62" s="1">
        <v>0.506</v>
      </c>
      <c r="O62" s="1">
        <v>0.5064</v>
      </c>
    </row>
    <row r="63" spans="1:15">
      <c r="A63" t="s">
        <v>51</v>
      </c>
      <c r="B63" s="1">
        <v>0.3067</v>
      </c>
      <c r="C63" s="1">
        <v>0.3085</v>
      </c>
      <c r="D63" s="1">
        <v>0.3085</v>
      </c>
      <c r="F63" t="s">
        <v>51</v>
      </c>
      <c r="G63" s="1">
        <v>0.3808</v>
      </c>
      <c r="I63" s="1">
        <v>0.3746</v>
      </c>
      <c r="J63" s="1">
        <v>0.3745</v>
      </c>
      <c r="L63" t="s">
        <v>51</v>
      </c>
      <c r="M63" s="1">
        <v>0.5242</v>
      </c>
      <c r="N63" s="1">
        <v>0.5423</v>
      </c>
      <c r="O63" s="1">
        <v>0.5421</v>
      </c>
    </row>
    <row r="64" spans="1:15">
      <c r="A64" t="s">
        <v>52</v>
      </c>
      <c r="B64" s="1">
        <v>0.3235</v>
      </c>
      <c r="C64" s="1">
        <v>0.3245</v>
      </c>
      <c r="D64" s="1">
        <v>0.3244</v>
      </c>
      <c r="F64" t="s">
        <v>52</v>
      </c>
      <c r="G64" s="1">
        <v>0.377</v>
      </c>
      <c r="I64" s="1">
        <v>0.3746</v>
      </c>
      <c r="J64" s="1">
        <v>0.3745</v>
      </c>
      <c r="L64" t="s">
        <v>52</v>
      </c>
      <c r="M64" s="1">
        <v>0.5422</v>
      </c>
      <c r="N64" s="1">
        <v>0.5498</v>
      </c>
      <c r="O64" s="1">
        <v>0.5492</v>
      </c>
    </row>
    <row r="65" spans="1:7">
      <c r="A65" t="s">
        <v>53</v>
      </c>
      <c r="G65" s="1"/>
    </row>
    <row r="66" spans="1:9">
      <c r="A66" t="s">
        <v>42</v>
      </c>
      <c r="B66" t="s">
        <v>43</v>
      </c>
      <c r="C66" t="s">
        <v>44</v>
      </c>
      <c r="D66" t="s">
        <v>45</v>
      </c>
      <c r="F66" t="s">
        <v>54</v>
      </c>
      <c r="I66" t="s">
        <v>55</v>
      </c>
    </row>
    <row r="67" spans="1:17">
      <c r="A67" t="s">
        <v>48</v>
      </c>
      <c r="B67" s="1">
        <v>0.012965</v>
      </c>
      <c r="C67" s="1">
        <v>0.008978</v>
      </c>
      <c r="D67" s="1">
        <v>0.012966</v>
      </c>
      <c r="F67" t="s">
        <v>14</v>
      </c>
      <c r="G67">
        <f>AVERAGE(B60:D64,G60:G64,I60:J64,M60:O64)</f>
        <v>0.393058888888889</v>
      </c>
      <c r="I67" t="s">
        <v>14</v>
      </c>
      <c r="J67">
        <f>AVERAGE(B67:D71,B73:D77,B79:D83)</f>
        <v>0.0861691333333333</v>
      </c>
      <c r="L67" t="s">
        <v>42</v>
      </c>
      <c r="M67">
        <v>1</v>
      </c>
      <c r="N67">
        <v>10</v>
      </c>
      <c r="O67">
        <v>20</v>
      </c>
      <c r="P67">
        <v>30</v>
      </c>
      <c r="Q67">
        <v>40</v>
      </c>
    </row>
    <row r="68" spans="1:17">
      <c r="A68" t="s">
        <v>49</v>
      </c>
      <c r="B68" s="1">
        <v>0.010972</v>
      </c>
      <c r="C68" s="1">
        <v>0.012964</v>
      </c>
      <c r="D68" s="1">
        <v>0.017951</v>
      </c>
      <c r="F68" t="s">
        <v>15</v>
      </c>
      <c r="G68">
        <f>_xlfn.STDEV.P(B60:D64,G60:G64,I60:J64,M60:O64)</f>
        <v>0.0913729240766703</v>
      </c>
      <c r="I68" t="s">
        <v>15</v>
      </c>
      <c r="J68">
        <f>_xlfn.STDEV.P(B67:D71,B73:D77,B79:D83)</f>
        <v>0.159963242259186</v>
      </c>
      <c r="L68" t="s">
        <v>43</v>
      </c>
      <c r="M68" s="1">
        <v>0.2855</v>
      </c>
      <c r="N68" s="1">
        <v>0.2634</v>
      </c>
      <c r="O68" s="1">
        <v>0.2934</v>
      </c>
      <c r="P68" s="1">
        <v>0.3067</v>
      </c>
      <c r="Q68" s="1">
        <v>0.3235</v>
      </c>
    </row>
    <row r="69" spans="1:17">
      <c r="A69" t="s">
        <v>50</v>
      </c>
      <c r="B69" s="1">
        <v>0.011941</v>
      </c>
      <c r="C69" s="1">
        <v>0.018953</v>
      </c>
      <c r="D69" s="1">
        <v>0.041889</v>
      </c>
      <c r="F69" t="s">
        <v>24</v>
      </c>
      <c r="G69">
        <f>1.96*(G68/SQRT(45))</f>
        <v>0.0266972997530126</v>
      </c>
      <c r="I69" t="s">
        <v>24</v>
      </c>
      <c r="J69">
        <f>1.96*(J68/SQRT(45))</f>
        <v>0.0467379879894602</v>
      </c>
      <c r="L69" t="s">
        <v>44</v>
      </c>
      <c r="M69" s="1">
        <v>0.2838</v>
      </c>
      <c r="N69" s="1">
        <v>0.2642</v>
      </c>
      <c r="O69" s="1">
        <v>0.2902</v>
      </c>
      <c r="P69" s="1">
        <v>0.3085</v>
      </c>
      <c r="Q69" s="1">
        <v>0.3245</v>
      </c>
    </row>
    <row r="70" spans="1:17">
      <c r="A70" t="s">
        <v>51</v>
      </c>
      <c r="B70" s="1">
        <v>0.01396</v>
      </c>
      <c r="C70" s="1">
        <v>0.034906</v>
      </c>
      <c r="D70" s="1">
        <v>0.046877</v>
      </c>
      <c r="L70" t="s">
        <v>45</v>
      </c>
      <c r="M70" s="1">
        <v>0.2838</v>
      </c>
      <c r="N70" s="1">
        <v>0.2642</v>
      </c>
      <c r="O70" s="1">
        <v>0.2902</v>
      </c>
      <c r="P70" s="1">
        <v>0.3085</v>
      </c>
      <c r="Q70" s="1">
        <v>0.3244</v>
      </c>
    </row>
    <row r="71" spans="1:17">
      <c r="A71" t="s">
        <v>52</v>
      </c>
      <c r="B71" s="1">
        <v>0.016955</v>
      </c>
      <c r="C71" s="1">
        <v>0.03092</v>
      </c>
      <c r="D71" s="1">
        <v>0.056849</v>
      </c>
      <c r="L71" t="s">
        <v>43</v>
      </c>
      <c r="M71" s="1">
        <v>0.3803</v>
      </c>
      <c r="N71" s="1">
        <v>0.3848</v>
      </c>
      <c r="O71" s="1">
        <v>0.3812</v>
      </c>
      <c r="P71" s="1">
        <v>0.3808</v>
      </c>
      <c r="Q71" s="1">
        <v>0.377</v>
      </c>
    </row>
    <row r="72" spans="1:17">
      <c r="A72" t="s">
        <v>46</v>
      </c>
      <c r="B72" t="s">
        <v>43</v>
      </c>
      <c r="C72" t="s">
        <v>44</v>
      </c>
      <c r="D72" t="s">
        <v>45</v>
      </c>
      <c r="L72" t="s">
        <v>44</v>
      </c>
      <c r="M72" s="1">
        <v>0.3717</v>
      </c>
      <c r="N72" s="1">
        <v>0.37465</v>
      </c>
      <c r="O72" s="1">
        <v>0.3746</v>
      </c>
      <c r="P72" s="1">
        <v>0.3746</v>
      </c>
      <c r="Q72" s="1">
        <v>0.3746</v>
      </c>
    </row>
    <row r="73" spans="1:17">
      <c r="A73" t="s">
        <v>48</v>
      </c>
      <c r="B73" s="1">
        <v>0.010974</v>
      </c>
      <c r="C73" s="1">
        <v>0.016955</v>
      </c>
      <c r="D73" s="1">
        <v>0.014959</v>
      </c>
      <c r="L73" t="s">
        <v>45</v>
      </c>
      <c r="M73" s="1">
        <v>0.3716</v>
      </c>
      <c r="N73" s="1">
        <v>0.3745</v>
      </c>
      <c r="O73" s="1">
        <v>0.3745</v>
      </c>
      <c r="P73" s="1">
        <v>0.3745</v>
      </c>
      <c r="Q73" s="1">
        <v>0.3745</v>
      </c>
    </row>
    <row r="74" spans="1:17">
      <c r="A74" t="s">
        <v>49</v>
      </c>
      <c r="B74" s="1">
        <v>0.031909</v>
      </c>
      <c r="C74" s="1">
        <v>0.045875</v>
      </c>
      <c r="D74" s="1">
        <v>0.047872</v>
      </c>
      <c r="E74" s="5"/>
      <c r="L74" t="s">
        <v>43</v>
      </c>
      <c r="M74" s="1">
        <v>0.4494</v>
      </c>
      <c r="N74" s="1">
        <v>0.5053</v>
      </c>
      <c r="O74" s="1">
        <v>0.5141</v>
      </c>
      <c r="P74" s="1">
        <v>0.5242</v>
      </c>
      <c r="Q74" s="1">
        <v>0.5422</v>
      </c>
    </row>
    <row r="75" spans="1:17">
      <c r="A75" t="s">
        <v>50</v>
      </c>
      <c r="B75" s="1">
        <v>0.050865</v>
      </c>
      <c r="C75" s="1">
        <v>0.079787</v>
      </c>
      <c r="D75" s="1">
        <v>0.118683</v>
      </c>
      <c r="L75" t="s">
        <v>44</v>
      </c>
      <c r="M75" s="1">
        <v>0.446</v>
      </c>
      <c r="N75" s="1">
        <v>0.5031</v>
      </c>
      <c r="O75" s="1">
        <v>0.506</v>
      </c>
      <c r="P75" s="1">
        <v>0.5423</v>
      </c>
      <c r="Q75" s="1">
        <v>0.5498</v>
      </c>
    </row>
    <row r="76" spans="1:17">
      <c r="A76" t="s">
        <v>51</v>
      </c>
      <c r="B76" s="1">
        <v>0.068816</v>
      </c>
      <c r="C76" s="1">
        <v>0.09872</v>
      </c>
      <c r="D76" s="1">
        <v>0.087765</v>
      </c>
      <c r="E76" s="5"/>
      <c r="L76" t="s">
        <v>45</v>
      </c>
      <c r="M76" s="1">
        <v>0.4458</v>
      </c>
      <c r="N76" s="1">
        <v>0.5031</v>
      </c>
      <c r="O76" s="1">
        <v>0.5064</v>
      </c>
      <c r="P76" s="1">
        <v>0.5421</v>
      </c>
      <c r="Q76" s="1">
        <v>0.5492</v>
      </c>
    </row>
    <row r="77" spans="1:14">
      <c r="A77" t="s">
        <v>52</v>
      </c>
      <c r="B77" s="1">
        <v>0.100731</v>
      </c>
      <c r="C77" s="1">
        <v>0.096743</v>
      </c>
      <c r="D77" s="1">
        <v>0.096744</v>
      </c>
      <c r="N77" s="5"/>
    </row>
    <row r="78" spans="1:12">
      <c r="A78" t="s">
        <v>47</v>
      </c>
      <c r="B78" t="s">
        <v>43</v>
      </c>
      <c r="C78" t="s">
        <v>44</v>
      </c>
      <c r="D78" t="s">
        <v>45</v>
      </c>
      <c r="L78" s="5"/>
    </row>
    <row r="79" spans="1:17">
      <c r="A79" t="s">
        <v>48</v>
      </c>
      <c r="B79" s="1">
        <v>0.042915</v>
      </c>
      <c r="C79" s="1">
        <v>0.013962</v>
      </c>
      <c r="D79" s="1">
        <v>0.024934</v>
      </c>
      <c r="M79" s="1">
        <v>0.012965</v>
      </c>
      <c r="N79" s="1">
        <v>0.010972</v>
      </c>
      <c r="O79" s="1">
        <v>0.011941</v>
      </c>
      <c r="P79" s="1">
        <v>0.01396</v>
      </c>
      <c r="Q79" s="1">
        <v>0.016955</v>
      </c>
    </row>
    <row r="80" spans="1:17">
      <c r="A80" t="s">
        <v>49</v>
      </c>
      <c r="B80" s="1">
        <v>0.027926</v>
      </c>
      <c r="C80" s="1">
        <v>0.041888</v>
      </c>
      <c r="D80" s="1">
        <v>0.120675</v>
      </c>
      <c r="M80" s="1">
        <v>0.008978</v>
      </c>
      <c r="N80" s="1">
        <v>0.012964</v>
      </c>
      <c r="O80" s="1">
        <v>0.018953</v>
      </c>
      <c r="P80" s="1">
        <v>0.034906</v>
      </c>
      <c r="Q80" s="1">
        <v>0.03092</v>
      </c>
    </row>
    <row r="81" spans="1:17">
      <c r="A81" t="s">
        <v>50</v>
      </c>
      <c r="B81" s="1">
        <v>0.038896</v>
      </c>
      <c r="C81" s="1">
        <v>0.081782</v>
      </c>
      <c r="D81" s="1">
        <v>0.304188</v>
      </c>
      <c r="J81" s="5"/>
      <c r="M81" s="1">
        <v>0.012966</v>
      </c>
      <c r="N81" s="1">
        <v>0.017951</v>
      </c>
      <c r="O81" s="1">
        <v>0.041889</v>
      </c>
      <c r="P81" s="1">
        <v>0.046877</v>
      </c>
      <c r="Q81" s="1">
        <v>0.056849</v>
      </c>
    </row>
    <row r="82" spans="1:17">
      <c r="A82" t="s">
        <v>51</v>
      </c>
      <c r="B82" s="1">
        <v>0.053867</v>
      </c>
      <c r="C82" s="1">
        <v>0.20146</v>
      </c>
      <c r="D82" s="1">
        <v>0.251328</v>
      </c>
      <c r="G82" s="5"/>
      <c r="H82" s="5"/>
      <c r="M82" s="1">
        <v>0.010974</v>
      </c>
      <c r="N82" s="1">
        <v>0.031909</v>
      </c>
      <c r="O82" s="1">
        <v>0.050865</v>
      </c>
      <c r="P82" s="1">
        <v>0.068816</v>
      </c>
      <c r="Q82" s="1">
        <v>0.100731</v>
      </c>
    </row>
    <row r="83" spans="1:17">
      <c r="A83" t="s">
        <v>52</v>
      </c>
      <c r="B83" s="1">
        <v>0.126635</v>
      </c>
      <c r="C83" s="1">
        <v>0.170544</v>
      </c>
      <c r="D83" s="1">
        <v>1.059167</v>
      </c>
      <c r="M83" s="1">
        <v>0.016955</v>
      </c>
      <c r="N83" s="1">
        <v>0.045875</v>
      </c>
      <c r="O83" s="1">
        <v>0.079787</v>
      </c>
      <c r="P83" s="1">
        <v>0.09872</v>
      </c>
      <c r="Q83" s="1">
        <v>0.096743</v>
      </c>
    </row>
    <row r="84" spans="6:17">
      <c r="F84" s="5"/>
      <c r="L84" s="5"/>
      <c r="M84" s="1">
        <v>0.014959</v>
      </c>
      <c r="N84" s="1">
        <v>0.047872</v>
      </c>
      <c r="O84" s="1">
        <v>0.118683</v>
      </c>
      <c r="P84" s="1">
        <v>0.087765</v>
      </c>
      <c r="Q84" s="1">
        <v>0.096744</v>
      </c>
    </row>
    <row r="85" spans="11:17">
      <c r="K85" s="5"/>
      <c r="M85" s="1">
        <v>0.042915</v>
      </c>
      <c r="N85" s="1">
        <v>0.027926</v>
      </c>
      <c r="O85" s="1">
        <v>0.038896</v>
      </c>
      <c r="P85" s="1">
        <v>0.053867</v>
      </c>
      <c r="Q85" s="1">
        <v>0.126635</v>
      </c>
    </row>
    <row r="86" spans="13:17">
      <c r="M86" s="1">
        <v>0.013962</v>
      </c>
      <c r="N86" s="1">
        <v>0.041888</v>
      </c>
      <c r="O86" s="1">
        <v>0.081782</v>
      </c>
      <c r="P86" s="1">
        <v>0.20146</v>
      </c>
      <c r="Q86" s="1">
        <v>0.170544</v>
      </c>
    </row>
    <row r="87" spans="6:17">
      <c r="F87" s="5"/>
      <c r="M87" s="1">
        <v>0.024934</v>
      </c>
      <c r="N87" s="1">
        <v>0.120675</v>
      </c>
      <c r="O87" s="1">
        <v>0.304188</v>
      </c>
      <c r="P87" s="1">
        <v>0.251328</v>
      </c>
      <c r="Q87" s="1">
        <v>1.059167</v>
      </c>
    </row>
    <row r="88" spans="11:11">
      <c r="K88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6"/>
  <sheetViews>
    <sheetView zoomScale="55" zoomScaleNormal="55" workbookViewId="0">
      <selection activeCell="G59" sqref="G59"/>
    </sheetView>
  </sheetViews>
  <sheetFormatPr defaultColWidth="9" defaultRowHeight="14"/>
  <cols>
    <col min="1" max="1" width="14.125" customWidth="1"/>
  </cols>
  <sheetData>
    <row r="1" spans="1:2">
      <c r="A1" s="3" t="s">
        <v>16</v>
      </c>
      <c r="B1">
        <f>MIN(B3:L18)</f>
        <v>0.567034</v>
      </c>
    </row>
    <row r="2" spans="1:12">
      <c r="A2" t="s">
        <v>56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</row>
    <row r="3" spans="1:14">
      <c r="A3" t="s">
        <v>23</v>
      </c>
      <c r="B3" s="1">
        <v>0.580255</v>
      </c>
      <c r="C3" s="1">
        <v>0.571441</v>
      </c>
      <c r="D3" s="1">
        <v>0.580255</v>
      </c>
      <c r="E3" s="1">
        <v>0.575848</v>
      </c>
      <c r="F3" s="1">
        <v>0.590538</v>
      </c>
      <c r="G3" s="1">
        <v>0.599352</v>
      </c>
      <c r="H3" s="1">
        <v>0.597883</v>
      </c>
      <c r="I3" s="1">
        <v>0.606697</v>
      </c>
      <c r="J3" s="1">
        <v>0.60229</v>
      </c>
      <c r="K3" s="1">
        <v>0.609635</v>
      </c>
      <c r="L3" s="1">
        <v>0.603759</v>
      </c>
      <c r="M3" t="s">
        <v>14</v>
      </c>
      <c r="N3" s="1">
        <f>AVERAGE(B3:L18)</f>
        <v>0.586957312499999</v>
      </c>
    </row>
    <row r="4" spans="1:14">
      <c r="A4" t="s">
        <v>25</v>
      </c>
      <c r="B4" s="1">
        <v>0.581724</v>
      </c>
      <c r="C4" s="1">
        <v>0.569972</v>
      </c>
      <c r="D4" s="1">
        <v>0.581724</v>
      </c>
      <c r="E4" s="1">
        <v>0.575848</v>
      </c>
      <c r="F4" s="1">
        <v>0.586131</v>
      </c>
      <c r="G4" s="1">
        <v>0.597883</v>
      </c>
      <c r="H4" s="1">
        <v>0.596414</v>
      </c>
      <c r="I4" s="1">
        <v>0.608166</v>
      </c>
      <c r="J4" s="1">
        <v>0.600821</v>
      </c>
      <c r="K4" s="1">
        <v>0.608166</v>
      </c>
      <c r="L4" s="1">
        <v>0.600821</v>
      </c>
      <c r="M4" t="s">
        <v>15</v>
      </c>
      <c r="N4">
        <f>_xlfn.STDEV.P(B3:L18)</f>
        <v>0.0116909701046394</v>
      </c>
    </row>
    <row r="5" spans="1:14">
      <c r="A5" t="s">
        <v>26</v>
      </c>
      <c r="B5" s="1">
        <v>0.581724</v>
      </c>
      <c r="C5" s="1">
        <v>0.568503</v>
      </c>
      <c r="D5" s="1">
        <v>0.581724</v>
      </c>
      <c r="E5" s="1">
        <v>0.575848</v>
      </c>
      <c r="F5" s="1">
        <v>0.583193</v>
      </c>
      <c r="G5" s="1">
        <v>0.596414</v>
      </c>
      <c r="H5" s="1">
        <v>0.596414</v>
      </c>
      <c r="I5" s="1">
        <v>0.606697</v>
      </c>
      <c r="J5" s="1">
        <v>0.599352</v>
      </c>
      <c r="K5" s="1">
        <v>0.608166</v>
      </c>
      <c r="L5" s="1">
        <v>0.600821</v>
      </c>
      <c r="M5" t="s">
        <v>62</v>
      </c>
      <c r="N5">
        <f>1.96*(N4/SQRT(176))</f>
        <v>0.00172723045667744</v>
      </c>
    </row>
    <row r="6" spans="1:12">
      <c r="A6" t="s">
        <v>27</v>
      </c>
      <c r="B6" s="1">
        <v>0.580255</v>
      </c>
      <c r="C6" s="1">
        <v>0.567034</v>
      </c>
      <c r="D6" s="1">
        <v>0.583193</v>
      </c>
      <c r="E6" s="1">
        <v>0.577317</v>
      </c>
      <c r="F6" s="1">
        <v>0.581724</v>
      </c>
      <c r="G6" s="1">
        <v>0.597883</v>
      </c>
      <c r="H6" s="1">
        <v>0.592007</v>
      </c>
      <c r="I6" s="1">
        <v>0.606697</v>
      </c>
      <c r="J6" s="1">
        <v>0.596414</v>
      </c>
      <c r="K6" s="1">
        <v>0.605228</v>
      </c>
      <c r="L6" s="1">
        <v>0.596414</v>
      </c>
    </row>
    <row r="7" spans="1:12">
      <c r="A7" t="s">
        <v>28</v>
      </c>
      <c r="B7" s="1">
        <v>0.580255</v>
      </c>
      <c r="C7" s="1">
        <v>0.567034</v>
      </c>
      <c r="D7" s="1">
        <v>0.583193</v>
      </c>
      <c r="E7" s="1">
        <v>0.577317</v>
      </c>
      <c r="F7" s="1">
        <v>0.580255</v>
      </c>
      <c r="G7" s="1">
        <v>0.594945</v>
      </c>
      <c r="H7" s="1">
        <v>0.5876</v>
      </c>
      <c r="I7" s="1">
        <v>0.605228</v>
      </c>
      <c r="J7" s="1">
        <v>0.597883</v>
      </c>
      <c r="K7" s="1">
        <v>0.605228</v>
      </c>
      <c r="L7" s="1">
        <v>0.594945</v>
      </c>
    </row>
    <row r="8" spans="1:12">
      <c r="A8" t="s">
        <v>29</v>
      </c>
      <c r="B8" s="1">
        <v>0.580255</v>
      </c>
      <c r="C8" s="1">
        <v>0.567034</v>
      </c>
      <c r="D8" s="1">
        <v>0.581724</v>
      </c>
      <c r="E8" s="1">
        <v>0.575848</v>
      </c>
      <c r="F8" s="1">
        <v>0.578786</v>
      </c>
      <c r="G8" s="1">
        <v>0.593476</v>
      </c>
      <c r="H8" s="1">
        <v>0.5876</v>
      </c>
      <c r="I8" s="1">
        <v>0.603759</v>
      </c>
      <c r="J8" s="1">
        <v>0.599352</v>
      </c>
      <c r="K8" s="1">
        <v>0.60229</v>
      </c>
      <c r="L8" s="1">
        <v>0.594945</v>
      </c>
    </row>
    <row r="9" spans="1:12">
      <c r="A9" t="s">
        <v>30</v>
      </c>
      <c r="B9" s="1">
        <v>0.578786</v>
      </c>
      <c r="C9" s="1">
        <v>0.567034</v>
      </c>
      <c r="D9" s="1">
        <v>0.580255</v>
      </c>
      <c r="E9" s="1">
        <v>0.575848</v>
      </c>
      <c r="F9" s="1">
        <v>0.578786</v>
      </c>
      <c r="G9" s="1">
        <v>0.590538</v>
      </c>
      <c r="H9" s="1">
        <v>0.586131</v>
      </c>
      <c r="I9" s="1">
        <v>0.60229</v>
      </c>
      <c r="J9" s="1">
        <v>0.600821</v>
      </c>
      <c r="K9" s="1">
        <v>0.599352</v>
      </c>
      <c r="L9" s="1">
        <v>0.596414</v>
      </c>
    </row>
    <row r="10" spans="1:12">
      <c r="A10" t="s">
        <v>31</v>
      </c>
      <c r="B10" s="1">
        <v>0.577317</v>
      </c>
      <c r="C10" s="1">
        <v>0.567034</v>
      </c>
      <c r="D10" s="1">
        <v>0.581724</v>
      </c>
      <c r="E10" s="1">
        <v>0.575848</v>
      </c>
      <c r="F10" s="1">
        <v>0.575848</v>
      </c>
      <c r="G10" s="1">
        <v>0.590538</v>
      </c>
      <c r="H10" s="1">
        <v>0.586131</v>
      </c>
      <c r="I10" s="1">
        <v>0.60229</v>
      </c>
      <c r="J10" s="1">
        <v>0.599352</v>
      </c>
      <c r="K10" s="1">
        <v>0.597883</v>
      </c>
      <c r="L10" s="1">
        <v>0.594945</v>
      </c>
    </row>
    <row r="11" spans="1:12">
      <c r="A11" t="s">
        <v>32</v>
      </c>
      <c r="B11" s="1">
        <v>0.577317</v>
      </c>
      <c r="C11" s="1">
        <v>0.568503</v>
      </c>
      <c r="D11" s="1">
        <v>0.580255</v>
      </c>
      <c r="E11" s="1">
        <v>0.574379</v>
      </c>
      <c r="F11" s="1">
        <v>0.577317</v>
      </c>
      <c r="G11" s="1">
        <v>0.589069</v>
      </c>
      <c r="H11" s="1">
        <v>0.586131</v>
      </c>
      <c r="I11" s="1">
        <v>0.597883</v>
      </c>
      <c r="J11" s="1">
        <v>0.599352</v>
      </c>
      <c r="K11" s="1">
        <v>0.599352</v>
      </c>
      <c r="L11" s="1">
        <v>0.594945</v>
      </c>
    </row>
    <row r="12" spans="1:12">
      <c r="A12" t="s">
        <v>33</v>
      </c>
      <c r="B12" s="1">
        <v>0.577317</v>
      </c>
      <c r="C12" s="1">
        <v>0.568503</v>
      </c>
      <c r="D12" s="1">
        <v>0.578786</v>
      </c>
      <c r="E12" s="1">
        <v>0.574379</v>
      </c>
      <c r="F12" s="1">
        <v>0.577317</v>
      </c>
      <c r="G12" s="1">
        <v>0.5876</v>
      </c>
      <c r="H12" s="1">
        <v>0.586131</v>
      </c>
      <c r="I12" s="1">
        <v>0.596414</v>
      </c>
      <c r="J12" s="1">
        <v>0.599352</v>
      </c>
      <c r="K12" s="1">
        <v>0.600821</v>
      </c>
      <c r="L12" s="1">
        <v>0.596414</v>
      </c>
    </row>
    <row r="13" spans="1:12">
      <c r="A13" t="s">
        <v>34</v>
      </c>
      <c r="B13" s="1">
        <v>0.574379</v>
      </c>
      <c r="C13" s="1">
        <v>0.568503</v>
      </c>
      <c r="D13" s="1">
        <v>0.578786</v>
      </c>
      <c r="E13" s="1">
        <v>0.57291</v>
      </c>
      <c r="F13" s="1">
        <v>0.577317</v>
      </c>
      <c r="G13" s="1">
        <v>0.5876</v>
      </c>
      <c r="H13" s="1">
        <v>0.584662</v>
      </c>
      <c r="I13" s="1">
        <v>0.594945</v>
      </c>
      <c r="J13" s="1">
        <v>0.597883</v>
      </c>
      <c r="K13" s="1">
        <v>0.600821</v>
      </c>
      <c r="L13" s="1">
        <v>0.594945</v>
      </c>
    </row>
    <row r="14" spans="1:12">
      <c r="A14" t="s">
        <v>35</v>
      </c>
      <c r="B14" s="1">
        <v>0.57291</v>
      </c>
      <c r="C14" s="1">
        <v>0.567034</v>
      </c>
      <c r="D14" s="1">
        <v>0.578786</v>
      </c>
      <c r="E14" s="1">
        <v>0.57291</v>
      </c>
      <c r="F14" s="1">
        <v>0.577317</v>
      </c>
      <c r="G14" s="1">
        <v>0.5876</v>
      </c>
      <c r="H14" s="1">
        <v>0.584662</v>
      </c>
      <c r="I14" s="1">
        <v>0.593476</v>
      </c>
      <c r="J14" s="1">
        <v>0.596414</v>
      </c>
      <c r="K14" s="1">
        <v>0.600821</v>
      </c>
      <c r="L14" s="1">
        <v>0.596414</v>
      </c>
    </row>
    <row r="15" spans="1:12">
      <c r="A15" t="s">
        <v>36</v>
      </c>
      <c r="B15" s="1">
        <v>0.57291</v>
      </c>
      <c r="C15" s="1">
        <v>0.567034</v>
      </c>
      <c r="D15" s="1">
        <v>0.578786</v>
      </c>
      <c r="E15" s="1">
        <v>0.57291</v>
      </c>
      <c r="F15" s="1">
        <v>0.575848</v>
      </c>
      <c r="G15" s="1">
        <v>0.586131</v>
      </c>
      <c r="H15" s="1">
        <v>0.584662</v>
      </c>
      <c r="I15" s="1">
        <v>0.593476</v>
      </c>
      <c r="J15" s="1">
        <v>0.594945</v>
      </c>
      <c r="K15" s="1">
        <v>0.597883</v>
      </c>
      <c r="L15" s="1">
        <v>0.596414</v>
      </c>
    </row>
    <row r="16" spans="1:12">
      <c r="A16" t="s">
        <v>37</v>
      </c>
      <c r="B16" s="1">
        <v>0.571441</v>
      </c>
      <c r="C16" s="1">
        <v>0.567034</v>
      </c>
      <c r="D16" s="1">
        <v>0.578786</v>
      </c>
      <c r="E16" s="1">
        <v>0.57291</v>
      </c>
      <c r="F16" s="1">
        <v>0.575848</v>
      </c>
      <c r="G16" s="1">
        <v>0.586131</v>
      </c>
      <c r="H16" s="1">
        <v>0.584662</v>
      </c>
      <c r="I16" s="1">
        <v>0.594945</v>
      </c>
      <c r="J16" s="1">
        <v>0.596414</v>
      </c>
      <c r="K16" s="1">
        <v>0.599352</v>
      </c>
      <c r="L16" s="1">
        <v>0.596414</v>
      </c>
    </row>
    <row r="17" spans="1:12">
      <c r="A17" t="s">
        <v>38</v>
      </c>
      <c r="B17" s="1">
        <v>0.569972</v>
      </c>
      <c r="C17" s="1">
        <v>0.567034</v>
      </c>
      <c r="D17" s="1">
        <v>0.578786</v>
      </c>
      <c r="E17" s="1">
        <v>0.574379</v>
      </c>
      <c r="F17" s="1">
        <v>0.575848</v>
      </c>
      <c r="G17" s="1">
        <v>0.5876</v>
      </c>
      <c r="H17" s="1">
        <v>0.584662</v>
      </c>
      <c r="I17" s="1">
        <v>0.594945</v>
      </c>
      <c r="J17" s="1">
        <v>0.596414</v>
      </c>
      <c r="K17" s="1">
        <v>0.599352</v>
      </c>
      <c r="L17" s="1">
        <v>0.596414</v>
      </c>
    </row>
    <row r="18" spans="1:12">
      <c r="A18" t="s">
        <v>39</v>
      </c>
      <c r="B18" s="1">
        <v>0.569972</v>
      </c>
      <c r="C18" s="1">
        <v>0.568503</v>
      </c>
      <c r="D18" s="1">
        <v>0.578786</v>
      </c>
      <c r="E18" s="1">
        <v>0.575848</v>
      </c>
      <c r="F18" s="1">
        <v>0.575848</v>
      </c>
      <c r="G18" s="1">
        <v>0.5876</v>
      </c>
      <c r="H18" s="1">
        <v>0.586131</v>
      </c>
      <c r="I18" s="1">
        <v>0.596414</v>
      </c>
      <c r="J18" s="1">
        <v>0.596414</v>
      </c>
      <c r="K18" s="1">
        <v>0.599352</v>
      </c>
      <c r="L18" s="1">
        <v>0.597883</v>
      </c>
    </row>
    <row r="20" spans="1:12">
      <c r="A20" t="s">
        <v>53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</row>
    <row r="21" spans="1:12">
      <c r="A21" t="s">
        <v>23</v>
      </c>
      <c r="B21" s="1">
        <v>0.436832</v>
      </c>
      <c r="C21" s="1">
        <v>0.62729</v>
      </c>
      <c r="D21" s="1">
        <v>0.712091</v>
      </c>
      <c r="E21" s="1">
        <v>0.836759</v>
      </c>
      <c r="F21" s="1">
        <v>1.408233</v>
      </c>
      <c r="G21" s="1">
        <v>1.121998</v>
      </c>
      <c r="H21" s="1">
        <v>1.26861</v>
      </c>
      <c r="I21" s="1">
        <v>1.471064</v>
      </c>
      <c r="J21" s="1">
        <v>1.638585</v>
      </c>
      <c r="K21" s="1">
        <v>1.737353</v>
      </c>
      <c r="L21" s="1">
        <v>1.840075</v>
      </c>
    </row>
    <row r="22" spans="1:12">
      <c r="A22" t="s">
        <v>25</v>
      </c>
      <c r="B22" s="1">
        <v>0.444809</v>
      </c>
      <c r="C22" s="1">
        <v>0.684176</v>
      </c>
      <c r="D22" s="1">
        <v>0.798866</v>
      </c>
      <c r="E22" s="1">
        <v>0.945475</v>
      </c>
      <c r="F22" s="1">
        <v>1.393273</v>
      </c>
      <c r="G22" s="1">
        <v>1.215748</v>
      </c>
      <c r="H22" s="1">
        <v>1.399256</v>
      </c>
      <c r="I22" s="1">
        <v>1.660557</v>
      </c>
      <c r="J22" s="1">
        <v>1.850051</v>
      </c>
      <c r="K22" s="1">
        <v>1.89892</v>
      </c>
      <c r="L22" s="1">
        <v>2.117335</v>
      </c>
    </row>
    <row r="23" spans="1:12">
      <c r="A23" t="s">
        <v>26</v>
      </c>
      <c r="B23" s="1">
        <v>0.563494</v>
      </c>
      <c r="C23" s="1">
        <v>0.710104</v>
      </c>
      <c r="D23" s="1">
        <v>0.894607</v>
      </c>
      <c r="E23" s="1">
        <v>0.99434</v>
      </c>
      <c r="F23" s="1">
        <v>1.194804</v>
      </c>
      <c r="G23" s="1">
        <v>1.329444</v>
      </c>
      <c r="H23" s="1">
        <v>1.652577</v>
      </c>
      <c r="I23" s="1">
        <v>1.95178</v>
      </c>
      <c r="J23" s="1">
        <v>2.207066</v>
      </c>
      <c r="K23" s="1">
        <v>2.109356</v>
      </c>
      <c r="L23" s="1">
        <v>2.83342</v>
      </c>
    </row>
    <row r="24" spans="1:12">
      <c r="A24" t="s">
        <v>27</v>
      </c>
      <c r="B24" s="1">
        <v>0.579449</v>
      </c>
      <c r="C24" s="1">
        <v>0.769915</v>
      </c>
      <c r="D24" s="1">
        <v>0.902585</v>
      </c>
      <c r="E24" s="1">
        <v>1.144937</v>
      </c>
      <c r="F24" s="1">
        <v>1.302427</v>
      </c>
      <c r="G24" s="1">
        <v>1.462093</v>
      </c>
      <c r="H24" s="1">
        <v>1.621662</v>
      </c>
      <c r="I24" s="1">
        <v>2.111352</v>
      </c>
      <c r="J24" s="1">
        <v>2.111356</v>
      </c>
      <c r="K24" s="1">
        <v>2.173189</v>
      </c>
      <c r="L24" s="1">
        <v>2.688807</v>
      </c>
    </row>
    <row r="25" spans="1:12">
      <c r="A25" t="s">
        <v>28</v>
      </c>
      <c r="B25" s="1">
        <v>0.606375</v>
      </c>
      <c r="C25" s="1">
        <v>0.7849</v>
      </c>
      <c r="D25" s="1">
        <v>0.989375</v>
      </c>
      <c r="E25" s="1">
        <v>1.157903</v>
      </c>
      <c r="F25" s="1">
        <v>1.372328</v>
      </c>
      <c r="G25" s="1">
        <v>1.569799</v>
      </c>
      <c r="H25" s="1">
        <v>1.774252</v>
      </c>
      <c r="I25" s="1">
        <v>2.178171</v>
      </c>
      <c r="J25" s="1">
        <v>2.141271</v>
      </c>
      <c r="K25" s="1">
        <v>2.304832</v>
      </c>
      <c r="L25" s="1">
        <v>2.811479</v>
      </c>
    </row>
    <row r="26" spans="1:12">
      <c r="A26" t="s">
        <v>29</v>
      </c>
      <c r="B26" s="1">
        <v>0.61536</v>
      </c>
      <c r="C26" s="1">
        <v>0.875663</v>
      </c>
      <c r="D26" s="1">
        <v>1.065151</v>
      </c>
      <c r="E26" s="1">
        <v>1.296532</v>
      </c>
      <c r="F26" s="1">
        <v>1.484033</v>
      </c>
      <c r="G26" s="1">
        <v>1.835293</v>
      </c>
      <c r="H26" s="1">
        <v>1.903901</v>
      </c>
      <c r="I26" s="1">
        <v>2.377638</v>
      </c>
      <c r="J26" s="1">
        <v>2.393596</v>
      </c>
      <c r="K26" s="1">
        <v>2.472363</v>
      </c>
      <c r="L26" s="1">
        <v>3.114668</v>
      </c>
    </row>
    <row r="27" spans="1:12">
      <c r="A27" t="s">
        <v>30</v>
      </c>
      <c r="B27" s="1">
        <v>0.712095</v>
      </c>
      <c r="C27" s="1">
        <v>0.881641</v>
      </c>
      <c r="D27" s="1">
        <v>1.168873</v>
      </c>
      <c r="E27" s="1">
        <v>1.3364</v>
      </c>
      <c r="F27" s="1">
        <v>1.542871</v>
      </c>
      <c r="G27" s="1">
        <v>2.512884</v>
      </c>
      <c r="H27" s="1">
        <v>2.060491</v>
      </c>
      <c r="I27" s="1">
        <v>3.120652</v>
      </c>
      <c r="J27" s="1">
        <v>2.429501</v>
      </c>
      <c r="K27" s="1">
        <v>2.980028</v>
      </c>
      <c r="L27" s="1">
        <v>3.402897</v>
      </c>
    </row>
    <row r="28" spans="1:12">
      <c r="A28" t="s">
        <v>31</v>
      </c>
      <c r="B28" s="1">
        <v>0.753985</v>
      </c>
      <c r="C28" s="1">
        <v>0.954447</v>
      </c>
      <c r="D28" s="1">
        <v>1.189818</v>
      </c>
      <c r="E28" s="1">
        <v>1.436158</v>
      </c>
      <c r="F28" s="1">
        <v>1.658567</v>
      </c>
      <c r="G28" s="1">
        <v>2.862343</v>
      </c>
      <c r="H28" s="1">
        <v>2.170194</v>
      </c>
      <c r="I28" s="1">
        <v>2.963073</v>
      </c>
      <c r="J28" s="1">
        <v>2.578095</v>
      </c>
      <c r="K28" s="1">
        <v>3.239334</v>
      </c>
      <c r="L28" s="1">
        <v>3.79684</v>
      </c>
    </row>
    <row r="29" spans="1:12">
      <c r="A29" t="s">
        <v>32</v>
      </c>
      <c r="B29" s="1">
        <v>0.801858</v>
      </c>
      <c r="C29" s="1">
        <v>0.995351</v>
      </c>
      <c r="D29" s="1">
        <v>1.269609</v>
      </c>
      <c r="E29" s="1">
        <v>1.582766</v>
      </c>
      <c r="F29" s="1">
        <v>1.831098</v>
      </c>
      <c r="G29" s="1">
        <v>3.414866</v>
      </c>
      <c r="H29" s="1">
        <v>2.305835</v>
      </c>
      <c r="I29" s="1">
        <v>2.635961</v>
      </c>
      <c r="J29" s="1">
        <v>2.747667</v>
      </c>
      <c r="K29" s="1">
        <v>3.182473</v>
      </c>
      <c r="L29" s="1">
        <v>3.778896</v>
      </c>
    </row>
    <row r="30" spans="1:12">
      <c r="A30" t="s">
        <v>33</v>
      </c>
      <c r="B30" s="1">
        <v>0.807837</v>
      </c>
      <c r="C30" s="1">
        <v>1.09803</v>
      </c>
      <c r="D30" s="1">
        <v>1.3484</v>
      </c>
      <c r="E30" s="1">
        <v>1.87299</v>
      </c>
      <c r="F30" s="1">
        <v>1.923852</v>
      </c>
      <c r="G30" s="1">
        <v>3.034886</v>
      </c>
      <c r="H30" s="1">
        <v>2.368667</v>
      </c>
      <c r="I30" s="1">
        <v>3.007957</v>
      </c>
      <c r="J30" s="1">
        <v>2.916198</v>
      </c>
      <c r="K30" s="1">
        <v>3.461741</v>
      </c>
      <c r="L30" s="1">
        <v>3.47271</v>
      </c>
    </row>
    <row r="31" spans="1:12">
      <c r="A31" t="s">
        <v>34</v>
      </c>
      <c r="B31" s="1">
        <v>0.876655</v>
      </c>
      <c r="C31" s="1">
        <v>1.12798</v>
      </c>
      <c r="D31" s="1">
        <v>1.423191</v>
      </c>
      <c r="E31" s="1">
        <v>2.080436</v>
      </c>
      <c r="F31" s="1">
        <v>2.18715</v>
      </c>
      <c r="G31" s="1">
        <v>2.826438</v>
      </c>
      <c r="H31" s="1">
        <v>2.52524</v>
      </c>
      <c r="I31" s="1">
        <v>3.519557</v>
      </c>
      <c r="J31" s="1">
        <v>3.071786</v>
      </c>
      <c r="K31" s="1">
        <v>3.383945</v>
      </c>
      <c r="L31" s="1">
        <v>3.845227</v>
      </c>
    </row>
    <row r="32" spans="1:12">
      <c r="A32" t="s">
        <v>35</v>
      </c>
      <c r="B32" s="1">
        <v>0.829778</v>
      </c>
      <c r="C32" s="1">
        <v>1.204772</v>
      </c>
      <c r="D32" s="1">
        <v>1.481043</v>
      </c>
      <c r="E32" s="1">
        <v>2.734534</v>
      </c>
      <c r="F32" s="1">
        <v>2.21308</v>
      </c>
      <c r="G32" s="1">
        <v>2.667863</v>
      </c>
      <c r="H32" s="1">
        <v>2.910214</v>
      </c>
      <c r="I32" s="1">
        <v>3.002967</v>
      </c>
      <c r="J32" s="1">
        <v>3.221387</v>
      </c>
      <c r="K32" s="1">
        <v>3.776894</v>
      </c>
      <c r="L32" s="1">
        <v>4.512962</v>
      </c>
    </row>
    <row r="33" spans="1:12">
      <c r="A33" t="s">
        <v>36</v>
      </c>
      <c r="B33" s="1">
        <v>0.968408</v>
      </c>
      <c r="C33" s="1">
        <v>1.231706</v>
      </c>
      <c r="D33" s="1">
        <v>1.546862</v>
      </c>
      <c r="E33" s="1">
        <v>3.038037</v>
      </c>
      <c r="F33" s="1">
        <v>2.171191</v>
      </c>
      <c r="G33" s="1">
        <v>2.524246</v>
      </c>
      <c r="H33" s="1">
        <v>2.953103</v>
      </c>
      <c r="I33" s="1">
        <v>3.017926</v>
      </c>
      <c r="J33" s="1">
        <v>3.370955</v>
      </c>
      <c r="K33" s="1">
        <v>3.943538</v>
      </c>
      <c r="L33" s="1">
        <v>4.03321</v>
      </c>
    </row>
    <row r="34" spans="1:12">
      <c r="A34" t="s">
        <v>37</v>
      </c>
      <c r="B34" s="1">
        <v>0.98038</v>
      </c>
      <c r="C34" s="1">
        <v>1.248659</v>
      </c>
      <c r="D34" s="1">
        <v>1.603707</v>
      </c>
      <c r="E34" s="1">
        <v>2.377641</v>
      </c>
      <c r="F34" s="1">
        <v>2.247987</v>
      </c>
      <c r="G34" s="1">
        <v>2.66587</v>
      </c>
      <c r="H34" s="1">
        <v>3.223378</v>
      </c>
      <c r="I34" s="1">
        <v>3.189466</v>
      </c>
      <c r="J34" s="1">
        <v>4.098036</v>
      </c>
      <c r="K34" s="1">
        <v>4.003291</v>
      </c>
      <c r="L34" s="1">
        <v>4.827089</v>
      </c>
    </row>
    <row r="35" spans="1:12">
      <c r="A35" t="s">
        <v>38</v>
      </c>
      <c r="B35" s="1">
        <v>1.101055</v>
      </c>
      <c r="C35" s="1">
        <v>1.320467</v>
      </c>
      <c r="D35" s="1">
        <v>1.685499</v>
      </c>
      <c r="E35" s="1">
        <v>2.663874</v>
      </c>
      <c r="F35" s="1">
        <v>2.328775</v>
      </c>
      <c r="G35" s="1">
        <v>2.653899</v>
      </c>
      <c r="H35" s="1">
        <v>4.280548</v>
      </c>
      <c r="I35" s="1">
        <v>3.303163</v>
      </c>
      <c r="J35" s="1">
        <v>3.80183</v>
      </c>
      <c r="K35" s="1">
        <v>4.677486</v>
      </c>
      <c r="L35" s="1">
        <v>5.842341</v>
      </c>
    </row>
    <row r="36" spans="1:12">
      <c r="A36" t="s">
        <v>39</v>
      </c>
      <c r="B36" s="1">
        <v>1.036228</v>
      </c>
      <c r="C36" s="1">
        <v>1.395268</v>
      </c>
      <c r="D36" s="1">
        <v>1.766274</v>
      </c>
      <c r="E36" s="1">
        <v>2.238015</v>
      </c>
      <c r="F36" s="1">
        <v>2.427505</v>
      </c>
      <c r="G36" s="1">
        <v>2.750641</v>
      </c>
      <c r="H36" s="1">
        <v>3.88361</v>
      </c>
      <c r="I36" s="1">
        <v>3.427825</v>
      </c>
      <c r="J36" s="1">
        <v>4.201758</v>
      </c>
      <c r="K36" s="1">
        <v>4.562793</v>
      </c>
      <c r="L36" s="1">
        <v>5.063457</v>
      </c>
    </row>
    <row r="38" spans="1:15">
      <c r="A38" t="s">
        <v>41</v>
      </c>
      <c r="E38">
        <f>MIN(B40:D44)</f>
        <v>0.5779</v>
      </c>
      <c r="J38" s="1">
        <f>MIN(G40:I44)</f>
        <v>0.6751</v>
      </c>
      <c r="O38">
        <f>MIN(L40:N44)</f>
        <v>0.8724</v>
      </c>
    </row>
    <row r="39" spans="1:14">
      <c r="A39" t="s">
        <v>42</v>
      </c>
      <c r="B39" t="s">
        <v>43</v>
      </c>
      <c r="C39" t="s">
        <v>44</v>
      </c>
      <c r="D39" t="s">
        <v>45</v>
      </c>
      <c r="F39" t="s">
        <v>46</v>
      </c>
      <c r="G39" t="s">
        <v>43</v>
      </c>
      <c r="H39" t="s">
        <v>44</v>
      </c>
      <c r="I39" t="s">
        <v>45</v>
      </c>
      <c r="K39" t="s">
        <v>47</v>
      </c>
      <c r="L39" t="s">
        <v>43</v>
      </c>
      <c r="M39" t="s">
        <v>44</v>
      </c>
      <c r="N39" t="s">
        <v>45</v>
      </c>
    </row>
    <row r="40" spans="1:26">
      <c r="A40" t="s">
        <v>48</v>
      </c>
      <c r="B40" s="1">
        <v>0.5783</v>
      </c>
      <c r="C40" s="1">
        <v>0.5779</v>
      </c>
      <c r="D40" s="1">
        <v>0.5779</v>
      </c>
      <c r="F40" t="s">
        <v>48</v>
      </c>
      <c r="G40" s="1">
        <v>0.6801</v>
      </c>
      <c r="H40" s="1">
        <v>0.6751</v>
      </c>
      <c r="I40" s="1">
        <v>0.6753</v>
      </c>
      <c r="K40" t="s">
        <v>48</v>
      </c>
      <c r="L40" s="1">
        <v>0.8914</v>
      </c>
      <c r="M40" s="1">
        <v>0.8724</v>
      </c>
      <c r="N40" s="1">
        <v>0.8726</v>
      </c>
      <c r="P40" s="1">
        <v>0.5783</v>
      </c>
      <c r="Q40" s="1">
        <v>0.7092</v>
      </c>
      <c r="R40" s="1">
        <v>0.7702</v>
      </c>
      <c r="S40" s="1">
        <v>0.8297</v>
      </c>
      <c r="T40" s="1">
        <v>0.886</v>
      </c>
      <c r="V40" s="1">
        <v>0.6582</v>
      </c>
      <c r="W40" s="1">
        <v>1.1908</v>
      </c>
      <c r="X40" s="1">
        <v>1.5867</v>
      </c>
      <c r="Y40" s="1">
        <v>2.0465</v>
      </c>
      <c r="Z40" s="1">
        <v>2.3626</v>
      </c>
    </row>
    <row r="41" spans="1:26">
      <c r="A41" t="s">
        <v>49</v>
      </c>
      <c r="B41" s="1">
        <v>0.7092</v>
      </c>
      <c r="C41" s="1">
        <v>0.7116</v>
      </c>
      <c r="D41" s="1">
        <v>0.7116</v>
      </c>
      <c r="F41" t="s">
        <v>49</v>
      </c>
      <c r="G41" s="1">
        <v>0.6847</v>
      </c>
      <c r="H41" s="1">
        <v>0.6756</v>
      </c>
      <c r="I41" s="1">
        <v>0.6752</v>
      </c>
      <c r="K41" t="s">
        <v>49</v>
      </c>
      <c r="L41" s="1">
        <v>1.0193</v>
      </c>
      <c r="M41" s="1">
        <v>1.0205</v>
      </c>
      <c r="N41" s="1">
        <v>1.0208</v>
      </c>
      <c r="P41" s="1">
        <v>0.5779</v>
      </c>
      <c r="Q41" s="1">
        <v>0.7116</v>
      </c>
      <c r="R41" s="1">
        <v>0.7746</v>
      </c>
      <c r="S41" s="1">
        <v>0.8309</v>
      </c>
      <c r="T41" s="1">
        <v>0.887</v>
      </c>
      <c r="V41" s="1">
        <v>0.6791</v>
      </c>
      <c r="W41" s="1">
        <v>1.6206</v>
      </c>
      <c r="X41" s="1">
        <v>3.3061</v>
      </c>
      <c r="Y41" s="1">
        <v>3.724</v>
      </c>
      <c r="Z41" s="1">
        <v>4.6944</v>
      </c>
    </row>
    <row r="42" spans="1:26">
      <c r="A42" t="s">
        <v>50</v>
      </c>
      <c r="B42" s="1">
        <v>0.7702</v>
      </c>
      <c r="C42" s="1">
        <v>0.7746</v>
      </c>
      <c r="D42" s="1">
        <v>0.7746</v>
      </c>
      <c r="F42" t="s">
        <v>50</v>
      </c>
      <c r="G42" s="1">
        <v>0.6826</v>
      </c>
      <c r="H42" s="1">
        <v>0.6756</v>
      </c>
      <c r="I42" s="1">
        <v>0.6752</v>
      </c>
      <c r="K42" t="s">
        <v>50</v>
      </c>
      <c r="L42" s="1">
        <v>1.0463</v>
      </c>
      <c r="M42" s="1">
        <v>1.0287</v>
      </c>
      <c r="N42" s="1">
        <v>1.0281</v>
      </c>
      <c r="P42" s="1">
        <v>0.5779</v>
      </c>
      <c r="Q42" s="1">
        <v>0.7116</v>
      </c>
      <c r="R42" s="1">
        <v>0.7746</v>
      </c>
      <c r="S42" s="1">
        <v>0.831</v>
      </c>
      <c r="T42" s="1">
        <v>0.887</v>
      </c>
      <c r="V42" s="1">
        <v>0.7091</v>
      </c>
      <c r="W42" s="1">
        <v>2.5402</v>
      </c>
      <c r="X42" s="1">
        <v>5.532</v>
      </c>
      <c r="Y42" s="1">
        <v>7.4241</v>
      </c>
      <c r="Z42" s="1">
        <v>11.7455</v>
      </c>
    </row>
    <row r="43" spans="1:26">
      <c r="A43" t="s">
        <v>51</v>
      </c>
      <c r="B43" s="1">
        <v>0.8297</v>
      </c>
      <c r="C43" s="1">
        <v>0.8309</v>
      </c>
      <c r="D43" s="1">
        <v>0.831</v>
      </c>
      <c r="F43" t="s">
        <v>51</v>
      </c>
      <c r="G43" s="1">
        <v>0.6803</v>
      </c>
      <c r="H43" s="1">
        <v>0.6756</v>
      </c>
      <c r="I43" s="1">
        <v>0.6753</v>
      </c>
      <c r="K43" t="s">
        <v>51</v>
      </c>
      <c r="L43" s="1">
        <v>1.0564</v>
      </c>
      <c r="M43" s="1">
        <v>1.0435</v>
      </c>
      <c r="N43" s="1">
        <v>1.0442</v>
      </c>
      <c r="P43" s="1">
        <v>0.6801</v>
      </c>
      <c r="Q43" s="1">
        <v>0.6847</v>
      </c>
      <c r="R43" s="1">
        <v>0.6826</v>
      </c>
      <c r="S43" s="1">
        <v>0.6803</v>
      </c>
      <c r="T43" s="1">
        <v>0.6798</v>
      </c>
      <c r="V43" s="1">
        <v>1.2835</v>
      </c>
      <c r="W43" s="1">
        <v>7.7452</v>
      </c>
      <c r="X43" s="1">
        <v>13.2415</v>
      </c>
      <c r="Y43" s="1">
        <v>18.3558</v>
      </c>
      <c r="Z43" s="1">
        <v>24.7946</v>
      </c>
    </row>
    <row r="44" spans="1:26">
      <c r="A44" t="s">
        <v>52</v>
      </c>
      <c r="B44" s="1">
        <v>0.886</v>
      </c>
      <c r="C44" s="1">
        <v>0.887</v>
      </c>
      <c r="D44" s="1">
        <v>0.887</v>
      </c>
      <c r="F44" t="s">
        <v>52</v>
      </c>
      <c r="G44" s="1">
        <v>0.6798</v>
      </c>
      <c r="H44" s="1">
        <v>0.6756</v>
      </c>
      <c r="I44" s="1">
        <v>0.6753</v>
      </c>
      <c r="K44" t="s">
        <v>52</v>
      </c>
      <c r="L44" s="1">
        <v>1.0608</v>
      </c>
      <c r="M44" s="1">
        <v>1.0528</v>
      </c>
      <c r="N44" s="1">
        <v>1.0528</v>
      </c>
      <c r="P44" s="1">
        <v>0.6751</v>
      </c>
      <c r="Q44" s="1">
        <v>0.6756</v>
      </c>
      <c r="R44" s="1">
        <v>0.6756</v>
      </c>
      <c r="S44" s="1">
        <v>0.6756</v>
      </c>
      <c r="T44" s="1">
        <v>0.6756</v>
      </c>
      <c r="V44" s="1">
        <v>1.3573</v>
      </c>
      <c r="W44" s="1">
        <v>7.845</v>
      </c>
      <c r="X44" s="1">
        <v>14.179</v>
      </c>
      <c r="Y44" s="1">
        <v>19.8917</v>
      </c>
      <c r="Z44" s="1">
        <v>26.4532</v>
      </c>
    </row>
    <row r="45" spans="1:26">
      <c r="A45" t="s">
        <v>53</v>
      </c>
      <c r="P45" s="1">
        <v>0.6753</v>
      </c>
      <c r="Q45" s="1">
        <v>0.6752</v>
      </c>
      <c r="R45" s="1">
        <v>0.6752</v>
      </c>
      <c r="S45" s="1">
        <v>0.6753</v>
      </c>
      <c r="T45" s="1">
        <v>0.6753</v>
      </c>
      <c r="V45" s="1">
        <v>1.3972</v>
      </c>
      <c r="W45" s="1">
        <v>9.8945</v>
      </c>
      <c r="X45" s="1">
        <v>14.928</v>
      </c>
      <c r="Y45" s="1">
        <v>24.636</v>
      </c>
      <c r="Z45" s="1">
        <v>34.9215</v>
      </c>
    </row>
    <row r="46" spans="1:26">
      <c r="A46" t="s">
        <v>42</v>
      </c>
      <c r="B46" t="s">
        <v>43</v>
      </c>
      <c r="C46" t="s">
        <v>44</v>
      </c>
      <c r="D46" t="s">
        <v>45</v>
      </c>
      <c r="F46" t="s">
        <v>46</v>
      </c>
      <c r="G46" s="1" t="s">
        <v>43</v>
      </c>
      <c r="H46" s="1" t="s">
        <v>44</v>
      </c>
      <c r="I46" s="1" t="s">
        <v>45</v>
      </c>
      <c r="J46" s="1"/>
      <c r="K46" t="s">
        <v>47</v>
      </c>
      <c r="L46" t="s">
        <v>43</v>
      </c>
      <c r="M46" t="s">
        <v>44</v>
      </c>
      <c r="N46" t="s">
        <v>45</v>
      </c>
      <c r="P46" s="1">
        <v>0.8914</v>
      </c>
      <c r="Q46" s="1">
        <v>1.0193</v>
      </c>
      <c r="R46" s="1">
        <v>1.0463</v>
      </c>
      <c r="S46" s="1">
        <v>1.0564</v>
      </c>
      <c r="T46" s="1">
        <v>1.0608</v>
      </c>
      <c r="V46" s="1">
        <v>1.1439</v>
      </c>
      <c r="W46" s="1">
        <v>7.6694</v>
      </c>
      <c r="X46" s="1">
        <v>10.3842</v>
      </c>
      <c r="Y46" s="1">
        <v>16.6933</v>
      </c>
      <c r="Z46" s="1">
        <v>23.8531</v>
      </c>
    </row>
    <row r="47" spans="1:26">
      <c r="A47" t="s">
        <v>48</v>
      </c>
      <c r="B47" s="1">
        <v>0.6582</v>
      </c>
      <c r="C47" s="1">
        <v>0.6791</v>
      </c>
      <c r="D47" s="1">
        <v>0.7091</v>
      </c>
      <c r="F47" t="s">
        <v>48</v>
      </c>
      <c r="G47" s="1">
        <v>1.2835</v>
      </c>
      <c r="H47" s="1">
        <v>1.3573</v>
      </c>
      <c r="I47" s="1">
        <v>1.3972</v>
      </c>
      <c r="J47" s="1"/>
      <c r="K47" t="s">
        <v>48</v>
      </c>
      <c r="L47" s="1">
        <v>1.1439</v>
      </c>
      <c r="M47" s="1">
        <v>1.5059</v>
      </c>
      <c r="N47" s="1">
        <v>2.1532</v>
      </c>
      <c r="P47" s="1">
        <v>0.8724</v>
      </c>
      <c r="Q47" s="1">
        <v>1.0205</v>
      </c>
      <c r="R47" s="1">
        <v>1.0287</v>
      </c>
      <c r="S47" s="1">
        <v>1.0435</v>
      </c>
      <c r="T47" s="1">
        <v>1.0528</v>
      </c>
      <c r="V47" s="1">
        <v>1.5059</v>
      </c>
      <c r="W47" s="1">
        <v>14.1212</v>
      </c>
      <c r="X47" s="1">
        <v>27.7048</v>
      </c>
      <c r="Y47" s="1">
        <v>46.724</v>
      </c>
      <c r="Z47" s="1">
        <v>72.4631</v>
      </c>
    </row>
    <row r="48" spans="1:26">
      <c r="A48" t="s">
        <v>49</v>
      </c>
      <c r="B48" s="1">
        <v>1.1908</v>
      </c>
      <c r="C48" s="1">
        <v>1.6206</v>
      </c>
      <c r="D48" s="1">
        <v>2.5402</v>
      </c>
      <c r="F48" t="s">
        <v>49</v>
      </c>
      <c r="G48" s="1">
        <v>7.7452</v>
      </c>
      <c r="H48" s="1">
        <v>7.845</v>
      </c>
      <c r="I48" s="1">
        <v>9.8945</v>
      </c>
      <c r="J48" s="1"/>
      <c r="K48" t="s">
        <v>49</v>
      </c>
      <c r="L48" s="1">
        <v>7.6694</v>
      </c>
      <c r="M48" s="1">
        <v>14.1212</v>
      </c>
      <c r="N48" s="1">
        <v>32.3384</v>
      </c>
      <c r="P48" s="1">
        <v>0.8726</v>
      </c>
      <c r="Q48" s="1">
        <v>1.0208</v>
      </c>
      <c r="R48" s="1">
        <v>1.0281</v>
      </c>
      <c r="S48" s="1">
        <v>1.0442</v>
      </c>
      <c r="T48" s="1">
        <v>1.0528</v>
      </c>
      <c r="V48" s="1">
        <v>2.1532</v>
      </c>
      <c r="W48" s="1">
        <v>32.3384</v>
      </c>
      <c r="X48" s="1">
        <v>109.367</v>
      </c>
      <c r="Y48" s="1">
        <v>178.7304</v>
      </c>
      <c r="Z48" s="1">
        <v>221.313</v>
      </c>
    </row>
    <row r="49" spans="1:14">
      <c r="A49" t="s">
        <v>50</v>
      </c>
      <c r="B49" s="1">
        <v>1.5867</v>
      </c>
      <c r="C49" s="1">
        <v>3.3061</v>
      </c>
      <c r="D49" s="1">
        <v>5.532</v>
      </c>
      <c r="F49" t="s">
        <v>50</v>
      </c>
      <c r="G49" s="1">
        <v>13.2415</v>
      </c>
      <c r="H49" s="1">
        <v>14.179</v>
      </c>
      <c r="I49" s="1">
        <v>14.928</v>
      </c>
      <c r="J49" s="1"/>
      <c r="K49" t="s">
        <v>50</v>
      </c>
      <c r="L49" s="1">
        <v>10.3842</v>
      </c>
      <c r="M49" s="1">
        <v>27.7048</v>
      </c>
      <c r="N49" s="1">
        <v>109.367</v>
      </c>
    </row>
    <row r="50" spans="1:14">
      <c r="A50" t="s">
        <v>51</v>
      </c>
      <c r="B50" s="1">
        <v>2.0465</v>
      </c>
      <c r="C50" s="1">
        <v>3.724</v>
      </c>
      <c r="D50" s="1">
        <v>7.4241</v>
      </c>
      <c r="F50" t="s">
        <v>51</v>
      </c>
      <c r="G50" s="1">
        <v>18.3558</v>
      </c>
      <c r="H50" s="1">
        <v>19.8917</v>
      </c>
      <c r="I50" s="1">
        <v>24.636</v>
      </c>
      <c r="J50" s="1"/>
      <c r="K50" t="s">
        <v>51</v>
      </c>
      <c r="L50" s="1">
        <v>16.6933</v>
      </c>
      <c r="M50" s="1">
        <v>46.724</v>
      </c>
      <c r="N50" s="1">
        <v>178.7304</v>
      </c>
    </row>
    <row r="51" spans="1:14">
      <c r="A51" t="s">
        <v>52</v>
      </c>
      <c r="B51" s="1">
        <v>2.3626</v>
      </c>
      <c r="C51" s="1">
        <v>4.6944</v>
      </c>
      <c r="D51" s="1">
        <v>11.7455</v>
      </c>
      <c r="F51" t="s">
        <v>52</v>
      </c>
      <c r="G51" s="1">
        <v>24.7946</v>
      </c>
      <c r="H51" s="1">
        <v>26.4532</v>
      </c>
      <c r="I51" s="1">
        <v>34.9215</v>
      </c>
      <c r="J51" s="1"/>
      <c r="K51" t="s">
        <v>52</v>
      </c>
      <c r="L51" s="1">
        <v>23.8531</v>
      </c>
      <c r="M51" s="1">
        <v>72.4631</v>
      </c>
      <c r="N51" s="1">
        <v>221.313</v>
      </c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 spans="23:34">
      <c r="W69" s="4"/>
      <c r="X69" s="4"/>
      <c r="Y69" s="4"/>
      <c r="Z69" s="4"/>
      <c r="AA69" s="4"/>
      <c r="AD69" s="4"/>
      <c r="AE69" s="4"/>
      <c r="AF69" s="4"/>
      <c r="AG69" s="4"/>
      <c r="AH69" s="4"/>
    </row>
    <row r="70" s="2" customFormat="1" spans="23:34">
      <c r="W70" s="4"/>
      <c r="X70" s="4"/>
      <c r="Y70" s="4"/>
      <c r="Z70" s="4"/>
      <c r="AA70" s="4"/>
      <c r="AD70" s="4"/>
      <c r="AE70" s="4"/>
      <c r="AF70" s="4"/>
      <c r="AG70" s="4"/>
      <c r="AH70" s="4"/>
    </row>
    <row r="71" s="2" customFormat="1" spans="23:34">
      <c r="W71" s="4"/>
      <c r="X71" s="4"/>
      <c r="Y71" s="4"/>
      <c r="Z71" s="4"/>
      <c r="AA71" s="4"/>
      <c r="AD71" s="4"/>
      <c r="AE71" s="4"/>
      <c r="AF71" s="4"/>
      <c r="AG71" s="4"/>
      <c r="AH71" s="4"/>
    </row>
    <row r="72" s="2" customFormat="1" spans="23:34">
      <c r="W72" s="4"/>
      <c r="X72" s="4"/>
      <c r="Y72" s="4"/>
      <c r="Z72" s="4"/>
      <c r="AA72" s="4"/>
      <c r="AD72" s="4"/>
      <c r="AE72" s="4"/>
      <c r="AF72" s="4"/>
      <c r="AG72" s="4"/>
      <c r="AH72" s="4"/>
    </row>
    <row r="73" s="2" customFormat="1" spans="23:34">
      <c r="W73" s="4"/>
      <c r="X73" s="4"/>
      <c r="Y73" s="4"/>
      <c r="Z73" s="4"/>
      <c r="AA73" s="4"/>
      <c r="AD73" s="4"/>
      <c r="AE73" s="4"/>
      <c r="AF73" s="4"/>
      <c r="AG73" s="4"/>
      <c r="AH73" s="4"/>
    </row>
    <row r="74" s="2" customFormat="1"/>
    <row r="75" s="2" customFormat="1" spans="30:30">
      <c r="AD75" s="4"/>
    </row>
    <row r="76" s="2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zoomScale="55" zoomScaleNormal="55" workbookViewId="0">
      <selection activeCell="N29" sqref="N29"/>
    </sheetView>
  </sheetViews>
  <sheetFormatPr defaultColWidth="9" defaultRowHeight="14"/>
  <cols>
    <col min="1" max="1" width="14.75" customWidth="1"/>
  </cols>
  <sheetData>
    <row r="1" spans="1:2">
      <c r="A1" t="s">
        <v>16</v>
      </c>
      <c r="B1">
        <f>MIN(B3:L18)</f>
        <v>0.6532</v>
      </c>
    </row>
    <row r="2" spans="1:12">
      <c r="A2" t="s">
        <v>56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>
        <v>100</v>
      </c>
      <c r="B3" s="1">
        <v>0.6636</v>
      </c>
      <c r="C3" s="1">
        <v>0.6642</v>
      </c>
      <c r="D3" s="1">
        <v>0.6669</v>
      </c>
      <c r="E3" s="1">
        <v>0.6861</v>
      </c>
      <c r="F3" s="1">
        <v>0.6769</v>
      </c>
      <c r="G3" s="1">
        <v>0.6711</v>
      </c>
      <c r="H3" s="1">
        <v>0.6731</v>
      </c>
      <c r="I3" s="1">
        <v>0.6834</v>
      </c>
      <c r="J3" s="1">
        <v>0.6714</v>
      </c>
      <c r="K3" s="1">
        <v>0.6799</v>
      </c>
      <c r="L3" s="1">
        <v>0.6817</v>
      </c>
    </row>
    <row r="4" spans="1:12">
      <c r="A4">
        <v>110</v>
      </c>
      <c r="B4" s="1">
        <v>0.665</v>
      </c>
      <c r="C4" s="1">
        <v>0.6636</v>
      </c>
      <c r="D4" s="1">
        <v>0.6643</v>
      </c>
      <c r="E4" s="1">
        <v>0.6861</v>
      </c>
      <c r="F4" s="1">
        <v>0.6711</v>
      </c>
      <c r="G4" s="1">
        <v>0.672</v>
      </c>
      <c r="H4" s="1">
        <v>0.6747</v>
      </c>
      <c r="I4" s="1">
        <v>0.6813</v>
      </c>
      <c r="J4" s="1">
        <v>0.6743</v>
      </c>
      <c r="K4" s="1">
        <v>0.6808</v>
      </c>
      <c r="L4" s="1">
        <v>0.6803</v>
      </c>
    </row>
    <row r="5" spans="1:12">
      <c r="A5">
        <v>120</v>
      </c>
      <c r="B5" s="1">
        <v>0.6651</v>
      </c>
      <c r="C5" s="1">
        <v>0.6632</v>
      </c>
      <c r="D5" s="1">
        <v>0.6644</v>
      </c>
      <c r="E5" s="1">
        <v>0.6892</v>
      </c>
      <c r="F5" s="1">
        <v>0.6716</v>
      </c>
      <c r="G5" s="1">
        <v>0.6711</v>
      </c>
      <c r="H5" s="1">
        <v>0.6769</v>
      </c>
      <c r="I5" s="1">
        <v>0.6825</v>
      </c>
      <c r="J5" s="1">
        <v>0.679</v>
      </c>
      <c r="K5" s="1">
        <v>0.6807</v>
      </c>
      <c r="L5" s="1">
        <v>0.6825</v>
      </c>
    </row>
    <row r="6" spans="1:12">
      <c r="A6">
        <v>130</v>
      </c>
      <c r="B6" s="1">
        <v>0.6654</v>
      </c>
      <c r="C6" s="1">
        <v>0.6621</v>
      </c>
      <c r="D6" s="1">
        <v>0.6652</v>
      </c>
      <c r="E6" s="1">
        <v>0.6876</v>
      </c>
      <c r="F6" s="1">
        <v>0.6708</v>
      </c>
      <c r="G6" s="1">
        <v>0.6699</v>
      </c>
      <c r="H6" s="1">
        <v>0.6777</v>
      </c>
      <c r="I6" s="1">
        <v>0.6817</v>
      </c>
      <c r="J6" s="1">
        <v>0.67698</v>
      </c>
      <c r="K6" s="1">
        <v>0.679</v>
      </c>
      <c r="L6" s="1">
        <v>0.6796</v>
      </c>
    </row>
    <row r="7" spans="1:12">
      <c r="A7">
        <v>140</v>
      </c>
      <c r="B7" s="1">
        <v>0.6627</v>
      </c>
      <c r="C7" s="1">
        <v>0.6596</v>
      </c>
      <c r="D7" s="1">
        <v>0.6629</v>
      </c>
      <c r="E7" s="1">
        <v>0.6873</v>
      </c>
      <c r="F7" s="1">
        <v>0.6695</v>
      </c>
      <c r="G7" s="1">
        <v>0.6676</v>
      </c>
      <c r="H7" s="1">
        <v>0.676</v>
      </c>
      <c r="I7" s="1">
        <v>0.6778</v>
      </c>
      <c r="J7" s="1">
        <v>0.6756</v>
      </c>
      <c r="K7" s="1">
        <v>0.6783</v>
      </c>
      <c r="L7" s="1">
        <v>0.6793</v>
      </c>
    </row>
    <row r="8" spans="1:12">
      <c r="A8">
        <v>150</v>
      </c>
      <c r="B8" s="1">
        <v>0.6646</v>
      </c>
      <c r="C8" s="1">
        <v>0.6576</v>
      </c>
      <c r="D8" s="1">
        <v>0.6633</v>
      </c>
      <c r="E8" s="1">
        <v>0.6858</v>
      </c>
      <c r="F8" s="1">
        <v>0.6688</v>
      </c>
      <c r="G8" s="1">
        <v>0.6684</v>
      </c>
      <c r="H8" s="1">
        <v>0.6753</v>
      </c>
      <c r="I8" s="1">
        <v>0.6769</v>
      </c>
      <c r="J8" s="1">
        <v>0.675</v>
      </c>
      <c r="K8" s="1">
        <v>0.67889</v>
      </c>
      <c r="L8" s="1">
        <v>0.6783</v>
      </c>
    </row>
    <row r="9" spans="1:12">
      <c r="A9">
        <v>160</v>
      </c>
      <c r="B9" s="1">
        <v>0.6653</v>
      </c>
      <c r="C9" s="1">
        <v>0.656</v>
      </c>
      <c r="D9" s="1">
        <v>0.6624</v>
      </c>
      <c r="E9" s="1">
        <v>0.6856</v>
      </c>
      <c r="F9" s="1">
        <v>0.6678</v>
      </c>
      <c r="G9" s="1">
        <v>0.6704</v>
      </c>
      <c r="H9" s="1">
        <v>0.674</v>
      </c>
      <c r="I9" s="1">
        <v>0.6775</v>
      </c>
      <c r="J9" s="1">
        <v>0.6777</v>
      </c>
      <c r="K9" s="1">
        <v>0.6803</v>
      </c>
      <c r="L9" s="1">
        <v>0.679</v>
      </c>
    </row>
    <row r="10" spans="1:12">
      <c r="A10">
        <v>170</v>
      </c>
      <c r="B10" s="1">
        <v>0.6665</v>
      </c>
      <c r="C10" s="1">
        <v>0.6541</v>
      </c>
      <c r="D10" s="1">
        <v>0.6632</v>
      </c>
      <c r="E10" s="1">
        <v>0.6832</v>
      </c>
      <c r="F10" s="1">
        <v>0.6657</v>
      </c>
      <c r="G10" s="1">
        <v>0.66949</v>
      </c>
      <c r="H10" s="1">
        <v>0.6744</v>
      </c>
      <c r="I10" s="1">
        <v>0.6774</v>
      </c>
      <c r="J10" s="1">
        <v>0.6776</v>
      </c>
      <c r="K10" s="1">
        <v>0.6788</v>
      </c>
      <c r="L10" s="1">
        <v>0.6773</v>
      </c>
    </row>
    <row r="11" spans="1:12">
      <c r="A11">
        <v>180</v>
      </c>
      <c r="B11" s="1">
        <v>0.6649</v>
      </c>
      <c r="C11" s="1">
        <v>0.6532</v>
      </c>
      <c r="D11" s="1">
        <v>0.6613</v>
      </c>
      <c r="E11" s="1">
        <v>0.6826</v>
      </c>
      <c r="F11" s="1">
        <v>0.6641</v>
      </c>
      <c r="G11" s="1">
        <v>0.6707</v>
      </c>
      <c r="H11" s="1">
        <v>0.6737</v>
      </c>
      <c r="I11" s="1">
        <v>0.6769</v>
      </c>
      <c r="J11" s="1">
        <v>0.6757</v>
      </c>
      <c r="K11" s="1">
        <v>0.6781</v>
      </c>
      <c r="L11" s="1">
        <v>0.6766</v>
      </c>
    </row>
    <row r="12" spans="1:12">
      <c r="A12">
        <v>190</v>
      </c>
      <c r="B12" s="1">
        <v>0.6652</v>
      </c>
      <c r="C12" s="1">
        <v>0.6545</v>
      </c>
      <c r="D12" s="1">
        <v>0.6637</v>
      </c>
      <c r="E12" s="1">
        <v>0.6819</v>
      </c>
      <c r="F12" s="1">
        <v>0.6642</v>
      </c>
      <c r="G12" s="1">
        <v>0.6707</v>
      </c>
      <c r="H12" s="1">
        <v>0.6722</v>
      </c>
      <c r="I12" s="1">
        <v>0.6752</v>
      </c>
      <c r="J12" s="1">
        <v>0.673</v>
      </c>
      <c r="K12" s="1">
        <v>0.6779</v>
      </c>
      <c r="L12" s="1">
        <v>0.6745</v>
      </c>
    </row>
    <row r="13" spans="1:12">
      <c r="A13">
        <v>200</v>
      </c>
      <c r="B13" s="1">
        <v>0.664</v>
      </c>
      <c r="C13" s="1">
        <v>0.657</v>
      </c>
      <c r="D13" s="1">
        <v>0.6642</v>
      </c>
      <c r="E13" s="1">
        <v>0.6817</v>
      </c>
      <c r="F13" s="1">
        <v>0.6655</v>
      </c>
      <c r="G13" s="1">
        <v>0.6688</v>
      </c>
      <c r="H13" s="1">
        <v>0.675</v>
      </c>
      <c r="I13" s="1">
        <v>0.6709</v>
      </c>
      <c r="J13" s="1">
        <v>0.6721</v>
      </c>
      <c r="K13" s="1">
        <v>0.6763</v>
      </c>
      <c r="L13" s="1">
        <v>0.6731</v>
      </c>
    </row>
    <row r="14" spans="1:12">
      <c r="A14">
        <v>210</v>
      </c>
      <c r="B14" s="1">
        <v>0.6629</v>
      </c>
      <c r="C14" s="1">
        <v>0.6577</v>
      </c>
      <c r="D14" s="1">
        <v>0.6638</v>
      </c>
      <c r="E14" s="1">
        <v>0.6808</v>
      </c>
      <c r="F14" s="1">
        <v>0.6644</v>
      </c>
      <c r="G14" s="1">
        <v>0.668</v>
      </c>
      <c r="H14" s="1">
        <v>0.6717</v>
      </c>
      <c r="I14" s="1">
        <v>0.6702</v>
      </c>
      <c r="J14" s="1">
        <v>0.6692</v>
      </c>
      <c r="K14" s="1">
        <v>0.6737</v>
      </c>
      <c r="L14" s="1">
        <v>0.6715</v>
      </c>
    </row>
    <row r="15" spans="1:12">
      <c r="A15">
        <v>220</v>
      </c>
      <c r="B15" s="1">
        <v>0.6631</v>
      </c>
      <c r="C15" s="1">
        <v>0.6571</v>
      </c>
      <c r="D15" s="1">
        <v>0.6624</v>
      </c>
      <c r="E15" s="1">
        <v>0.6799</v>
      </c>
      <c r="F15" s="1">
        <v>0.663</v>
      </c>
      <c r="G15" s="1">
        <v>0.6685</v>
      </c>
      <c r="H15" s="1">
        <v>0.675</v>
      </c>
      <c r="I15" s="1">
        <v>0.6699</v>
      </c>
      <c r="J15" s="1">
        <v>0.6701</v>
      </c>
      <c r="K15" s="1">
        <v>0.6744</v>
      </c>
      <c r="L15" s="1">
        <v>0.6703</v>
      </c>
    </row>
    <row r="16" spans="1:12">
      <c r="A16">
        <v>230</v>
      </c>
      <c r="B16" s="1">
        <v>0.6637</v>
      </c>
      <c r="C16" s="1">
        <v>0.6591</v>
      </c>
      <c r="D16" s="1">
        <v>0.6623</v>
      </c>
      <c r="E16" s="1">
        <v>0.6785</v>
      </c>
      <c r="F16" s="1">
        <v>0.6613</v>
      </c>
      <c r="G16" s="1">
        <v>0.6686</v>
      </c>
      <c r="H16" s="1">
        <v>0.675</v>
      </c>
      <c r="I16" s="1">
        <v>0.6696</v>
      </c>
      <c r="J16" s="1">
        <v>0.6703</v>
      </c>
      <c r="K16" s="1">
        <v>0.673</v>
      </c>
      <c r="L16" s="1">
        <v>0.6697</v>
      </c>
    </row>
    <row r="17" spans="1:12">
      <c r="A17">
        <v>240</v>
      </c>
      <c r="B17" s="1">
        <v>0.6648</v>
      </c>
      <c r="C17" s="1">
        <v>0.6611</v>
      </c>
      <c r="D17" s="1">
        <v>0.6618</v>
      </c>
      <c r="E17" s="1">
        <v>0.6788</v>
      </c>
      <c r="F17" s="1">
        <v>0.6617</v>
      </c>
      <c r="G17" s="1">
        <v>0.667</v>
      </c>
      <c r="H17" s="1">
        <v>0.6745</v>
      </c>
      <c r="I17" s="1">
        <v>0.6705</v>
      </c>
      <c r="J17" s="1">
        <v>0.6713</v>
      </c>
      <c r="K17" s="1">
        <v>0.6742</v>
      </c>
      <c r="L17" s="1">
        <v>0.6699</v>
      </c>
    </row>
    <row r="18" spans="1:12">
      <c r="A18">
        <v>250</v>
      </c>
      <c r="B18" s="1">
        <v>0.6661</v>
      </c>
      <c r="C18" s="1">
        <v>0.6601</v>
      </c>
      <c r="D18" s="1">
        <v>0.6639</v>
      </c>
      <c r="E18" s="1">
        <v>0.6794</v>
      </c>
      <c r="F18" s="1">
        <v>0.6628</v>
      </c>
      <c r="G18" s="1">
        <v>0.66726</v>
      </c>
      <c r="H18" s="1">
        <v>0.6727</v>
      </c>
      <c r="I18" s="1">
        <v>0.6716</v>
      </c>
      <c r="J18" s="1">
        <v>0.6707</v>
      </c>
      <c r="K18" s="1">
        <v>0.674</v>
      </c>
      <c r="L18" s="1">
        <v>0.6689</v>
      </c>
    </row>
    <row r="20" spans="1:12">
      <c r="A20" t="s">
        <v>53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</row>
    <row r="21" spans="1:12">
      <c r="A21" t="s">
        <v>23</v>
      </c>
      <c r="B21" s="1">
        <v>0.226217</v>
      </c>
      <c r="C21" s="1">
        <v>0.69813</v>
      </c>
      <c r="D21" s="1">
        <v>0.545564</v>
      </c>
      <c r="E21" s="1">
        <v>0.325006</v>
      </c>
      <c r="F21" s="1">
        <v>0.464756</v>
      </c>
      <c r="G21" s="1">
        <v>0.630321</v>
      </c>
      <c r="H21" s="1">
        <v>0.571408</v>
      </c>
      <c r="I21" s="1">
        <v>0.719146</v>
      </c>
      <c r="J21" s="1">
        <v>0.673511</v>
      </c>
      <c r="K21" s="1">
        <v>0.794874</v>
      </c>
      <c r="L21" s="1">
        <v>0.686172</v>
      </c>
    </row>
    <row r="22" spans="1:12">
      <c r="A22" t="s">
        <v>25</v>
      </c>
      <c r="B22" s="1">
        <v>0.222583</v>
      </c>
      <c r="C22" s="1">
        <v>0.882639</v>
      </c>
      <c r="D22" s="1">
        <v>0.57707</v>
      </c>
      <c r="E22" s="1">
        <v>0.367309</v>
      </c>
      <c r="F22" s="1">
        <v>0.493708</v>
      </c>
      <c r="G22" s="1">
        <v>0.58537</v>
      </c>
      <c r="H22" s="1">
        <v>0.644204</v>
      </c>
      <c r="I22" s="1">
        <v>0.701181</v>
      </c>
      <c r="J22" s="1">
        <v>0.698135</v>
      </c>
      <c r="K22" s="1">
        <v>0.87264</v>
      </c>
      <c r="L22" s="1">
        <v>0.830658</v>
      </c>
    </row>
    <row r="23" spans="1:12">
      <c r="A23" t="s">
        <v>26</v>
      </c>
      <c r="B23" s="1">
        <v>0.25928</v>
      </c>
      <c r="C23" s="1">
        <v>0.77565</v>
      </c>
      <c r="D23" s="1">
        <v>0.622293</v>
      </c>
      <c r="E23" s="1">
        <v>0.46675</v>
      </c>
      <c r="F23" s="1">
        <v>0.559494</v>
      </c>
      <c r="G23" s="1">
        <v>0.599399</v>
      </c>
      <c r="H23" s="1">
        <v>0.666248</v>
      </c>
      <c r="I23" s="1">
        <v>0.654318</v>
      </c>
      <c r="J23" s="1">
        <v>0.888619</v>
      </c>
      <c r="K23" s="1">
        <v>0.963389</v>
      </c>
      <c r="L23" s="1">
        <v>0.918508</v>
      </c>
    </row>
    <row r="24" spans="1:12">
      <c r="A24" t="s">
        <v>27</v>
      </c>
      <c r="B24" s="1">
        <v>0.309152</v>
      </c>
      <c r="C24" s="1">
        <v>0.51662</v>
      </c>
      <c r="D24" s="1">
        <v>0.642693</v>
      </c>
      <c r="E24" s="1">
        <v>0.714087</v>
      </c>
      <c r="F24" s="1">
        <v>0.581444</v>
      </c>
      <c r="G24" s="1">
        <v>0.680178</v>
      </c>
      <c r="H24" s="1">
        <v>0.720972</v>
      </c>
      <c r="I24" s="1">
        <v>0.767961</v>
      </c>
      <c r="J24" s="1">
        <v>0.776027</v>
      </c>
      <c r="K24" s="1">
        <v>1.016391</v>
      </c>
      <c r="L24" s="1">
        <v>0.928513</v>
      </c>
    </row>
    <row r="25" spans="1:12">
      <c r="A25" t="s">
        <v>28</v>
      </c>
      <c r="B25" s="1">
        <v>0.320551</v>
      </c>
      <c r="C25" s="1">
        <v>0.568025</v>
      </c>
      <c r="D25" s="1">
        <v>0.641395</v>
      </c>
      <c r="E25" s="1">
        <v>0.61537</v>
      </c>
      <c r="F25" s="1">
        <v>0.668264</v>
      </c>
      <c r="G25" s="1">
        <v>0.647304</v>
      </c>
      <c r="H25" s="1">
        <v>0.713024</v>
      </c>
      <c r="I25" s="1">
        <v>0.812792</v>
      </c>
      <c r="J25" s="1">
        <v>0.901588</v>
      </c>
      <c r="K25" s="1">
        <v>0.935645</v>
      </c>
      <c r="L25" s="1">
        <v>1.028249</v>
      </c>
    </row>
    <row r="26" spans="1:12">
      <c r="A26" t="s">
        <v>29</v>
      </c>
      <c r="B26" s="1">
        <v>0.326118</v>
      </c>
      <c r="C26" s="1">
        <v>0.718086</v>
      </c>
      <c r="D26" s="1">
        <v>0.745004</v>
      </c>
      <c r="E26" s="1">
        <v>0.495542</v>
      </c>
      <c r="F26" s="1">
        <v>0.741976</v>
      </c>
      <c r="G26" s="1">
        <v>0.750924</v>
      </c>
      <c r="H26" s="1">
        <v>0.801137</v>
      </c>
      <c r="I26" s="1">
        <v>0.850725</v>
      </c>
      <c r="J26" s="1">
        <v>0.902502</v>
      </c>
      <c r="K26" s="1">
        <v>1.051059</v>
      </c>
      <c r="L26" s="1">
        <v>1.067082</v>
      </c>
    </row>
    <row r="27" spans="1:12">
      <c r="A27" t="s">
        <v>30</v>
      </c>
      <c r="B27" s="1">
        <v>0.38494</v>
      </c>
      <c r="C27" s="1">
        <v>0.689108</v>
      </c>
      <c r="D27" s="1">
        <v>0.735033</v>
      </c>
      <c r="E27" s="1">
        <v>0.538329</v>
      </c>
      <c r="F27" s="1">
        <v>0.644278</v>
      </c>
      <c r="G27" s="1">
        <v>0.793804</v>
      </c>
      <c r="H27" s="1">
        <v>0.898518</v>
      </c>
      <c r="I27" s="1">
        <v>0.92848</v>
      </c>
      <c r="J27" s="1">
        <v>1.037224</v>
      </c>
      <c r="K27" s="1">
        <v>1.047096</v>
      </c>
      <c r="L27" s="1">
        <v>1.164025</v>
      </c>
    </row>
    <row r="28" spans="1:12">
      <c r="A28" t="s">
        <v>31</v>
      </c>
      <c r="B28" s="1">
        <v>0.340803</v>
      </c>
      <c r="C28" s="1">
        <v>0.739019</v>
      </c>
      <c r="D28" s="1">
        <v>0.822765</v>
      </c>
      <c r="E28" s="1">
        <v>0.587474</v>
      </c>
      <c r="F28" s="1">
        <v>0.720012</v>
      </c>
      <c r="G28" s="1">
        <v>0.823776</v>
      </c>
      <c r="H28" s="1">
        <v>0.876588</v>
      </c>
      <c r="I28" s="1">
        <v>0.951421</v>
      </c>
      <c r="J28" s="1">
        <v>1.036307</v>
      </c>
      <c r="K28" s="1">
        <v>1.365314</v>
      </c>
      <c r="L28" s="1">
        <v>1.241757</v>
      </c>
    </row>
    <row r="29" spans="1:12">
      <c r="A29" t="s">
        <v>32</v>
      </c>
      <c r="B29" s="1">
        <v>0.436868</v>
      </c>
      <c r="C29" s="1">
        <v>0.844651</v>
      </c>
      <c r="D29" s="1">
        <v>0.757077</v>
      </c>
      <c r="E29" s="1">
        <v>0.651299</v>
      </c>
      <c r="F29" s="1">
        <v>0.824795</v>
      </c>
      <c r="G29" s="1">
        <v>0.872599</v>
      </c>
      <c r="H29" s="1">
        <v>0.983292</v>
      </c>
      <c r="I29" s="1">
        <v>1.093032</v>
      </c>
      <c r="J29" s="1">
        <v>1.189818</v>
      </c>
      <c r="K29" s="1">
        <v>1.225721</v>
      </c>
      <c r="L29" s="1">
        <v>1.281571</v>
      </c>
    </row>
    <row r="30" spans="1:12">
      <c r="A30" t="s">
        <v>33</v>
      </c>
      <c r="B30" s="1">
        <v>0.44488</v>
      </c>
      <c r="C30" s="1">
        <v>0.945474</v>
      </c>
      <c r="D30" s="1">
        <v>1.132997</v>
      </c>
      <c r="E30" s="1">
        <v>0.647269</v>
      </c>
      <c r="F30" s="1">
        <v>0.785987</v>
      </c>
      <c r="G30" s="1">
        <v>0.893753</v>
      </c>
      <c r="H30" s="1">
        <v>0.954316</v>
      </c>
      <c r="I30" s="1">
        <v>1.034193</v>
      </c>
      <c r="J30" s="1">
        <v>1.203476</v>
      </c>
      <c r="K30" s="1">
        <v>1.278549</v>
      </c>
      <c r="L30" s="1">
        <v>1.364351</v>
      </c>
    </row>
    <row r="31" spans="1:12">
      <c r="A31" t="s">
        <v>34</v>
      </c>
      <c r="B31" s="1">
        <v>0.513598</v>
      </c>
      <c r="C31" s="1">
        <v>1.026256</v>
      </c>
      <c r="D31" s="1">
        <v>1.280552</v>
      </c>
      <c r="E31" s="1">
        <v>0.737994</v>
      </c>
      <c r="F31" s="1">
        <v>0.869721</v>
      </c>
      <c r="G31" s="1">
        <v>1.007361</v>
      </c>
      <c r="H31" s="1">
        <v>1.140951</v>
      </c>
      <c r="I31" s="1">
        <v>1.201707</v>
      </c>
      <c r="J31" s="1">
        <v>1.295942</v>
      </c>
      <c r="K31" s="1">
        <v>1.367341</v>
      </c>
      <c r="L31" s="1">
        <v>1.429193</v>
      </c>
    </row>
    <row r="32" spans="1:12">
      <c r="A32" t="s">
        <v>35</v>
      </c>
      <c r="B32" s="1">
        <v>1.137971</v>
      </c>
      <c r="C32" s="1">
        <v>0.978364</v>
      </c>
      <c r="D32" s="1">
        <v>0.94223</v>
      </c>
      <c r="E32" s="1">
        <v>0.740021</v>
      </c>
      <c r="F32" s="1">
        <v>0.939487</v>
      </c>
      <c r="G32" s="1">
        <v>0.975438</v>
      </c>
      <c r="H32" s="1">
        <v>1.093101</v>
      </c>
      <c r="I32" s="1">
        <v>1.201785</v>
      </c>
      <c r="J32" s="1">
        <v>1.338464</v>
      </c>
      <c r="K32" s="1">
        <v>1.378313</v>
      </c>
      <c r="L32" s="1">
        <v>1.488959</v>
      </c>
    </row>
    <row r="33" spans="1:12">
      <c r="A33" t="s">
        <v>36</v>
      </c>
      <c r="B33" s="1">
        <v>0.793877</v>
      </c>
      <c r="C33" s="1">
        <v>0.954443</v>
      </c>
      <c r="D33" s="1">
        <v>0.949461</v>
      </c>
      <c r="E33" s="1">
        <v>0.860672</v>
      </c>
      <c r="F33" s="1">
        <v>1.049168</v>
      </c>
      <c r="G33" s="1">
        <v>1.102985</v>
      </c>
      <c r="H33" s="1">
        <v>1.227642</v>
      </c>
      <c r="I33" s="1">
        <v>1.24666</v>
      </c>
      <c r="J33" s="1">
        <v>1.34847</v>
      </c>
      <c r="K33" s="1">
        <v>1.489042</v>
      </c>
      <c r="L33" s="1">
        <v>1.574816</v>
      </c>
    </row>
    <row r="34" spans="1:12">
      <c r="A34" t="s">
        <v>37</v>
      </c>
      <c r="B34" s="1">
        <v>0.735033</v>
      </c>
      <c r="C34" s="1">
        <v>0.868712</v>
      </c>
      <c r="D34" s="1">
        <v>1.111027</v>
      </c>
      <c r="E34" s="1">
        <v>0.850722</v>
      </c>
      <c r="F34" s="1">
        <v>1.273492</v>
      </c>
      <c r="G34" s="1">
        <v>1.110132</v>
      </c>
      <c r="H34" s="1">
        <v>1.160895</v>
      </c>
      <c r="I34" s="1">
        <v>1.291516</v>
      </c>
      <c r="J34" s="1">
        <v>1.444162</v>
      </c>
      <c r="K34" s="1">
        <v>1.54697</v>
      </c>
      <c r="L34" s="1">
        <v>1.608787</v>
      </c>
    </row>
    <row r="35" spans="1:12">
      <c r="A35" t="s">
        <v>38</v>
      </c>
      <c r="B35" s="1">
        <v>0.853714</v>
      </c>
      <c r="C35" s="1">
        <v>1.036226</v>
      </c>
      <c r="D35" s="1">
        <v>1.370528</v>
      </c>
      <c r="E35" s="1">
        <v>0.97039</v>
      </c>
      <c r="F35" s="1">
        <v>1.253654</v>
      </c>
      <c r="G35" s="1">
        <v>1.155932</v>
      </c>
      <c r="H35" s="1">
        <v>1.263726</v>
      </c>
      <c r="I35" s="1">
        <v>1.367444</v>
      </c>
      <c r="J35" s="1">
        <v>1.522904</v>
      </c>
      <c r="K35" s="1">
        <v>1.617672</v>
      </c>
      <c r="L35" s="1">
        <v>1.733361</v>
      </c>
    </row>
    <row r="36" spans="1:12">
      <c r="A36" t="s">
        <v>39</v>
      </c>
      <c r="B36" s="1">
        <v>0.825772</v>
      </c>
      <c r="C36" s="1">
        <v>0.92904</v>
      </c>
      <c r="D36" s="1">
        <v>1.164888</v>
      </c>
      <c r="E36" s="1">
        <v>0.921534</v>
      </c>
      <c r="F36" s="1">
        <v>1.346399</v>
      </c>
      <c r="G36" s="1">
        <v>1.218741</v>
      </c>
      <c r="H36" s="1">
        <v>1.36931</v>
      </c>
      <c r="I36" s="1">
        <v>1.468158</v>
      </c>
      <c r="J36" s="1">
        <v>1.846132</v>
      </c>
      <c r="K36" s="1">
        <v>1.636621</v>
      </c>
      <c r="L36" s="1">
        <v>1.765316</v>
      </c>
    </row>
    <row r="40" spans="1:12">
      <c r="A40" t="s">
        <v>41</v>
      </c>
      <c r="B40">
        <f>MIN(B42:D46)</f>
        <v>0.6946</v>
      </c>
      <c r="G40">
        <f>MIN(G42:I46)</f>
        <v>0.6861</v>
      </c>
      <c r="L40">
        <f>MIN(L42:N46)</f>
        <v>1.243</v>
      </c>
    </row>
    <row r="41" spans="1:14">
      <c r="A41" t="s">
        <v>42</v>
      </c>
      <c r="B41" t="s">
        <v>43</v>
      </c>
      <c r="C41" t="s">
        <v>44</v>
      </c>
      <c r="D41" t="s">
        <v>45</v>
      </c>
      <c r="F41" t="s">
        <v>46</v>
      </c>
      <c r="G41" t="s">
        <v>43</v>
      </c>
      <c r="H41" t="s">
        <v>44</v>
      </c>
      <c r="I41" t="s">
        <v>45</v>
      </c>
      <c r="K41" t="s">
        <v>47</v>
      </c>
      <c r="L41" t="s">
        <v>43</v>
      </c>
      <c r="M41" t="s">
        <v>44</v>
      </c>
      <c r="N41" t="s">
        <v>45</v>
      </c>
    </row>
    <row r="42" spans="1:21">
      <c r="A42" t="s">
        <v>48</v>
      </c>
      <c r="B42" s="1">
        <v>0.6959</v>
      </c>
      <c r="C42" s="1">
        <v>0.6946</v>
      </c>
      <c r="D42" s="1">
        <v>0.6946</v>
      </c>
      <c r="F42" t="s">
        <v>48</v>
      </c>
      <c r="G42" s="1">
        <v>0.6913</v>
      </c>
      <c r="H42" s="1">
        <v>0.6866</v>
      </c>
      <c r="I42" s="1">
        <v>0.6863</v>
      </c>
      <c r="K42" t="s">
        <v>48</v>
      </c>
      <c r="L42" s="1">
        <v>1.243</v>
      </c>
      <c r="M42" s="1">
        <v>1.2623</v>
      </c>
      <c r="N42" s="1">
        <v>1.2622</v>
      </c>
      <c r="Q42" s="1">
        <v>0.6959</v>
      </c>
      <c r="R42" s="1">
        <v>0.8166</v>
      </c>
      <c r="S42" s="1">
        <v>0.9214</v>
      </c>
      <c r="T42" s="1">
        <v>1.0045</v>
      </c>
      <c r="U42" s="1">
        <v>1.0809</v>
      </c>
    </row>
    <row r="43" spans="1:21">
      <c r="A43" t="s">
        <v>49</v>
      </c>
      <c r="B43" s="1">
        <v>0.8166</v>
      </c>
      <c r="C43" s="1">
        <v>0.8207</v>
      </c>
      <c r="D43" s="1">
        <v>0.8207</v>
      </c>
      <c r="F43" t="s">
        <v>49</v>
      </c>
      <c r="G43" s="1">
        <v>0.6926</v>
      </c>
      <c r="H43" s="1">
        <v>0.6865</v>
      </c>
      <c r="I43" s="1">
        <v>0.6863</v>
      </c>
      <c r="K43" t="s">
        <v>49</v>
      </c>
      <c r="L43" s="1">
        <v>2.7436</v>
      </c>
      <c r="M43" s="1">
        <v>2.8199</v>
      </c>
      <c r="N43" s="1">
        <v>2.8233</v>
      </c>
      <c r="Q43" s="1">
        <v>0.6946</v>
      </c>
      <c r="R43" s="1">
        <v>0.8207</v>
      </c>
      <c r="S43" s="1">
        <v>0.9161</v>
      </c>
      <c r="T43" s="1">
        <v>1.007</v>
      </c>
      <c r="U43" s="1">
        <v>1.007</v>
      </c>
    </row>
    <row r="44" spans="1:21">
      <c r="A44" t="s">
        <v>50</v>
      </c>
      <c r="B44" s="1">
        <v>0.9214</v>
      </c>
      <c r="C44" s="1">
        <v>0.9161</v>
      </c>
      <c r="D44" s="1">
        <v>0.9161</v>
      </c>
      <c r="F44" t="s">
        <v>50</v>
      </c>
      <c r="G44" s="1">
        <v>0.6869</v>
      </c>
      <c r="H44" s="1">
        <v>0.6867</v>
      </c>
      <c r="I44" s="1">
        <v>0.6863</v>
      </c>
      <c r="K44" t="s">
        <v>50</v>
      </c>
      <c r="L44" s="1">
        <v>2.3602</v>
      </c>
      <c r="M44" s="1">
        <v>2.4371</v>
      </c>
      <c r="N44" s="1">
        <v>2.4308</v>
      </c>
      <c r="Q44" s="1">
        <v>0.6946</v>
      </c>
      <c r="R44" s="1">
        <v>0.8207</v>
      </c>
      <c r="S44" s="1">
        <v>0.9161</v>
      </c>
      <c r="T44" s="1">
        <v>1.0071</v>
      </c>
      <c r="U44" s="1">
        <v>1.0839</v>
      </c>
    </row>
    <row r="45" spans="1:21">
      <c r="A45" t="s">
        <v>51</v>
      </c>
      <c r="B45" s="1">
        <v>1.0045</v>
      </c>
      <c r="C45" s="1">
        <v>1.007</v>
      </c>
      <c r="D45" s="1">
        <v>1.0071</v>
      </c>
      <c r="E45" s="1"/>
      <c r="F45" s="1" t="s">
        <v>51</v>
      </c>
      <c r="G45" s="1">
        <v>0.6861</v>
      </c>
      <c r="H45" s="1">
        <v>0.6866</v>
      </c>
      <c r="I45" s="1">
        <v>0.6863</v>
      </c>
      <c r="K45" t="s">
        <v>51</v>
      </c>
      <c r="L45" s="1">
        <v>2.0621</v>
      </c>
      <c r="M45" s="1">
        <v>2.1384</v>
      </c>
      <c r="N45" s="1">
        <v>2.1402</v>
      </c>
      <c r="Q45" s="1">
        <v>0.6913</v>
      </c>
      <c r="R45" s="1">
        <v>0.6926</v>
      </c>
      <c r="S45" s="1">
        <v>0.6869</v>
      </c>
      <c r="T45" s="1">
        <v>0.6861</v>
      </c>
      <c r="U45" s="1">
        <v>0.6866</v>
      </c>
    </row>
    <row r="46" spans="1:21">
      <c r="A46" t="s">
        <v>52</v>
      </c>
      <c r="B46" s="1">
        <v>1.0809</v>
      </c>
      <c r="C46" s="1">
        <v>1.007</v>
      </c>
      <c r="D46" s="1">
        <v>1.0839</v>
      </c>
      <c r="E46" s="1"/>
      <c r="F46" s="1" t="s">
        <v>52</v>
      </c>
      <c r="G46" s="1">
        <v>0.6866</v>
      </c>
      <c r="H46" s="1">
        <v>0.6866</v>
      </c>
      <c r="I46" s="1">
        <v>0.6863</v>
      </c>
      <c r="K46" t="s">
        <v>52</v>
      </c>
      <c r="L46" s="1">
        <v>2.0621</v>
      </c>
      <c r="M46" s="1">
        <v>2.2102</v>
      </c>
      <c r="N46" s="1">
        <v>2.2092</v>
      </c>
      <c r="Q46" s="1">
        <v>0.6866</v>
      </c>
      <c r="R46" s="1">
        <v>0.6865</v>
      </c>
      <c r="S46" s="1">
        <v>0.6867</v>
      </c>
      <c r="T46" s="1">
        <v>0.6866</v>
      </c>
      <c r="U46" s="1">
        <v>0.6866</v>
      </c>
    </row>
    <row r="47" spans="1:21">
      <c r="A47" t="s">
        <v>53</v>
      </c>
      <c r="D47" s="1"/>
      <c r="E47" s="1"/>
      <c r="F47" s="1"/>
      <c r="G47" s="1"/>
      <c r="Q47" s="1">
        <v>0.6863</v>
      </c>
      <c r="R47" s="1">
        <v>0.6863</v>
      </c>
      <c r="S47" s="1">
        <v>0.6863</v>
      </c>
      <c r="T47" s="1">
        <v>0.6863</v>
      </c>
      <c r="U47" s="1">
        <v>0.6863</v>
      </c>
    </row>
    <row r="48" spans="1:21">
      <c r="A48" t="s">
        <v>42</v>
      </c>
      <c r="B48" t="s">
        <v>43</v>
      </c>
      <c r="C48" t="s">
        <v>44</v>
      </c>
      <c r="D48" s="1" t="s">
        <v>45</v>
      </c>
      <c r="E48" s="1"/>
      <c r="F48" s="1" t="s">
        <v>46</v>
      </c>
      <c r="G48" s="1" t="s">
        <v>43</v>
      </c>
      <c r="H48" t="s">
        <v>44</v>
      </c>
      <c r="I48" t="s">
        <v>45</v>
      </c>
      <c r="K48" t="s">
        <v>47</v>
      </c>
      <c r="L48" t="s">
        <v>43</v>
      </c>
      <c r="M48" t="s">
        <v>44</v>
      </c>
      <c r="N48" t="s">
        <v>45</v>
      </c>
      <c r="Q48" s="1">
        <v>1.243</v>
      </c>
      <c r="R48" s="1">
        <v>2.7436</v>
      </c>
      <c r="S48" s="1">
        <v>2.3602</v>
      </c>
      <c r="T48" s="1">
        <v>2.0621</v>
      </c>
      <c r="U48" s="1">
        <v>2.0621</v>
      </c>
    </row>
    <row r="49" spans="1:21">
      <c r="A49" t="s">
        <v>48</v>
      </c>
      <c r="B49" s="1">
        <v>0.072801</v>
      </c>
      <c r="C49" s="1">
        <v>0.095743</v>
      </c>
      <c r="D49" s="1">
        <v>0.095743</v>
      </c>
      <c r="E49" s="1"/>
      <c r="F49" s="1" t="s">
        <v>48</v>
      </c>
      <c r="G49" s="1">
        <v>0.241355</v>
      </c>
      <c r="H49" s="1">
        <v>0.159572</v>
      </c>
      <c r="I49" s="1">
        <v>0.194481</v>
      </c>
      <c r="K49" t="s">
        <v>48</v>
      </c>
      <c r="L49" s="1">
        <v>0.09774</v>
      </c>
      <c r="M49" s="1">
        <v>0.114687</v>
      </c>
      <c r="N49" s="1">
        <v>0.137632</v>
      </c>
      <c r="Q49" s="1">
        <v>1.2623</v>
      </c>
      <c r="R49" s="1">
        <v>2.8199</v>
      </c>
      <c r="S49" s="1">
        <v>2.4371</v>
      </c>
      <c r="T49" s="1">
        <v>2.1384</v>
      </c>
      <c r="U49" s="1">
        <v>2.2102</v>
      </c>
    </row>
    <row r="50" spans="1:21">
      <c r="A50" t="s">
        <v>49</v>
      </c>
      <c r="B50" s="1">
        <v>0.110705</v>
      </c>
      <c r="C50" s="1">
        <v>0.189492</v>
      </c>
      <c r="D50" s="1">
        <v>0.406466</v>
      </c>
      <c r="E50" s="1"/>
      <c r="F50" s="1" t="s">
        <v>49</v>
      </c>
      <c r="G50" s="1">
        <v>1.43915</v>
      </c>
      <c r="H50" s="1">
        <v>0.876656</v>
      </c>
      <c r="I50" s="1">
        <v>1.436154</v>
      </c>
      <c r="K50" t="s">
        <v>49</v>
      </c>
      <c r="L50" s="1">
        <v>0.39793</v>
      </c>
      <c r="M50" s="1">
        <v>1.6446</v>
      </c>
      <c r="N50" s="1">
        <v>1.414217</v>
      </c>
      <c r="Q50" s="1">
        <v>1.2622</v>
      </c>
      <c r="R50" s="1">
        <v>2.8233</v>
      </c>
      <c r="S50" s="1">
        <v>2.4308</v>
      </c>
      <c r="T50" s="1">
        <v>2.1402</v>
      </c>
      <c r="U50" s="1">
        <v>2.2092</v>
      </c>
    </row>
    <row r="51" spans="1:14">
      <c r="A51" t="s">
        <v>50</v>
      </c>
      <c r="B51" s="1">
        <v>0.16855</v>
      </c>
      <c r="C51" s="1">
        <v>0.239359</v>
      </c>
      <c r="D51" s="1">
        <v>0.501659</v>
      </c>
      <c r="E51" s="1"/>
      <c r="F51" s="1" t="s">
        <v>50</v>
      </c>
      <c r="G51" s="1">
        <v>2.069462</v>
      </c>
      <c r="H51" s="1">
        <v>1.658566</v>
      </c>
      <c r="I51" s="1">
        <v>2.484326</v>
      </c>
      <c r="K51" t="s">
        <v>50</v>
      </c>
      <c r="L51" s="1">
        <v>0.706111</v>
      </c>
      <c r="M51" s="1">
        <v>2.004626</v>
      </c>
      <c r="N51" s="1">
        <v>4.047171</v>
      </c>
    </row>
    <row r="52" spans="1:14">
      <c r="A52" t="s">
        <v>51</v>
      </c>
      <c r="B52" s="1">
        <v>0.233376</v>
      </c>
      <c r="C52" s="1">
        <v>0.38597</v>
      </c>
      <c r="D52" s="1">
        <v>1.184828</v>
      </c>
      <c r="E52" s="1"/>
      <c r="F52" s="1" t="s">
        <v>51</v>
      </c>
      <c r="G52" s="1">
        <v>2.058496</v>
      </c>
      <c r="H52" s="1">
        <v>2.170198</v>
      </c>
      <c r="I52" s="1">
        <v>3.112675</v>
      </c>
      <c r="K52" t="s">
        <v>51</v>
      </c>
      <c r="L52" s="1">
        <v>0.942482</v>
      </c>
      <c r="M52" s="1">
        <v>2.72969</v>
      </c>
      <c r="N52" s="1">
        <v>8.86229</v>
      </c>
    </row>
    <row r="53" spans="1:21">
      <c r="A53" t="s">
        <v>52</v>
      </c>
      <c r="B53" s="1">
        <v>0.19947</v>
      </c>
      <c r="C53" s="1">
        <v>0.43384</v>
      </c>
      <c r="D53" s="1">
        <v>0.988358</v>
      </c>
      <c r="F53" t="s">
        <v>52</v>
      </c>
      <c r="G53" s="1">
        <v>2.254967</v>
      </c>
      <c r="H53" s="1">
        <v>2.990001</v>
      </c>
      <c r="I53" s="1">
        <v>4.837054</v>
      </c>
      <c r="K53" t="s">
        <v>52</v>
      </c>
      <c r="L53" s="1">
        <v>1.637618</v>
      </c>
      <c r="M53" s="1">
        <v>4.711395</v>
      </c>
      <c r="N53" s="1">
        <v>13.209664</v>
      </c>
      <c r="Q53" s="1">
        <v>0.072801</v>
      </c>
      <c r="R53" s="1">
        <v>0.110705</v>
      </c>
      <c r="S53" s="1">
        <v>0.16855</v>
      </c>
      <c r="T53" s="1">
        <v>0.233376</v>
      </c>
      <c r="U53" s="1">
        <v>0.19947</v>
      </c>
    </row>
    <row r="54" spans="17:21">
      <c r="Q54" s="1">
        <v>0.095743</v>
      </c>
      <c r="R54" s="1">
        <v>0.189492</v>
      </c>
      <c r="S54" s="1">
        <v>0.239359</v>
      </c>
      <c r="T54" s="1">
        <v>0.38597</v>
      </c>
      <c r="U54" s="1">
        <v>0.43384</v>
      </c>
    </row>
    <row r="55" spans="17:21">
      <c r="Q55" s="1">
        <v>0.095743</v>
      </c>
      <c r="R55" s="1">
        <v>0.406466</v>
      </c>
      <c r="S55" s="1">
        <v>0.501659</v>
      </c>
      <c r="T55" s="1">
        <v>1.184828</v>
      </c>
      <c r="U55" s="1">
        <v>0.988358</v>
      </c>
    </row>
    <row r="56" spans="17:21">
      <c r="Q56" s="1">
        <v>0.241355</v>
      </c>
      <c r="R56" s="1">
        <v>1.43915</v>
      </c>
      <c r="S56" s="1">
        <v>2.069462</v>
      </c>
      <c r="T56" s="1">
        <v>2.058496</v>
      </c>
      <c r="U56" s="1">
        <v>2.254967</v>
      </c>
    </row>
    <row r="57" spans="17:21">
      <c r="Q57" s="1">
        <v>0.159572</v>
      </c>
      <c r="R57" s="1">
        <v>0.876656</v>
      </c>
      <c r="S57" s="1">
        <v>1.658566</v>
      </c>
      <c r="T57" s="1">
        <v>2.170198</v>
      </c>
      <c r="U57" s="1">
        <v>2.990001</v>
      </c>
    </row>
    <row r="58" spans="17:21">
      <c r="Q58" s="1">
        <v>0.194481</v>
      </c>
      <c r="R58" s="1">
        <v>1.436154</v>
      </c>
      <c r="S58" s="1">
        <v>2.484326</v>
      </c>
      <c r="T58" s="1">
        <v>3.112675</v>
      </c>
      <c r="U58" s="1">
        <v>4.837054</v>
      </c>
    </row>
    <row r="59" spans="17:21">
      <c r="Q59" s="1">
        <v>0.09774</v>
      </c>
      <c r="R59" s="1">
        <v>0.39793</v>
      </c>
      <c r="S59" s="1">
        <v>0.706111</v>
      </c>
      <c r="T59" s="1">
        <v>0.942482</v>
      </c>
      <c r="U59" s="1">
        <v>1.637618</v>
      </c>
    </row>
    <row r="60" spans="17:21">
      <c r="Q60" s="1">
        <v>0.114687</v>
      </c>
      <c r="R60" s="1">
        <v>1.6446</v>
      </c>
      <c r="S60" s="1">
        <v>2.004626</v>
      </c>
      <c r="T60" s="1">
        <v>2.72969</v>
      </c>
      <c r="U60" s="1">
        <v>4.711395</v>
      </c>
    </row>
    <row r="61" spans="17:21">
      <c r="Q61" s="1">
        <v>0.137632</v>
      </c>
      <c r="R61" s="1">
        <v>1.414217</v>
      </c>
      <c r="S61" s="1">
        <v>4.047171</v>
      </c>
      <c r="T61" s="1">
        <v>8.86229</v>
      </c>
      <c r="U61" s="1">
        <v>13.209664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 of Table 6, 18-Table 20</vt:lpstr>
      <vt:lpstr>result of REV</vt:lpstr>
      <vt:lpstr>result of RQ</vt:lpstr>
      <vt:lpstr>result of WQ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陈淑童</cp:lastModifiedBy>
  <dcterms:created xsi:type="dcterms:W3CDTF">2021-02-05T08:54:00Z</dcterms:created>
  <dcterms:modified xsi:type="dcterms:W3CDTF">2021-02-05T12:16:39Z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