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SRP/"/>
    </mc:Choice>
  </mc:AlternateContent>
  <xr:revisionPtr revIDLastSave="0" documentId="13_ncr:1_{EAD7D5D2-722B-0448-8845-A6D2FD948977}" xr6:coauthVersionLast="47" xr6:coauthVersionMax="47" xr10:uidLastSave="{00000000-0000-0000-0000-000000000000}"/>
  <bookViews>
    <workbookView xWindow="480" yWindow="1000" windowWidth="19880" windowHeight="13920" activeTab="2" xr2:uid="{F3133CDB-5BB8-0243-81BF-90221CACDAB2}"/>
  </bookViews>
  <sheets>
    <sheet name="Data + summary" sheetId="3" r:id="rId1"/>
    <sheet name="Data+calculations" sheetId="1" r:id="rId2"/>
    <sheet name="std_curv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3" l="1"/>
  <c r="F38" i="3"/>
  <c r="F36" i="3"/>
  <c r="F34" i="3"/>
  <c r="F32" i="3"/>
  <c r="F30" i="3"/>
  <c r="F28" i="3"/>
  <c r="F26" i="3"/>
  <c r="F24" i="3"/>
  <c r="F22" i="3"/>
  <c r="F20" i="3"/>
  <c r="F18" i="3"/>
  <c r="F16" i="3"/>
  <c r="F14" i="3"/>
  <c r="F12" i="3"/>
  <c r="F10" i="3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3" i="1"/>
  <c r="F4" i="1"/>
  <c r="F5" i="1"/>
  <c r="F6" i="1"/>
  <c r="F7" i="1"/>
  <c r="F8" i="1"/>
  <c r="F2" i="1"/>
  <c r="A12" i="2"/>
  <c r="A11" i="2"/>
</calcChain>
</file>

<file path=xl/sharedStrings.xml><?xml version="1.0" encoding="utf-8"?>
<sst xmlns="http://schemas.openxmlformats.org/spreadsheetml/2006/main" count="105" uniqueCount="20">
  <si>
    <t>Replicate</t>
  </si>
  <si>
    <t>Absorbance</t>
  </si>
  <si>
    <t>STD0</t>
  </si>
  <si>
    <t>STD2.5</t>
  </si>
  <si>
    <t>STD5</t>
  </si>
  <si>
    <t>STD10</t>
  </si>
  <si>
    <t>STD30</t>
  </si>
  <si>
    <t>STD45</t>
  </si>
  <si>
    <t>STD60</t>
  </si>
  <si>
    <t>Date</t>
  </si>
  <si>
    <t>Buoy</t>
  </si>
  <si>
    <t>Depth</t>
  </si>
  <si>
    <t>Concentration</t>
  </si>
  <si>
    <t>Abs</t>
  </si>
  <si>
    <t>SLOPE</t>
  </si>
  <si>
    <t>INTERCEPT</t>
  </si>
  <si>
    <t>Conc</t>
  </si>
  <si>
    <t>Surface</t>
  </si>
  <si>
    <t>Bottom</t>
  </si>
  <si>
    <t>replicate avg SRP (ug/L)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</si>
</sst>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std_curve!$B$1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std_curve!$A$2:$A$8</c:f>
              <c:numCache>
                <c:formatCode>General</c:formatCode>
                <c:ptCount val="7"/>
                <c:pt idx="0">
                  <c:v>2.5000000000000001E-3</c:v>
                </c:pt>
                <c:pt idx="1">
                  <c:v>1.32E-2</c:v>
                </c:pt>
                <c:pt idx="2">
                  <c:v>2.5000000000000001E-2</c:v>
                </c:pt>
                <c:pt idx="3">
                  <c:v>4.3799999999999999E-2</c:v>
                </c:pt>
                <c:pt idx="4">
                  <c:v>0.1045</c:v>
                </c:pt>
                <c:pt idx="5">
                  <c:v>0.15340000000000001</c:v>
                </c:pt>
                <c:pt idx="6">
                  <c:v>0.2029</c:v>
                </c:pt>
              </c:numCache>
            </c:numRef>
          </c:xVal>
          <c:yVal>
            <c:numRef>
              <c:f>std_curve!$B$2:$B$8</c:f>
              <c:numCache>
                <c:formatCode>General</c:formatCode>
                <c:ptCount val="7"/>
                <c:pt idx="0">
                  <c:v>0</c:v>
                </c:pt>
                <c:pt idx="1">
                  <c:v>2.49919</c:v>
                </c:pt>
                <c:pt idx="2">
                  <c:v>5.1791</c:v>
                </c:pt>
                <c:pt idx="3">
                  <c:v>9.9064879999999995</c:v>
                </c:pt>
                <c:pt idx="4">
                  <c:v>30.3367</c:v>
                </c:pt>
                <c:pt idx="5">
                  <c:v>47.729599999999998</c:v>
                </c:pt>
                <c:pt idx="6">
                  <c:v>59.445500000000003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B-9945-9821-548B83EB5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387024"/>
        <c:axId val="1553816896"/>
      </c:scatterChart>
      <c:valAx>
        <c:axId val="155338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16896"/>
        <c:crosses val="autoZero"/>
        <c:crossBetween val="midCat"/>
      </c:valAx>
      <c:valAx>
        <c:axId val="15538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8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std_curve!$B$1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11111111111112"/>
                  <c:y val="4.3482064741907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std_curve!$A$2:$A$8</c:f>
              <c:numCache>
                <c:formatCode>General</c:formatCode>
                <c:ptCount val="7"/>
                <c:pt idx="0">
                  <c:v>2.5000000000000001E-3</c:v>
                </c:pt>
                <c:pt idx="1">
                  <c:v>1.32E-2</c:v>
                </c:pt>
                <c:pt idx="2">
                  <c:v>2.5000000000000001E-2</c:v>
                </c:pt>
                <c:pt idx="3">
                  <c:v>4.3799999999999999E-2</c:v>
                </c:pt>
                <c:pt idx="4">
                  <c:v>0.1045</c:v>
                </c:pt>
                <c:pt idx="5">
                  <c:v>0.15340000000000001</c:v>
                </c:pt>
                <c:pt idx="6">
                  <c:v>0.2029</c:v>
                </c:pt>
              </c:numCache>
            </c:numRef>
          </c:xVal>
          <c:yVal>
            <c:numRef>
              <c:f>std_curve!$B$2:$B$8</c:f>
              <c:numCache>
                <c:formatCode>General</c:formatCode>
                <c:ptCount val="7"/>
                <c:pt idx="0">
                  <c:v>0</c:v>
                </c:pt>
                <c:pt idx="1">
                  <c:v>2.49919</c:v>
                </c:pt>
                <c:pt idx="2">
                  <c:v>5.1791</c:v>
                </c:pt>
                <c:pt idx="3">
                  <c:v>9.9064879999999995</c:v>
                </c:pt>
                <c:pt idx="4">
                  <c:v>30.3367</c:v>
                </c:pt>
                <c:pt idx="5">
                  <c:v>47.729599999999998</c:v>
                </c:pt>
                <c:pt idx="6">
                  <c:v>59.445500000000003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B-9945-9821-548B83EB5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387024"/>
        <c:axId val="1553816896"/>
      </c:scatterChart>
      <c:valAx>
        <c:axId val="155338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16896"/>
        <c:crosses val="autoZero"/>
        <c:crossBetween val="midCat"/>
      </c:valAx>
      <c:valAx>
        <c:axId val="15538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8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4</xdr:row>
      <xdr:rowOff>82550</xdr:rowOff>
    </xdr:from>
    <xdr:to>
      <xdr:col>10</xdr:col>
      <xdr:colOff>298450</xdr:colOff>
      <xdr:row>17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535BE-4C0C-EB16-F41F-FE86E532D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679450</xdr:colOff>
      <xdr:row>4</xdr:row>
      <xdr:rowOff>133350</xdr:rowOff>
    </xdr:from>
    <xdr:to>
      <xdr:col>10</xdr:col>
      <xdr:colOff>298450</xdr:colOff>
      <xdr:row>18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C3C493-B042-A567-508E-0DA6EE024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B0216-79F0-3A42-BB08-4445FBF72026}">
  <dimension ref="A1:F44"/>
  <sheetViews>
    <sheetView workbookViewId="0">
      <selection activeCell="H4" sqref="H4"/>
    </sheetView>
  </sheetViews>
  <sheetFormatPr baseColWidth="10" defaultRowHeight="16" x14ac:dyDescent="0.2"/>
  <cols>
    <col min="5" max="5" width="18.6640625" customWidth="1"/>
    <col min="6" max="6" width="22" customWidth="1"/>
  </cols>
  <sheetData>
    <row r="1" spans="1:6" x14ac:dyDescent="0.2">
      <c r="A1" s="1" t="s">
        <v>9</v>
      </c>
      <c r="B1" s="1" t="s">
        <v>10</v>
      </c>
      <c r="C1" s="1" t="s">
        <v>11</v>
      </c>
      <c r="D1" s="2" t="s">
        <v>0</v>
      </c>
      <c r="E1" s="1" t="s">
        <v>16</v>
      </c>
      <c r="F1" s="1" t="s">
        <v>19</v>
      </c>
    </row>
    <row r="2" spans="1:6" x14ac:dyDescent="0.2">
      <c r="A2" s="4">
        <v>44778</v>
      </c>
      <c r="B2">
        <v>2</v>
      </c>
      <c r="C2" t="s">
        <v>17</v>
      </c>
      <c r="D2" s="3">
        <v>1</v>
      </c>
    </row>
    <row r="3" spans="1:6" x14ac:dyDescent="0.2">
      <c r="A3" s="4">
        <v>44778</v>
      </c>
      <c r="B3">
        <v>2</v>
      </c>
      <c r="C3" t="s">
        <v>17</v>
      </c>
      <c r="D3" s="3">
        <v>2</v>
      </c>
    </row>
    <row r="4" spans="1:6" x14ac:dyDescent="0.2">
      <c r="A4" s="4">
        <v>44778</v>
      </c>
      <c r="B4">
        <v>2</v>
      </c>
      <c r="C4" t="s">
        <v>18</v>
      </c>
      <c r="D4" s="3">
        <v>1</v>
      </c>
    </row>
    <row r="5" spans="1:6" x14ac:dyDescent="0.2">
      <c r="A5" s="4">
        <v>44778</v>
      </c>
      <c r="B5">
        <v>2</v>
      </c>
      <c r="C5" t="s">
        <v>18</v>
      </c>
      <c r="D5" s="3">
        <v>2</v>
      </c>
    </row>
    <row r="6" spans="1:6" x14ac:dyDescent="0.2">
      <c r="A6" s="4">
        <v>44778</v>
      </c>
      <c r="B6">
        <v>4</v>
      </c>
      <c r="C6" t="s">
        <v>17</v>
      </c>
      <c r="D6" s="3">
        <v>1</v>
      </c>
    </row>
    <row r="7" spans="1:6" x14ac:dyDescent="0.2">
      <c r="A7" s="4">
        <v>44778</v>
      </c>
      <c r="B7">
        <v>4</v>
      </c>
      <c r="C7" t="s">
        <v>17</v>
      </c>
      <c r="D7" s="3">
        <v>2</v>
      </c>
    </row>
    <row r="8" spans="1:6" x14ac:dyDescent="0.2">
      <c r="A8" s="4">
        <v>44778</v>
      </c>
      <c r="B8">
        <v>4</v>
      </c>
      <c r="C8" t="s">
        <v>18</v>
      </c>
      <c r="D8" s="3">
        <v>1</v>
      </c>
    </row>
    <row r="9" spans="1:6" x14ac:dyDescent="0.2">
      <c r="A9" s="4">
        <v>44778</v>
      </c>
      <c r="B9">
        <v>4</v>
      </c>
      <c r="C9" t="s">
        <v>18</v>
      </c>
      <c r="D9" s="3">
        <v>2</v>
      </c>
    </row>
    <row r="10" spans="1:6" x14ac:dyDescent="0.2">
      <c r="A10" s="4">
        <v>44778</v>
      </c>
      <c r="B10">
        <v>5</v>
      </c>
      <c r="C10" t="s">
        <v>17</v>
      </c>
      <c r="D10" s="3">
        <v>1</v>
      </c>
      <c r="E10">
        <v>0.43176383177936417</v>
      </c>
      <c r="F10">
        <f>AVERAGE(E10:E11)</f>
        <v>0.32375656531804009</v>
      </c>
    </row>
    <row r="11" spans="1:6" x14ac:dyDescent="0.2">
      <c r="A11" s="4">
        <v>44778</v>
      </c>
      <c r="B11">
        <v>5</v>
      </c>
      <c r="C11" t="s">
        <v>17</v>
      </c>
      <c r="D11" s="3">
        <v>2</v>
      </c>
      <c r="E11">
        <v>0.21574929885671601</v>
      </c>
    </row>
    <row r="12" spans="1:6" x14ac:dyDescent="0.2">
      <c r="A12" s="4">
        <v>44778</v>
      </c>
      <c r="B12">
        <v>5</v>
      </c>
      <c r="C12" t="s">
        <v>18</v>
      </c>
      <c r="D12" s="3">
        <v>1</v>
      </c>
      <c r="E12">
        <v>0.12317164188986673</v>
      </c>
      <c r="F12">
        <f>AVERAGE(E12:E13)</f>
        <v>-4.6554062549357011E-2</v>
      </c>
    </row>
    <row r="13" spans="1:6" x14ac:dyDescent="0.2">
      <c r="A13" s="4">
        <v>44778</v>
      </c>
      <c r="B13">
        <v>5</v>
      </c>
      <c r="C13" t="s">
        <v>18</v>
      </c>
      <c r="D13" s="3">
        <v>2</v>
      </c>
      <c r="E13">
        <v>-0.21627976698858076</v>
      </c>
    </row>
    <row r="14" spans="1:6" x14ac:dyDescent="0.2">
      <c r="A14" s="4">
        <v>44778</v>
      </c>
      <c r="B14">
        <v>6</v>
      </c>
      <c r="C14" t="s">
        <v>17</v>
      </c>
      <c r="D14" s="3">
        <v>1</v>
      </c>
      <c r="E14">
        <v>-0.21627976698858076</v>
      </c>
      <c r="F14">
        <f>AVERAGE(E14:E15)</f>
        <v>-0.26256859547200539</v>
      </c>
    </row>
    <row r="15" spans="1:6" x14ac:dyDescent="0.2">
      <c r="A15" s="4">
        <v>44778</v>
      </c>
      <c r="B15">
        <v>6</v>
      </c>
      <c r="C15" t="s">
        <v>17</v>
      </c>
      <c r="D15" s="3">
        <v>2</v>
      </c>
      <c r="E15">
        <v>-0.30885742395543003</v>
      </c>
    </row>
    <row r="16" spans="1:6" x14ac:dyDescent="0.2">
      <c r="A16" s="4">
        <v>44778</v>
      </c>
      <c r="B16">
        <v>6</v>
      </c>
      <c r="C16" t="s">
        <v>18</v>
      </c>
      <c r="D16" s="3">
        <v>1</v>
      </c>
      <c r="E16">
        <v>-0.27799820496648042</v>
      </c>
      <c r="F16">
        <f>AVERAGE(E16:E17)</f>
        <v>-0.29342781446095523</v>
      </c>
    </row>
    <row r="17" spans="1:6" x14ac:dyDescent="0.2">
      <c r="A17" s="4">
        <v>44778</v>
      </c>
      <c r="B17">
        <v>6</v>
      </c>
      <c r="C17" t="s">
        <v>18</v>
      </c>
      <c r="D17" s="3">
        <v>2</v>
      </c>
      <c r="E17">
        <v>-0.30885742395543003</v>
      </c>
    </row>
    <row r="18" spans="1:6" x14ac:dyDescent="0.2">
      <c r="A18" s="4">
        <v>44778</v>
      </c>
      <c r="B18">
        <v>7</v>
      </c>
      <c r="C18" t="s">
        <v>17</v>
      </c>
      <c r="D18" s="3">
        <v>1</v>
      </c>
      <c r="E18">
        <v>0.12317164188986673</v>
      </c>
      <c r="F18">
        <f>AVERAGE(E18:E19)</f>
        <v>-2.6523406593237375E-4</v>
      </c>
    </row>
    <row r="19" spans="1:6" x14ac:dyDescent="0.2">
      <c r="A19" s="4">
        <v>44778</v>
      </c>
      <c r="B19">
        <v>7</v>
      </c>
      <c r="C19" t="s">
        <v>17</v>
      </c>
      <c r="D19" s="3">
        <v>2</v>
      </c>
      <c r="E19">
        <v>-0.12370211002173148</v>
      </c>
    </row>
    <row r="20" spans="1:6" x14ac:dyDescent="0.2">
      <c r="A20" s="4">
        <v>44778</v>
      </c>
      <c r="B20">
        <v>7</v>
      </c>
      <c r="C20" t="s">
        <v>18</v>
      </c>
      <c r="D20" s="3">
        <v>1</v>
      </c>
      <c r="E20">
        <v>0.24660851784566562</v>
      </c>
      <c r="F20">
        <f>AVERAGE(E20:E21)</f>
        <v>0.24660851784566562</v>
      </c>
    </row>
    <row r="21" spans="1:6" x14ac:dyDescent="0.2">
      <c r="A21" s="4">
        <v>44778</v>
      </c>
      <c r="B21">
        <v>7</v>
      </c>
      <c r="C21" t="s">
        <v>18</v>
      </c>
      <c r="D21" s="3">
        <v>2</v>
      </c>
      <c r="E21">
        <v>0.24660851784566562</v>
      </c>
    </row>
    <row r="22" spans="1:6" x14ac:dyDescent="0.2">
      <c r="A22" s="4">
        <v>44782</v>
      </c>
      <c r="B22">
        <v>2</v>
      </c>
      <c r="C22" t="s">
        <v>17</v>
      </c>
      <c r="D22" s="3">
        <v>1</v>
      </c>
      <c r="E22">
        <v>-0.33971664294437987</v>
      </c>
      <c r="F22">
        <f>AVERAGE(E22:E23)</f>
        <v>-0.40143508092227942</v>
      </c>
    </row>
    <row r="23" spans="1:6" x14ac:dyDescent="0.2">
      <c r="A23" s="4">
        <v>44782</v>
      </c>
      <c r="B23">
        <v>2</v>
      </c>
      <c r="C23" t="s">
        <v>17</v>
      </c>
      <c r="D23" s="3">
        <v>2</v>
      </c>
      <c r="E23">
        <v>-0.46315351890017897</v>
      </c>
    </row>
    <row r="24" spans="1:6" x14ac:dyDescent="0.2">
      <c r="A24" s="4">
        <v>44782</v>
      </c>
      <c r="B24">
        <v>2</v>
      </c>
      <c r="C24" t="s">
        <v>18</v>
      </c>
      <c r="D24" s="3">
        <v>1</v>
      </c>
      <c r="E24">
        <v>-0.55573117586702825</v>
      </c>
      <c r="F24">
        <f>AVERAGE(E24:E25)</f>
        <v>-0.55573117586702825</v>
      </c>
    </row>
    <row r="25" spans="1:6" x14ac:dyDescent="0.2">
      <c r="A25" s="4">
        <v>44782</v>
      </c>
      <c r="B25">
        <v>2</v>
      </c>
      <c r="C25" t="s">
        <v>18</v>
      </c>
      <c r="D25" s="3">
        <v>2</v>
      </c>
      <c r="E25">
        <v>-0.55573117586702825</v>
      </c>
    </row>
    <row r="26" spans="1:6" x14ac:dyDescent="0.2">
      <c r="A26" s="4">
        <v>44782</v>
      </c>
      <c r="B26">
        <v>4</v>
      </c>
      <c r="C26" t="s">
        <v>17</v>
      </c>
      <c r="D26" s="3">
        <v>1</v>
      </c>
      <c r="E26">
        <v>0.58605992672411311</v>
      </c>
      <c r="F26">
        <f>AVERAGE(E26:E27)</f>
        <v>0.58605992672411311</v>
      </c>
    </row>
    <row r="27" spans="1:6" x14ac:dyDescent="0.2">
      <c r="A27" s="4">
        <v>44782</v>
      </c>
      <c r="B27">
        <v>4</v>
      </c>
      <c r="C27" t="s">
        <v>17</v>
      </c>
      <c r="D27" s="3">
        <v>2</v>
      </c>
      <c r="E27">
        <v>0.58605992672411311</v>
      </c>
    </row>
    <row r="28" spans="1:6" x14ac:dyDescent="0.2">
      <c r="A28" s="4">
        <v>44782</v>
      </c>
      <c r="B28">
        <v>4</v>
      </c>
      <c r="C28" t="s">
        <v>18</v>
      </c>
      <c r="D28" s="3">
        <v>1</v>
      </c>
      <c r="E28">
        <v>-6.1983672043832039E-2</v>
      </c>
      <c r="F28">
        <f>AVERAGE(E28:E29)</f>
        <v>4.6023594417492153E-2</v>
      </c>
    </row>
    <row r="29" spans="1:6" x14ac:dyDescent="0.2">
      <c r="A29" s="4">
        <v>44782</v>
      </c>
      <c r="B29">
        <v>4</v>
      </c>
      <c r="C29" t="s">
        <v>18</v>
      </c>
      <c r="D29" s="3">
        <v>2</v>
      </c>
      <c r="E29">
        <v>0.15403086087881634</v>
      </c>
    </row>
    <row r="30" spans="1:6" x14ac:dyDescent="0.2">
      <c r="A30" s="4">
        <v>44782</v>
      </c>
      <c r="B30">
        <v>5</v>
      </c>
      <c r="C30" t="s">
        <v>17</v>
      </c>
      <c r="D30" s="3">
        <v>1</v>
      </c>
      <c r="E30">
        <v>7.6836802941825599</v>
      </c>
      <c r="F30">
        <f>AVERAGE(E30:E31)</f>
        <v>7.4830953707543859</v>
      </c>
    </row>
    <row r="31" spans="1:6" x14ac:dyDescent="0.2">
      <c r="A31" s="4">
        <v>44782</v>
      </c>
      <c r="B31">
        <v>5</v>
      </c>
      <c r="C31" t="s">
        <v>17</v>
      </c>
      <c r="D31" s="3">
        <v>2</v>
      </c>
      <c r="E31">
        <v>7.2825104473262119</v>
      </c>
    </row>
    <row r="32" spans="1:6" x14ac:dyDescent="0.2">
      <c r="A32" s="4">
        <v>44782</v>
      </c>
      <c r="B32">
        <v>5</v>
      </c>
      <c r="C32" t="s">
        <v>18</v>
      </c>
      <c r="D32" s="3">
        <v>1</v>
      </c>
      <c r="E32">
        <v>4.96806902315498</v>
      </c>
      <c r="F32">
        <f>AVERAGE(E32:E33)</f>
        <v>4.8600617566936553</v>
      </c>
    </row>
    <row r="33" spans="1:6" x14ac:dyDescent="0.2">
      <c r="A33" s="4">
        <v>44782</v>
      </c>
      <c r="B33">
        <v>5</v>
      </c>
      <c r="C33" t="s">
        <v>18</v>
      </c>
      <c r="D33" s="3">
        <v>2</v>
      </c>
      <c r="E33">
        <v>4.7520544902323314</v>
      </c>
    </row>
    <row r="34" spans="1:6" x14ac:dyDescent="0.2">
      <c r="A34" s="4">
        <v>44782</v>
      </c>
      <c r="B34">
        <v>6</v>
      </c>
      <c r="C34" t="s">
        <v>17</v>
      </c>
      <c r="D34" s="3">
        <v>1</v>
      </c>
      <c r="E34">
        <v>6.8196221624919655</v>
      </c>
      <c r="F34">
        <f>AVERAGE(E34:E35)</f>
        <v>6.9121998194588148</v>
      </c>
    </row>
    <row r="35" spans="1:6" x14ac:dyDescent="0.2">
      <c r="A35" s="4">
        <v>44782</v>
      </c>
      <c r="B35">
        <v>6</v>
      </c>
      <c r="C35" t="s">
        <v>17</v>
      </c>
      <c r="D35" s="3">
        <v>2</v>
      </c>
      <c r="E35">
        <v>7.0047774764256641</v>
      </c>
    </row>
    <row r="36" spans="1:6" x14ac:dyDescent="0.2">
      <c r="A36" s="4">
        <v>44782</v>
      </c>
      <c r="B36">
        <v>6</v>
      </c>
      <c r="C36" t="s">
        <v>18</v>
      </c>
      <c r="D36" s="3">
        <v>1</v>
      </c>
      <c r="E36">
        <v>9.5660926525084946</v>
      </c>
      <c r="F36">
        <f>AVERAGE(E36:E37)</f>
        <v>9.5660926525084946</v>
      </c>
    </row>
    <row r="37" spans="1:6" x14ac:dyDescent="0.2">
      <c r="A37" s="4">
        <v>44782</v>
      </c>
      <c r="B37">
        <v>6</v>
      </c>
      <c r="C37" t="s">
        <v>18</v>
      </c>
      <c r="D37" s="3">
        <v>2</v>
      </c>
      <c r="E37">
        <v>9.5660926525084946</v>
      </c>
    </row>
    <row r="38" spans="1:6" x14ac:dyDescent="0.2">
      <c r="A38" s="4">
        <v>44782</v>
      </c>
      <c r="B38">
        <v>7</v>
      </c>
      <c r="C38" t="s">
        <v>17</v>
      </c>
      <c r="D38" s="3">
        <v>1</v>
      </c>
      <c r="E38">
        <v>2.7462052559505965</v>
      </c>
      <c r="F38">
        <f>AVERAGE(E38:E39)</f>
        <v>3.0239382268511443</v>
      </c>
    </row>
    <row r="39" spans="1:6" x14ac:dyDescent="0.2">
      <c r="A39" s="4">
        <v>44782</v>
      </c>
      <c r="B39">
        <v>7</v>
      </c>
      <c r="C39" t="s">
        <v>17</v>
      </c>
      <c r="D39" s="3">
        <v>2</v>
      </c>
      <c r="E39">
        <v>3.3016711977516922</v>
      </c>
    </row>
    <row r="40" spans="1:6" x14ac:dyDescent="0.2">
      <c r="A40" s="4">
        <v>44782</v>
      </c>
      <c r="B40">
        <v>7</v>
      </c>
      <c r="C40" t="s">
        <v>18</v>
      </c>
      <c r="D40" s="3">
        <v>1</v>
      </c>
      <c r="E40">
        <v>8.053990922049957</v>
      </c>
      <c r="F40">
        <f>AVERAGE(E40:E41)</f>
        <v>7.6373914656991344</v>
      </c>
    </row>
    <row r="41" spans="1:6" x14ac:dyDescent="0.2">
      <c r="A41" s="4">
        <v>44782</v>
      </c>
      <c r="B41">
        <v>7</v>
      </c>
      <c r="C41" t="s">
        <v>18</v>
      </c>
      <c r="D41" s="3">
        <v>2</v>
      </c>
      <c r="E41">
        <v>7.2207920093483118</v>
      </c>
    </row>
    <row r="42" spans="1:6" x14ac:dyDescent="0.2">
      <c r="A42" s="4"/>
    </row>
    <row r="43" spans="1:6" x14ac:dyDescent="0.2">
      <c r="A43" s="4"/>
    </row>
    <row r="44" spans="1:6" x14ac:dyDescent="0.2">
      <c r="A4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C474-D596-9147-B1EF-1C9FB3621D1F}">
  <dimension ref="A1:M51"/>
  <sheetViews>
    <sheetView topLeftCell="A8" workbookViewId="0">
      <selection activeCell="E21" sqref="E21"/>
    </sheetView>
  </sheetViews>
  <sheetFormatPr baseColWidth="10" defaultRowHeight="16" x14ac:dyDescent="0.2"/>
  <sheetData>
    <row r="1" spans="1:13" x14ac:dyDescent="0.2">
      <c r="A1" s="1" t="s">
        <v>9</v>
      </c>
      <c r="B1" s="1" t="s">
        <v>10</v>
      </c>
      <c r="C1" s="1" t="s">
        <v>11</v>
      </c>
      <c r="D1" s="2" t="s">
        <v>0</v>
      </c>
      <c r="E1" s="2" t="s">
        <v>1</v>
      </c>
      <c r="F1" s="1" t="s">
        <v>16</v>
      </c>
    </row>
    <row r="2" spans="1:13" x14ac:dyDescent="0.2">
      <c r="A2" t="s">
        <v>2</v>
      </c>
      <c r="D2" s="3">
        <v>1</v>
      </c>
      <c r="E2">
        <v>2.5000000000000001E-3</v>
      </c>
      <c r="F2">
        <f>(E2*L3)+L4</f>
        <v>-1.1111971176681239</v>
      </c>
    </row>
    <row r="3" spans="1:13" x14ac:dyDescent="0.2">
      <c r="A3" t="s">
        <v>3</v>
      </c>
      <c r="D3" s="3">
        <v>1</v>
      </c>
      <c r="E3">
        <v>1.32E-2</v>
      </c>
      <c r="F3">
        <f t="shared" ref="F3:F7" si="0">(E3*L$3) +L$4</f>
        <v>2.1907393141495008</v>
      </c>
      <c r="L3">
        <v>308.59218988949766</v>
      </c>
      <c r="M3" t="s">
        <v>14</v>
      </c>
    </row>
    <row r="4" spans="1:13" x14ac:dyDescent="0.2">
      <c r="A4" t="s">
        <v>4</v>
      </c>
      <c r="D4" s="3">
        <v>1</v>
      </c>
      <c r="E4">
        <v>2.5000000000000001E-2</v>
      </c>
      <c r="F4">
        <f t="shared" si="0"/>
        <v>5.8321271548455735</v>
      </c>
      <c r="L4">
        <v>-1.8826775923918682</v>
      </c>
      <c r="M4" t="s">
        <v>15</v>
      </c>
    </row>
    <row r="5" spans="1:13" x14ac:dyDescent="0.2">
      <c r="A5" t="s">
        <v>5</v>
      </c>
      <c r="D5" s="3">
        <v>1</v>
      </c>
      <c r="E5">
        <v>4.3799999999999999E-2</v>
      </c>
      <c r="F5">
        <f t="shared" si="0"/>
        <v>11.63366032476813</v>
      </c>
    </row>
    <row r="6" spans="1:13" x14ac:dyDescent="0.2">
      <c r="A6" t="s">
        <v>6</v>
      </c>
      <c r="D6" s="3">
        <v>1</v>
      </c>
      <c r="E6">
        <v>0.1045</v>
      </c>
      <c r="F6">
        <f t="shared" si="0"/>
        <v>30.365206251060638</v>
      </c>
    </row>
    <row r="7" spans="1:13" x14ac:dyDescent="0.2">
      <c r="A7" t="s">
        <v>7</v>
      </c>
      <c r="D7" s="3">
        <v>1</v>
      </c>
      <c r="E7">
        <v>0.15340000000000001</v>
      </c>
      <c r="F7">
        <f t="shared" si="0"/>
        <v>45.45536433665707</v>
      </c>
    </row>
    <row r="8" spans="1:13" x14ac:dyDescent="0.2">
      <c r="A8" t="s">
        <v>8</v>
      </c>
      <c r="D8" s="3">
        <v>1</v>
      </c>
      <c r="E8">
        <v>0.2029</v>
      </c>
      <c r="F8">
        <f>(E8*L$3) +L$4</f>
        <v>60.730677736187204</v>
      </c>
    </row>
    <row r="9" spans="1:13" x14ac:dyDescent="0.2">
      <c r="A9" s="4">
        <v>44778</v>
      </c>
      <c r="B9">
        <v>2</v>
      </c>
      <c r="C9" t="s">
        <v>17</v>
      </c>
      <c r="D9" s="3">
        <v>1</v>
      </c>
    </row>
    <row r="10" spans="1:13" x14ac:dyDescent="0.2">
      <c r="A10" s="4">
        <v>44778</v>
      </c>
      <c r="B10">
        <v>2</v>
      </c>
      <c r="C10" t="s">
        <v>17</v>
      </c>
      <c r="D10" s="3">
        <v>2</v>
      </c>
    </row>
    <row r="11" spans="1:13" x14ac:dyDescent="0.2">
      <c r="A11" s="4">
        <v>44778</v>
      </c>
      <c r="B11">
        <v>2</v>
      </c>
      <c r="C11" t="s">
        <v>18</v>
      </c>
      <c r="D11" s="3">
        <v>1</v>
      </c>
    </row>
    <row r="12" spans="1:13" x14ac:dyDescent="0.2">
      <c r="A12" s="4">
        <v>44778</v>
      </c>
      <c r="B12">
        <v>2</v>
      </c>
      <c r="C12" t="s">
        <v>18</v>
      </c>
      <c r="D12" s="3">
        <v>2</v>
      </c>
    </row>
    <row r="13" spans="1:13" x14ac:dyDescent="0.2">
      <c r="A13" s="4">
        <v>44778</v>
      </c>
      <c r="B13">
        <v>4</v>
      </c>
      <c r="C13" t="s">
        <v>17</v>
      </c>
      <c r="D13" s="3">
        <v>1</v>
      </c>
    </row>
    <row r="14" spans="1:13" x14ac:dyDescent="0.2">
      <c r="A14" s="4">
        <v>44778</v>
      </c>
      <c r="B14">
        <v>4</v>
      </c>
      <c r="C14" t="s">
        <v>17</v>
      </c>
      <c r="D14" s="3">
        <v>2</v>
      </c>
    </row>
    <row r="15" spans="1:13" x14ac:dyDescent="0.2">
      <c r="A15" s="4">
        <v>44778</v>
      </c>
      <c r="B15">
        <v>4</v>
      </c>
      <c r="C15" t="s">
        <v>18</v>
      </c>
      <c r="D15" s="3">
        <v>1</v>
      </c>
    </row>
    <row r="16" spans="1:13" x14ac:dyDescent="0.2">
      <c r="A16" s="4">
        <v>44778</v>
      </c>
      <c r="B16">
        <v>4</v>
      </c>
      <c r="C16" t="s">
        <v>18</v>
      </c>
      <c r="D16" s="3">
        <v>2</v>
      </c>
    </row>
    <row r="17" spans="1:6" x14ac:dyDescent="0.2">
      <c r="A17" s="4">
        <v>44778</v>
      </c>
      <c r="B17">
        <v>5</v>
      </c>
      <c r="C17" t="s">
        <v>17</v>
      </c>
      <c r="D17" s="3">
        <v>1</v>
      </c>
      <c r="E17">
        <v>7.4999999999999997E-3</v>
      </c>
      <c r="F17">
        <f t="shared" ref="F17:F48" si="1">(E17*L$3) +L$4</f>
        <v>0.43176383177936417</v>
      </c>
    </row>
    <row r="18" spans="1:6" x14ac:dyDescent="0.2">
      <c r="A18" s="4">
        <v>44778</v>
      </c>
      <c r="B18">
        <v>5</v>
      </c>
      <c r="C18" t="s">
        <v>17</v>
      </c>
      <c r="D18" s="3">
        <v>2</v>
      </c>
      <c r="E18">
        <v>6.7999999999999996E-3</v>
      </c>
      <c r="F18">
        <f t="shared" si="1"/>
        <v>0.21574929885671601</v>
      </c>
    </row>
    <row r="19" spans="1:6" x14ac:dyDescent="0.2">
      <c r="A19" s="4">
        <v>44778</v>
      </c>
      <c r="B19">
        <v>5</v>
      </c>
      <c r="C19" t="s">
        <v>18</v>
      </c>
      <c r="D19" s="3">
        <v>1</v>
      </c>
      <c r="E19">
        <v>6.4999999999999997E-3</v>
      </c>
      <c r="F19">
        <f t="shared" si="1"/>
        <v>0.12317164188986673</v>
      </c>
    </row>
    <row r="20" spans="1:6" x14ac:dyDescent="0.2">
      <c r="A20" s="4">
        <v>44778</v>
      </c>
      <c r="B20">
        <v>5</v>
      </c>
      <c r="C20" t="s">
        <v>18</v>
      </c>
      <c r="D20" s="3">
        <v>2</v>
      </c>
      <c r="E20">
        <v>5.4000000000000003E-3</v>
      </c>
      <c r="F20">
        <f t="shared" si="1"/>
        <v>-0.21627976698858076</v>
      </c>
    </row>
    <row r="21" spans="1:6" x14ac:dyDescent="0.2">
      <c r="A21" s="4">
        <v>44778</v>
      </c>
      <c r="B21">
        <v>6</v>
      </c>
      <c r="C21" t="s">
        <v>17</v>
      </c>
      <c r="D21" s="3">
        <v>1</v>
      </c>
      <c r="E21">
        <v>5.4000000000000003E-3</v>
      </c>
      <c r="F21">
        <f t="shared" si="1"/>
        <v>-0.21627976698858076</v>
      </c>
    </row>
    <row r="22" spans="1:6" x14ac:dyDescent="0.2">
      <c r="A22" s="4">
        <v>44778</v>
      </c>
      <c r="B22">
        <v>6</v>
      </c>
      <c r="C22" t="s">
        <v>17</v>
      </c>
      <c r="D22" s="3">
        <v>2</v>
      </c>
      <c r="E22">
        <v>5.1000000000000004E-3</v>
      </c>
      <c r="F22">
        <f t="shared" si="1"/>
        <v>-0.30885742395543003</v>
      </c>
    </row>
    <row r="23" spans="1:6" x14ac:dyDescent="0.2">
      <c r="A23" s="4">
        <v>44778</v>
      </c>
      <c r="B23">
        <v>6</v>
      </c>
      <c r="C23" t="s">
        <v>18</v>
      </c>
      <c r="D23" s="3">
        <v>1</v>
      </c>
      <c r="E23">
        <v>5.1999999999999998E-3</v>
      </c>
      <c r="F23">
        <f t="shared" si="1"/>
        <v>-0.27799820496648042</v>
      </c>
    </row>
    <row r="24" spans="1:6" x14ac:dyDescent="0.2">
      <c r="A24" s="4">
        <v>44778</v>
      </c>
      <c r="B24">
        <v>6</v>
      </c>
      <c r="C24" t="s">
        <v>18</v>
      </c>
      <c r="D24" s="3">
        <v>2</v>
      </c>
      <c r="E24">
        <v>5.1000000000000004E-3</v>
      </c>
      <c r="F24">
        <f t="shared" si="1"/>
        <v>-0.30885742395543003</v>
      </c>
    </row>
    <row r="25" spans="1:6" x14ac:dyDescent="0.2">
      <c r="A25" s="4">
        <v>44778</v>
      </c>
      <c r="B25">
        <v>7</v>
      </c>
      <c r="C25" t="s">
        <v>17</v>
      </c>
      <c r="D25" s="3">
        <v>1</v>
      </c>
      <c r="E25">
        <v>6.4999999999999997E-3</v>
      </c>
      <c r="F25">
        <f t="shared" si="1"/>
        <v>0.12317164188986673</v>
      </c>
    </row>
    <row r="26" spans="1:6" x14ac:dyDescent="0.2">
      <c r="A26" s="4">
        <v>44778</v>
      </c>
      <c r="B26">
        <v>7</v>
      </c>
      <c r="C26" t="s">
        <v>17</v>
      </c>
      <c r="D26" s="3">
        <v>2</v>
      </c>
      <c r="E26">
        <v>5.7000000000000002E-3</v>
      </c>
      <c r="F26">
        <f t="shared" si="1"/>
        <v>-0.12370211002173148</v>
      </c>
    </row>
    <row r="27" spans="1:6" x14ac:dyDescent="0.2">
      <c r="A27" s="4">
        <v>44778</v>
      </c>
      <c r="B27">
        <v>7</v>
      </c>
      <c r="C27" t="s">
        <v>18</v>
      </c>
      <c r="D27" s="3">
        <v>1</v>
      </c>
      <c r="E27">
        <v>6.8999999999999999E-3</v>
      </c>
      <c r="F27">
        <f t="shared" si="1"/>
        <v>0.24660851784566562</v>
      </c>
    </row>
    <row r="28" spans="1:6" x14ac:dyDescent="0.2">
      <c r="A28" s="4">
        <v>44778</v>
      </c>
      <c r="B28">
        <v>7</v>
      </c>
      <c r="C28" t="s">
        <v>18</v>
      </c>
      <c r="D28" s="3">
        <v>2</v>
      </c>
      <c r="E28">
        <v>6.8999999999999999E-3</v>
      </c>
      <c r="F28">
        <f t="shared" si="1"/>
        <v>0.24660851784566562</v>
      </c>
    </row>
    <row r="29" spans="1:6" x14ac:dyDescent="0.2">
      <c r="A29" s="4">
        <v>44782</v>
      </c>
      <c r="B29">
        <v>2</v>
      </c>
      <c r="C29" t="s">
        <v>17</v>
      </c>
      <c r="D29" s="3">
        <v>1</v>
      </c>
      <c r="E29">
        <v>5.0000000000000001E-3</v>
      </c>
      <c r="F29">
        <f t="shared" si="1"/>
        <v>-0.33971664294437987</v>
      </c>
    </row>
    <row r="30" spans="1:6" x14ac:dyDescent="0.2">
      <c r="A30" s="4">
        <v>44782</v>
      </c>
      <c r="B30">
        <v>2</v>
      </c>
      <c r="C30" t="s">
        <v>17</v>
      </c>
      <c r="D30" s="3">
        <v>2</v>
      </c>
      <c r="E30">
        <v>4.5999999999999999E-3</v>
      </c>
      <c r="F30">
        <f t="shared" si="1"/>
        <v>-0.46315351890017897</v>
      </c>
    </row>
    <row r="31" spans="1:6" x14ac:dyDescent="0.2">
      <c r="A31" s="4">
        <v>44782</v>
      </c>
      <c r="B31">
        <v>2</v>
      </c>
      <c r="C31" t="s">
        <v>18</v>
      </c>
      <c r="D31" s="3">
        <v>1</v>
      </c>
      <c r="E31">
        <v>4.3E-3</v>
      </c>
      <c r="F31">
        <f t="shared" si="1"/>
        <v>-0.55573117586702825</v>
      </c>
    </row>
    <row r="32" spans="1:6" x14ac:dyDescent="0.2">
      <c r="A32" s="4">
        <v>44782</v>
      </c>
      <c r="B32">
        <v>2</v>
      </c>
      <c r="C32" t="s">
        <v>18</v>
      </c>
      <c r="D32" s="3">
        <v>2</v>
      </c>
      <c r="E32">
        <v>4.3E-3</v>
      </c>
      <c r="F32">
        <f t="shared" si="1"/>
        <v>-0.55573117586702825</v>
      </c>
    </row>
    <row r="33" spans="1:6" x14ac:dyDescent="0.2">
      <c r="A33" s="4">
        <v>44782</v>
      </c>
      <c r="B33">
        <v>4</v>
      </c>
      <c r="C33" t="s">
        <v>17</v>
      </c>
      <c r="D33" s="3">
        <v>1</v>
      </c>
      <c r="E33">
        <v>8.0000000000000002E-3</v>
      </c>
      <c r="F33">
        <f t="shared" si="1"/>
        <v>0.58605992672411311</v>
      </c>
    </row>
    <row r="34" spans="1:6" x14ac:dyDescent="0.2">
      <c r="A34" s="4">
        <v>44782</v>
      </c>
      <c r="B34">
        <v>4</v>
      </c>
      <c r="C34" t="s">
        <v>17</v>
      </c>
      <c r="D34" s="3">
        <v>2</v>
      </c>
      <c r="E34">
        <v>8.0000000000000002E-3</v>
      </c>
      <c r="F34">
        <f t="shared" si="1"/>
        <v>0.58605992672411311</v>
      </c>
    </row>
    <row r="35" spans="1:6" x14ac:dyDescent="0.2">
      <c r="A35" s="4">
        <v>44782</v>
      </c>
      <c r="B35">
        <v>4</v>
      </c>
      <c r="C35" t="s">
        <v>18</v>
      </c>
      <c r="D35" s="3">
        <v>1</v>
      </c>
      <c r="E35">
        <v>5.8999999999999999E-3</v>
      </c>
      <c r="F35">
        <f t="shared" si="1"/>
        <v>-6.1983672043832039E-2</v>
      </c>
    </row>
    <row r="36" spans="1:6" x14ac:dyDescent="0.2">
      <c r="A36" s="4">
        <v>44782</v>
      </c>
      <c r="B36">
        <v>4</v>
      </c>
      <c r="C36" t="s">
        <v>18</v>
      </c>
      <c r="D36" s="3">
        <v>2</v>
      </c>
      <c r="E36">
        <v>6.6E-3</v>
      </c>
      <c r="F36">
        <f t="shared" si="1"/>
        <v>0.15403086087881634</v>
      </c>
    </row>
    <row r="37" spans="1:6" x14ac:dyDescent="0.2">
      <c r="A37" s="4">
        <v>44782</v>
      </c>
      <c r="B37">
        <v>5</v>
      </c>
      <c r="C37" t="s">
        <v>17</v>
      </c>
      <c r="D37" s="3">
        <v>1</v>
      </c>
      <c r="E37">
        <v>3.1E-2</v>
      </c>
      <c r="F37">
        <f t="shared" si="1"/>
        <v>7.6836802941825599</v>
      </c>
    </row>
    <row r="38" spans="1:6" x14ac:dyDescent="0.2">
      <c r="A38" s="4">
        <v>44782</v>
      </c>
      <c r="B38">
        <v>5</v>
      </c>
      <c r="C38" t="s">
        <v>17</v>
      </c>
      <c r="D38" s="3">
        <v>2</v>
      </c>
      <c r="E38">
        <v>2.9700000000000001E-2</v>
      </c>
      <c r="F38">
        <f t="shared" si="1"/>
        <v>7.2825104473262119</v>
      </c>
    </row>
    <row r="39" spans="1:6" x14ac:dyDescent="0.2">
      <c r="A39" s="4">
        <v>44782</v>
      </c>
      <c r="B39">
        <v>5</v>
      </c>
      <c r="C39" t="s">
        <v>18</v>
      </c>
      <c r="D39" s="3">
        <v>1</v>
      </c>
      <c r="E39">
        <v>2.2200000000000001E-2</v>
      </c>
      <c r="F39">
        <f t="shared" si="1"/>
        <v>4.96806902315498</v>
      </c>
    </row>
    <row r="40" spans="1:6" x14ac:dyDescent="0.2">
      <c r="A40" s="4">
        <v>44782</v>
      </c>
      <c r="B40">
        <v>5</v>
      </c>
      <c r="C40" t="s">
        <v>18</v>
      </c>
      <c r="D40" s="3">
        <v>2</v>
      </c>
      <c r="E40">
        <v>2.1499999999999998E-2</v>
      </c>
      <c r="F40">
        <f t="shared" si="1"/>
        <v>4.7520544902323314</v>
      </c>
    </row>
    <row r="41" spans="1:6" x14ac:dyDescent="0.2">
      <c r="A41" s="4">
        <v>44782</v>
      </c>
      <c r="B41">
        <v>6</v>
      </c>
      <c r="C41" t="s">
        <v>17</v>
      </c>
      <c r="D41" s="3">
        <v>1</v>
      </c>
      <c r="E41">
        <v>2.8199999999999999E-2</v>
      </c>
      <c r="F41">
        <f t="shared" si="1"/>
        <v>6.8196221624919655</v>
      </c>
    </row>
    <row r="42" spans="1:6" x14ac:dyDescent="0.2">
      <c r="A42" s="4">
        <v>44782</v>
      </c>
      <c r="B42">
        <v>6</v>
      </c>
      <c r="C42" t="s">
        <v>17</v>
      </c>
      <c r="D42" s="3">
        <v>2</v>
      </c>
      <c r="E42">
        <v>2.8799999999999999E-2</v>
      </c>
      <c r="F42">
        <f t="shared" si="1"/>
        <v>7.0047774764256641</v>
      </c>
    </row>
    <row r="43" spans="1:6" x14ac:dyDescent="0.2">
      <c r="A43" s="4">
        <v>44782</v>
      </c>
      <c r="B43">
        <v>6</v>
      </c>
      <c r="C43" t="s">
        <v>18</v>
      </c>
      <c r="D43" s="3">
        <v>1</v>
      </c>
      <c r="E43">
        <v>3.7100000000000001E-2</v>
      </c>
      <c r="F43">
        <f t="shared" si="1"/>
        <v>9.5660926525084946</v>
      </c>
    </row>
    <row r="44" spans="1:6" x14ac:dyDescent="0.2">
      <c r="A44" s="4">
        <v>44782</v>
      </c>
      <c r="B44">
        <v>6</v>
      </c>
      <c r="C44" t="s">
        <v>18</v>
      </c>
      <c r="D44" s="3">
        <v>2</v>
      </c>
      <c r="E44">
        <v>3.7100000000000001E-2</v>
      </c>
      <c r="F44">
        <f t="shared" si="1"/>
        <v>9.5660926525084946</v>
      </c>
    </row>
    <row r="45" spans="1:6" x14ac:dyDescent="0.2">
      <c r="A45" s="4">
        <v>44782</v>
      </c>
      <c r="B45">
        <v>7</v>
      </c>
      <c r="C45" t="s">
        <v>17</v>
      </c>
      <c r="D45" s="3">
        <v>1</v>
      </c>
      <c r="E45">
        <v>1.4999999999999999E-2</v>
      </c>
      <c r="F45">
        <f t="shared" si="1"/>
        <v>2.7462052559505965</v>
      </c>
    </row>
    <row r="46" spans="1:6" x14ac:dyDescent="0.2">
      <c r="A46" s="4">
        <v>44782</v>
      </c>
      <c r="B46">
        <v>7</v>
      </c>
      <c r="C46" t="s">
        <v>17</v>
      </c>
      <c r="D46" s="3">
        <v>2</v>
      </c>
      <c r="E46">
        <v>1.6799999999999999E-2</v>
      </c>
      <c r="F46">
        <f t="shared" si="1"/>
        <v>3.3016711977516922</v>
      </c>
    </row>
    <row r="47" spans="1:6" x14ac:dyDescent="0.2">
      <c r="A47" s="4">
        <v>44782</v>
      </c>
      <c r="B47">
        <v>7</v>
      </c>
      <c r="C47" t="s">
        <v>18</v>
      </c>
      <c r="D47" s="3">
        <v>1</v>
      </c>
      <c r="E47">
        <v>3.2199999999999999E-2</v>
      </c>
      <c r="F47">
        <f t="shared" si="1"/>
        <v>8.053990922049957</v>
      </c>
    </row>
    <row r="48" spans="1:6" x14ac:dyDescent="0.2">
      <c r="A48" s="4">
        <v>44782</v>
      </c>
      <c r="B48">
        <v>7</v>
      </c>
      <c r="C48" t="s">
        <v>18</v>
      </c>
      <c r="D48" s="3">
        <v>2</v>
      </c>
      <c r="E48">
        <v>2.9499999999999998E-2</v>
      </c>
      <c r="F48">
        <f t="shared" si="1"/>
        <v>7.2207920093483118</v>
      </c>
    </row>
    <row r="49" spans="1:1" x14ac:dyDescent="0.2">
      <c r="A49" s="4"/>
    </row>
    <row r="50" spans="1:1" x14ac:dyDescent="0.2">
      <c r="A50" s="4"/>
    </row>
    <row r="51" spans="1:1" x14ac:dyDescent="0.2">
      <c r="A5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154A-B784-9644-952E-DB5407544644}">
  <dimension ref="A1:B12"/>
  <sheetViews>
    <sheetView tabSelected="1" workbookViewId="0">
      <selection activeCell="D4" sqref="D4"/>
    </sheetView>
  </sheetViews>
  <sheetFormatPr baseColWidth="10" defaultRowHeight="16" x14ac:dyDescent="0.2"/>
  <sheetData>
    <row r="1" spans="1:2" x14ac:dyDescent="0.2">
      <c r="A1" t="s">
        <v>13</v>
      </c>
      <c r="B1" t="s">
        <v>12</v>
      </c>
    </row>
    <row r="2" spans="1:2" x14ac:dyDescent="0.2">
      <c r="A2">
        <v>2.5000000000000001E-3</v>
      </c>
      <c r="B2" s="3">
        <v>0</v>
      </c>
    </row>
    <row r="3" spans="1:2" x14ac:dyDescent="0.2">
      <c r="A3">
        <v>1.32E-2</v>
      </c>
      <c r="B3" s="3">
        <v>2.49919</v>
      </c>
    </row>
    <row r="4" spans="1:2" x14ac:dyDescent="0.2">
      <c r="A4">
        <v>2.5000000000000001E-2</v>
      </c>
      <c r="B4" s="3">
        <v>5.1791</v>
      </c>
    </row>
    <row r="5" spans="1:2" x14ac:dyDescent="0.2">
      <c r="A5">
        <v>4.3799999999999999E-2</v>
      </c>
      <c r="B5" s="3">
        <v>9.9064879999999995</v>
      </c>
    </row>
    <row r="6" spans="1:2" x14ac:dyDescent="0.2">
      <c r="A6">
        <v>0.1045</v>
      </c>
      <c r="B6" s="3">
        <v>30.3367</v>
      </c>
    </row>
    <row r="7" spans="1:2" x14ac:dyDescent="0.2">
      <c r="A7">
        <v>0.15340000000000001</v>
      </c>
      <c r="B7" s="3">
        <v>47.729599999999998</v>
      </c>
    </row>
    <row r="8" spans="1:2" x14ac:dyDescent="0.2">
      <c r="A8">
        <v>0.2029</v>
      </c>
      <c r="B8" s="3">
        <v>59.445500000000003</v>
      </c>
    </row>
    <row r="11" spans="1:2" x14ac:dyDescent="0.2">
      <c r="A11">
        <f>SLOPE(B2:B8,A2:A8)</f>
        <v>308.59218988949766</v>
      </c>
      <c r="B11" t="s">
        <v>14</v>
      </c>
    </row>
    <row r="12" spans="1:2" x14ac:dyDescent="0.2">
      <c r="A12">
        <f>INTERCEPT(B2:B8,A2:A8)</f>
        <v>-1.8826775923918682</v>
      </c>
      <c r="B1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+ summary</vt:lpstr>
      <vt:lpstr>Data+calculations</vt:lpstr>
      <vt:lpstr>std_curve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2022-12-14T19:29:35Z</dcterms:created>
  <dcterms:modified xsi:type="dcterms:W3CDTF">2022-12-19T21:54:26Z</dcterms:modified>
</cp:coreProperties>
</file>