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DN/"/>
    </mc:Choice>
  </mc:AlternateContent>
  <xr:revisionPtr revIDLastSave="0" documentId="13_ncr:1_{7A715C6F-291E-7143-9F7B-8FBD7992D5C3}" xr6:coauthVersionLast="47" xr6:coauthVersionMax="47" xr10:uidLastSave="{00000000-0000-0000-0000-000000000000}"/>
  <bookViews>
    <workbookView xWindow="5880" yWindow="500" windowWidth="24640" windowHeight="13420" activeTab="2" xr2:uid="{D2BB232D-727F-7E40-AE07-EFB4D5FC4D37}"/>
  </bookViews>
  <sheets>
    <sheet name="data summary" sheetId="3" r:id="rId1"/>
    <sheet name="output+calculation" sheetId="1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F25" i="3"/>
  <c r="F27" i="3"/>
  <c r="F29" i="3"/>
  <c r="F31" i="3"/>
  <c r="F33" i="3"/>
  <c r="F35" i="3"/>
  <c r="F37" i="3"/>
  <c r="F39" i="3"/>
  <c r="F21" i="3"/>
  <c r="F19" i="3"/>
  <c r="F17" i="3"/>
  <c r="F15" i="3"/>
  <c r="F13" i="3"/>
  <c r="F11" i="3"/>
  <c r="F9" i="3"/>
  <c r="F7" i="3"/>
  <c r="F5" i="3"/>
  <c r="F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E26" i="2"/>
  <c r="E25" i="2"/>
</calcChain>
</file>

<file path=xl/sharedStrings.xml><?xml version="1.0" encoding="utf-8"?>
<sst xmlns="http://schemas.openxmlformats.org/spreadsheetml/2006/main" count="196" uniqueCount="36">
  <si>
    <t>peak</t>
  </si>
  <si>
    <t>STD_0_1</t>
  </si>
  <si>
    <t>STD_0_2</t>
  </si>
  <si>
    <t>STD_5_rep1</t>
  </si>
  <si>
    <t>STD_5_rep2</t>
  </si>
  <si>
    <t>STD_10_rep1</t>
  </si>
  <si>
    <t>STD_10_rep2</t>
  </si>
  <si>
    <t>STD_20_rep1</t>
  </si>
  <si>
    <t>STD_20_rep2</t>
  </si>
  <si>
    <t>STD_50_rep1</t>
  </si>
  <si>
    <t>STD_50_rep2</t>
  </si>
  <si>
    <t>STD_100_rep1</t>
  </si>
  <si>
    <t>STD_100_rep2</t>
  </si>
  <si>
    <t>STD_250_rep1</t>
  </si>
  <si>
    <t>STD_250_rep2</t>
  </si>
  <si>
    <t>STD_500_rep1</t>
  </si>
  <si>
    <t>STD_500_rep2</t>
  </si>
  <si>
    <t>STD_1000_rep1</t>
  </si>
  <si>
    <t>STD_1000_rep2</t>
  </si>
  <si>
    <t>STD_2000_rep1</t>
  </si>
  <si>
    <t>STD_2000_rep2</t>
  </si>
  <si>
    <t>STD_4000_rep1</t>
  </si>
  <si>
    <t>STD_4000_rep2</t>
  </si>
  <si>
    <t>Date</t>
  </si>
  <si>
    <t>Buoy</t>
  </si>
  <si>
    <t>Depth</t>
  </si>
  <si>
    <t>Replicate</t>
  </si>
  <si>
    <t>Surface</t>
  </si>
  <si>
    <t>Bottom</t>
  </si>
  <si>
    <t>conc</t>
  </si>
  <si>
    <t>SLOPE</t>
  </si>
  <si>
    <t>INTERCEPT</t>
  </si>
  <si>
    <t>Conc TDN (ug/L)</t>
  </si>
  <si>
    <t>17-aug-22</t>
  </si>
  <si>
    <t>23-aug-22</t>
  </si>
  <si>
    <t>Replicare avg TDN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</si>
</sst>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0000"/>
    <numFmt numFmtId="166" formatCode="[$-1009]d/mmm/yy;@"/>
  </numFmts>
  <fonts count="3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164" fontId="0" fillId="0" borderId="3" xfId="0" applyNumberFormat="1" applyBorder="1" applyAlignment="1">
      <alignment vertical="top"/>
    </xf>
    <xf numFmtId="49" fontId="1" fillId="0" borderId="4" xfId="0" applyNumberFormat="1" applyFont="1" applyBorder="1" applyAlignment="1">
      <alignment vertical="top"/>
    </xf>
    <xf numFmtId="164" fontId="0" fillId="0" borderId="5" xfId="0" applyNumberFormat="1" applyBorder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/>
    <xf numFmtId="166" fontId="1" fillId="0" borderId="1" xfId="0" applyNumberFormat="1" applyFont="1" applyBorder="1" applyAlignment="1">
      <alignment vertical="top"/>
    </xf>
    <xf numFmtId="166" fontId="1" fillId="0" borderId="4" xfId="0" applyNumberFormat="1" applyFont="1" applyBorder="1" applyAlignment="1">
      <alignment vertical="top"/>
    </xf>
    <xf numFmtId="166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curve'!$F$1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396391076115486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curve'!$E$2:$E$23</c:f>
              <c:numCache>
                <c:formatCode>0.000000E+00</c:formatCode>
                <c:ptCount val="22"/>
                <c:pt idx="0">
                  <c:v>6.7365107860038199E-6</c:v>
                </c:pt>
                <c:pt idx="1">
                  <c:v>9.8632498412108897E-6</c:v>
                </c:pt>
                <c:pt idx="2">
                  <c:v>7.1868405607619698E-6</c:v>
                </c:pt>
                <c:pt idx="3">
                  <c:v>7.4906323217474902E-6</c:v>
                </c:pt>
                <c:pt idx="4">
                  <c:v>7.9869612394079807E-6</c:v>
                </c:pt>
                <c:pt idx="5">
                  <c:v>8.0361507127235806E-6</c:v>
                </c:pt>
                <c:pt idx="6">
                  <c:v>8.1518454086438797E-6</c:v>
                </c:pt>
                <c:pt idx="7">
                  <c:v>8.4410203253428892E-6</c:v>
                </c:pt>
                <c:pt idx="8">
                  <c:v>9.4637790024898601E-6</c:v>
                </c:pt>
                <c:pt idx="9">
                  <c:v>9.1433440136190495E-6</c:v>
                </c:pt>
                <c:pt idx="10">
                  <c:v>9.9071061314353003E-6</c:v>
                </c:pt>
                <c:pt idx="11">
                  <c:v>9.9829202103868298E-6</c:v>
                </c:pt>
                <c:pt idx="12">
                  <c:v>1.51849263717347E-5</c:v>
                </c:pt>
                <c:pt idx="13">
                  <c:v>1.5804168084180698E-5</c:v>
                </c:pt>
                <c:pt idx="14">
                  <c:v>2.4617495051894699E-5</c:v>
                </c:pt>
                <c:pt idx="15">
                  <c:v>2.4516479743600101E-5</c:v>
                </c:pt>
                <c:pt idx="16">
                  <c:v>4.2777764570840098E-5</c:v>
                </c:pt>
                <c:pt idx="17">
                  <c:v>4.2944043594888903E-5</c:v>
                </c:pt>
                <c:pt idx="18">
                  <c:v>8.11009441985133E-5</c:v>
                </c:pt>
                <c:pt idx="19">
                  <c:v>8.0486454310119203E-5</c:v>
                </c:pt>
                <c:pt idx="20">
                  <c:v>1.4395008102014901E-4</c:v>
                </c:pt>
                <c:pt idx="21">
                  <c:v>1.5108797505594199E-4</c:v>
                </c:pt>
              </c:numCache>
            </c:numRef>
          </c:xVal>
          <c:yVal>
            <c:numRef>
              <c:f>'std curve'!$F$2:$F$23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5.5398300000000003</c:v>
                </c:pt>
                <c:pt idx="3">
                  <c:v>5.5398300000000003</c:v>
                </c:pt>
                <c:pt idx="4">
                  <c:v>10.879670000000001</c:v>
                </c:pt>
                <c:pt idx="6">
                  <c:v>27.459176200000002</c:v>
                </c:pt>
                <c:pt idx="7">
                  <c:v>27.459176200000002</c:v>
                </c:pt>
                <c:pt idx="8">
                  <c:v>51.93844</c:v>
                </c:pt>
                <c:pt idx="9">
                  <c:v>51.93844</c:v>
                </c:pt>
                <c:pt idx="10">
                  <c:v>103.97688100000001</c:v>
                </c:pt>
                <c:pt idx="11">
                  <c:v>103.97688100000001</c:v>
                </c:pt>
                <c:pt idx="12">
                  <c:v>249.35258999999999</c:v>
                </c:pt>
                <c:pt idx="13">
                  <c:v>249.35258999999999</c:v>
                </c:pt>
                <c:pt idx="14">
                  <c:v>494.44516599999997</c:v>
                </c:pt>
                <c:pt idx="15">
                  <c:v>494.44516599999997</c:v>
                </c:pt>
                <c:pt idx="16">
                  <c:v>1033.9489799999999</c:v>
                </c:pt>
                <c:pt idx="17">
                  <c:v>1033.9489799999999</c:v>
                </c:pt>
                <c:pt idx="18">
                  <c:v>2048.4185499999999</c:v>
                </c:pt>
                <c:pt idx="19">
                  <c:v>2048.4185499999999</c:v>
                </c:pt>
                <c:pt idx="20">
                  <c:v>4079.07762</c:v>
                </c:pt>
                <c:pt idx="21">
                  <c:v>4079.07762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1043-92F5-D84A5412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03120"/>
        <c:axId val="1180820464"/>
      </c:scatterChart>
      <c:valAx>
        <c:axId val="1139903120"/>
        <c:scaling>
          <c:orientation val="minMax"/>
        </c:scaling>
        <c:delete val="0"/>
        <c:axPos val="b"/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20464"/>
        <c:crosses val="autoZero"/>
        <c:crossBetween val="midCat"/>
      </c:valAx>
      <c:valAx>
        <c:axId val="118082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38100</xdr:rowOff>
    </xdr:from>
    <xdr:to>
      <xdr:col>11</xdr:col>
      <xdr:colOff>730250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79F88-0E43-5404-F960-0BEFA754A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2862-0B1A-014C-A265-85EB50DDFBD7}">
  <dimension ref="A1:F40"/>
  <sheetViews>
    <sheetView workbookViewId="0">
      <selection activeCell="F21" sqref="F21:F40"/>
    </sheetView>
  </sheetViews>
  <sheetFormatPr baseColWidth="10" defaultRowHeight="16" x14ac:dyDescent="0.2"/>
  <cols>
    <col min="1" max="1" width="23.5" style="13" customWidth="1"/>
  </cols>
  <sheetData>
    <row r="1" spans="1:6" x14ac:dyDescent="0.2">
      <c r="A1" s="11" t="s">
        <v>23</v>
      </c>
      <c r="B1" t="s">
        <v>24</v>
      </c>
      <c r="C1" t="s">
        <v>25</v>
      </c>
      <c r="D1" t="s">
        <v>26</v>
      </c>
      <c r="E1" t="s">
        <v>32</v>
      </c>
      <c r="F1" t="s">
        <v>35</v>
      </c>
    </row>
    <row r="2" spans="1:6" x14ac:dyDescent="0.2">
      <c r="A2" s="12" t="s">
        <v>33</v>
      </c>
      <c r="B2">
        <v>2</v>
      </c>
      <c r="C2" t="s">
        <v>27</v>
      </c>
      <c r="D2">
        <v>2</v>
      </c>
      <c r="E2">
        <v>264.37664461205611</v>
      </c>
      <c r="F2">
        <v>264.37664461205611</v>
      </c>
    </row>
    <row r="3" spans="1:6" x14ac:dyDescent="0.2">
      <c r="A3" s="12" t="s">
        <v>33</v>
      </c>
      <c r="B3">
        <v>2</v>
      </c>
      <c r="C3" t="s">
        <v>28</v>
      </c>
      <c r="D3">
        <v>1</v>
      </c>
      <c r="E3">
        <v>72.533653586248704</v>
      </c>
      <c r="F3">
        <f>AVERAGE(E3:E4)</f>
        <v>166.04295352195874</v>
      </c>
    </row>
    <row r="4" spans="1:6" x14ac:dyDescent="0.2">
      <c r="A4" s="12" t="s">
        <v>33</v>
      </c>
      <c r="B4">
        <v>2</v>
      </c>
      <c r="C4" t="s">
        <v>28</v>
      </c>
      <c r="D4">
        <v>2</v>
      </c>
      <c r="E4">
        <v>259.55225345766877</v>
      </c>
    </row>
    <row r="5" spans="1:6" x14ac:dyDescent="0.2">
      <c r="A5" s="12" t="s">
        <v>33</v>
      </c>
      <c r="B5">
        <v>4</v>
      </c>
      <c r="C5" t="s">
        <v>27</v>
      </c>
      <c r="D5">
        <v>1</v>
      </c>
      <c r="E5">
        <v>213.31759252217131</v>
      </c>
      <c r="F5">
        <f>AVERAGE(E5:E6)</f>
        <v>212.62707551878236</v>
      </c>
    </row>
    <row r="6" spans="1:6" x14ac:dyDescent="0.2">
      <c r="A6" s="12" t="s">
        <v>33</v>
      </c>
      <c r="B6">
        <v>4</v>
      </c>
      <c r="C6" t="s">
        <v>27</v>
      </c>
      <c r="D6">
        <v>2</v>
      </c>
      <c r="E6">
        <v>211.93655851539341</v>
      </c>
    </row>
    <row r="7" spans="1:6" x14ac:dyDescent="0.2">
      <c r="A7" s="12" t="s">
        <v>33</v>
      </c>
      <c r="B7">
        <v>4</v>
      </c>
      <c r="C7" t="s">
        <v>28</v>
      </c>
      <c r="D7">
        <v>1</v>
      </c>
      <c r="E7">
        <v>235.22527109747887</v>
      </c>
      <c r="F7">
        <f>AVERAGE(E7:E8)</f>
        <v>234.62708532231946</v>
      </c>
    </row>
    <row r="8" spans="1:6" x14ac:dyDescent="0.2">
      <c r="A8" s="12" t="s">
        <v>33</v>
      </c>
      <c r="B8">
        <v>4</v>
      </c>
      <c r="C8" t="s">
        <v>28</v>
      </c>
      <c r="D8">
        <v>2</v>
      </c>
      <c r="E8">
        <v>234.02889954716005</v>
      </c>
    </row>
    <row r="9" spans="1:6" x14ac:dyDescent="0.2">
      <c r="A9" s="12" t="s">
        <v>33</v>
      </c>
      <c r="B9">
        <v>5</v>
      </c>
      <c r="C9" t="s">
        <v>27</v>
      </c>
      <c r="D9">
        <v>1</v>
      </c>
      <c r="E9">
        <v>286.72382965547951</v>
      </c>
      <c r="F9">
        <f>AVERAGE(E9:E10)</f>
        <v>295.71268771142195</v>
      </c>
    </row>
    <row r="10" spans="1:6" x14ac:dyDescent="0.2">
      <c r="A10" s="12" t="s">
        <v>33</v>
      </c>
      <c r="B10">
        <v>5</v>
      </c>
      <c r="C10" t="s">
        <v>27</v>
      </c>
      <c r="D10">
        <v>2</v>
      </c>
      <c r="E10">
        <v>304.70154576736434</v>
      </c>
    </row>
    <row r="11" spans="1:6" x14ac:dyDescent="0.2">
      <c r="A11" s="12" t="s">
        <v>33</v>
      </c>
      <c r="B11">
        <v>5</v>
      </c>
      <c r="C11" t="s">
        <v>28</v>
      </c>
      <c r="D11">
        <v>1</v>
      </c>
      <c r="E11">
        <v>332.9401793737544</v>
      </c>
      <c r="F11">
        <f>AVERAGE(E11:E12)</f>
        <v>335.43892399819708</v>
      </c>
    </row>
    <row r="12" spans="1:6" x14ac:dyDescent="0.2">
      <c r="A12" s="12" t="s">
        <v>33</v>
      </c>
      <c r="B12">
        <v>5</v>
      </c>
      <c r="C12" t="s">
        <v>28</v>
      </c>
      <c r="D12">
        <v>2</v>
      </c>
      <c r="E12">
        <v>337.93766862263976</v>
      </c>
    </row>
    <row r="13" spans="1:6" x14ac:dyDescent="0.2">
      <c r="A13" s="12" t="s">
        <v>33</v>
      </c>
      <c r="B13">
        <v>6</v>
      </c>
      <c r="C13" t="s">
        <v>27</v>
      </c>
      <c r="D13">
        <v>1</v>
      </c>
      <c r="E13">
        <v>483.18419139427647</v>
      </c>
      <c r="F13">
        <f>AVERAGE(E13:E14)</f>
        <v>569.55834617916594</v>
      </c>
    </row>
    <row r="14" spans="1:6" x14ac:dyDescent="0.2">
      <c r="A14" s="12" t="s">
        <v>33</v>
      </c>
      <c r="B14">
        <v>6</v>
      </c>
      <c r="C14" t="s">
        <v>27</v>
      </c>
      <c r="D14">
        <v>2</v>
      </c>
      <c r="E14">
        <v>655.93250096405541</v>
      </c>
    </row>
    <row r="15" spans="1:6" x14ac:dyDescent="0.2">
      <c r="A15" s="12" t="s">
        <v>33</v>
      </c>
      <c r="B15">
        <v>6</v>
      </c>
      <c r="C15" t="s">
        <v>28</v>
      </c>
      <c r="D15">
        <v>1</v>
      </c>
      <c r="E15">
        <v>319.8106397575483</v>
      </c>
      <c r="F15">
        <f>AVERAGE(E15:E16)</f>
        <v>316.13537265154537</v>
      </c>
    </row>
    <row r="16" spans="1:6" x14ac:dyDescent="0.2">
      <c r="A16" s="12" t="s">
        <v>33</v>
      </c>
      <c r="B16">
        <v>6</v>
      </c>
      <c r="C16" t="s">
        <v>28</v>
      </c>
      <c r="D16">
        <v>2</v>
      </c>
      <c r="E16">
        <v>312.46010554554243</v>
      </c>
    </row>
    <row r="17" spans="1:6" x14ac:dyDescent="0.2">
      <c r="A17" s="12" t="s">
        <v>33</v>
      </c>
      <c r="B17">
        <v>7</v>
      </c>
      <c r="C17" t="s">
        <v>27</v>
      </c>
      <c r="D17">
        <v>1</v>
      </c>
      <c r="E17">
        <v>270.60385890150371</v>
      </c>
      <c r="F17">
        <f>AVERAGE(E17:E18)</f>
        <v>270.88499922404321</v>
      </c>
    </row>
    <row r="18" spans="1:6" x14ac:dyDescent="0.2">
      <c r="A18" s="12" t="s">
        <v>33</v>
      </c>
      <c r="B18">
        <v>7</v>
      </c>
      <c r="C18" t="s">
        <v>27</v>
      </c>
      <c r="D18">
        <v>2</v>
      </c>
      <c r="E18">
        <v>271.16613954658271</v>
      </c>
    </row>
    <row r="19" spans="1:6" x14ac:dyDescent="0.2">
      <c r="A19" s="12" t="s">
        <v>33</v>
      </c>
      <c r="B19">
        <v>7</v>
      </c>
      <c r="C19" t="s">
        <v>28</v>
      </c>
      <c r="D19">
        <v>1</v>
      </c>
      <c r="E19">
        <v>262.06537522730935</v>
      </c>
      <c r="F19">
        <f>AVERAGE(E19:E20)</f>
        <v>266.71635988139485</v>
      </c>
    </row>
    <row r="20" spans="1:6" x14ac:dyDescent="0.2">
      <c r="A20" s="12" t="s">
        <v>33</v>
      </c>
      <c r="B20">
        <v>7</v>
      </c>
      <c r="C20" t="s">
        <v>28</v>
      </c>
      <c r="D20">
        <v>2</v>
      </c>
      <c r="E20">
        <v>271.36734453548036</v>
      </c>
    </row>
    <row r="21" spans="1:6" x14ac:dyDescent="0.2">
      <c r="A21" s="12" t="s">
        <v>34</v>
      </c>
      <c r="B21">
        <v>2</v>
      </c>
      <c r="C21" t="s">
        <v>27</v>
      </c>
      <c r="D21">
        <v>1</v>
      </c>
      <c r="E21">
        <v>214.84138269179664</v>
      </c>
      <c r="F21">
        <f>AVERAGE(E21:E22)</f>
        <v>144.10979299624145</v>
      </c>
    </row>
    <row r="22" spans="1:6" x14ac:dyDescent="0.2">
      <c r="A22" s="12" t="s">
        <v>34</v>
      </c>
      <c r="B22">
        <v>2</v>
      </c>
      <c r="C22" t="s">
        <v>27</v>
      </c>
      <c r="D22">
        <v>2</v>
      </c>
      <c r="E22">
        <v>73.378203300686266</v>
      </c>
    </row>
    <row r="23" spans="1:6" x14ac:dyDescent="0.2">
      <c r="A23" s="12" t="s">
        <v>34</v>
      </c>
      <c r="B23">
        <v>2</v>
      </c>
      <c r="C23" t="s">
        <v>28</v>
      </c>
      <c r="D23">
        <v>1</v>
      </c>
      <c r="E23">
        <v>74.347491631179651</v>
      </c>
      <c r="F23">
        <f>AVERAGE(E23:E24)</f>
        <v>126.90549053610388</v>
      </c>
    </row>
    <row r="24" spans="1:6" x14ac:dyDescent="0.2">
      <c r="A24" s="12" t="s">
        <v>34</v>
      </c>
      <c r="B24">
        <v>2</v>
      </c>
      <c r="C24" t="s">
        <v>28</v>
      </c>
      <c r="D24">
        <v>2</v>
      </c>
      <c r="E24">
        <v>179.46348944102812</v>
      </c>
    </row>
    <row r="25" spans="1:6" x14ac:dyDescent="0.2">
      <c r="A25" s="12" t="s">
        <v>34</v>
      </c>
      <c r="B25">
        <v>4</v>
      </c>
      <c r="C25" t="s">
        <v>27</v>
      </c>
      <c r="D25">
        <v>1</v>
      </c>
      <c r="E25">
        <v>171.8163816254546</v>
      </c>
      <c r="F25">
        <f>AVERAGE(E25:E26)</f>
        <v>122.37049256145616</v>
      </c>
    </row>
    <row r="26" spans="1:6" x14ac:dyDescent="0.2">
      <c r="A26" s="12" t="s">
        <v>34</v>
      </c>
      <c r="B26">
        <v>4</v>
      </c>
      <c r="C26" t="s">
        <v>27</v>
      </c>
      <c r="D26">
        <v>2</v>
      </c>
      <c r="E26">
        <v>72.924603497457724</v>
      </c>
    </row>
    <row r="27" spans="1:6" x14ac:dyDescent="0.2">
      <c r="A27" s="12" t="s">
        <v>34</v>
      </c>
      <c r="B27">
        <v>4</v>
      </c>
      <c r="C27" t="s">
        <v>28</v>
      </c>
      <c r="D27">
        <v>1</v>
      </c>
      <c r="E27">
        <v>205.31617379521998</v>
      </c>
      <c r="F27">
        <f>AVERAGE(E27:E28)</f>
        <v>199.02123562015697</v>
      </c>
    </row>
    <row r="28" spans="1:6" x14ac:dyDescent="0.2">
      <c r="A28" s="12" t="s">
        <v>34</v>
      </c>
      <c r="B28">
        <v>4</v>
      </c>
      <c r="C28" t="s">
        <v>28</v>
      </c>
      <c r="D28">
        <v>2</v>
      </c>
      <c r="E28">
        <v>192.72629744509396</v>
      </c>
    </row>
    <row r="29" spans="1:6" x14ac:dyDescent="0.2">
      <c r="A29" s="12" t="s">
        <v>34</v>
      </c>
      <c r="B29">
        <v>5</v>
      </c>
      <c r="C29" t="s">
        <v>27</v>
      </c>
      <c r="D29">
        <v>1</v>
      </c>
      <c r="E29">
        <v>219.39360301813355</v>
      </c>
      <c r="F29">
        <f>AVERAGE(E29:E30)</f>
        <v>213.75032025259617</v>
      </c>
    </row>
    <row r="30" spans="1:6" x14ac:dyDescent="0.2">
      <c r="A30" s="12" t="s">
        <v>34</v>
      </c>
      <c r="B30">
        <v>5</v>
      </c>
      <c r="C30" t="s">
        <v>27</v>
      </c>
      <c r="D30">
        <v>2</v>
      </c>
      <c r="E30">
        <v>208.10703748705879</v>
      </c>
    </row>
    <row r="31" spans="1:6" x14ac:dyDescent="0.2">
      <c r="A31" s="12" t="s">
        <v>34</v>
      </c>
      <c r="B31">
        <v>5</v>
      </c>
      <c r="C31" t="s">
        <v>28</v>
      </c>
      <c r="D31">
        <v>1</v>
      </c>
      <c r="E31">
        <v>306.33005544518483</v>
      </c>
      <c r="F31">
        <f>AVERAGE(E31:E32)</f>
        <v>310.89461186484084</v>
      </c>
    </row>
    <row r="32" spans="1:6" x14ac:dyDescent="0.2">
      <c r="A32" s="12" t="s">
        <v>34</v>
      </c>
      <c r="B32">
        <v>5</v>
      </c>
      <c r="C32" t="s">
        <v>28</v>
      </c>
      <c r="D32">
        <v>2</v>
      </c>
      <c r="E32">
        <v>315.45916828449685</v>
      </c>
    </row>
    <row r="33" spans="1:6" x14ac:dyDescent="0.2">
      <c r="A33" s="12" t="s">
        <v>34</v>
      </c>
      <c r="B33">
        <v>6</v>
      </c>
      <c r="C33" t="s">
        <v>27</v>
      </c>
      <c r="D33">
        <v>1</v>
      </c>
      <c r="E33">
        <v>237.74927511017393</v>
      </c>
      <c r="F33">
        <f>AVERAGE(E33:E34)</f>
        <v>232.64777354049866</v>
      </c>
    </row>
    <row r="34" spans="1:6" x14ac:dyDescent="0.2">
      <c r="A34" s="12" t="s">
        <v>34</v>
      </c>
      <c r="B34">
        <v>6</v>
      </c>
      <c r="C34" t="s">
        <v>27</v>
      </c>
      <c r="D34">
        <v>2</v>
      </c>
      <c r="E34">
        <v>227.5462719708234</v>
      </c>
    </row>
    <row r="35" spans="1:6" x14ac:dyDescent="0.2">
      <c r="A35" s="12" t="s">
        <v>34</v>
      </c>
      <c r="B35">
        <v>6</v>
      </c>
      <c r="C35" t="s">
        <v>28</v>
      </c>
      <c r="D35">
        <v>1</v>
      </c>
      <c r="E35">
        <v>198.54672059827806</v>
      </c>
      <c r="F35">
        <f>AVERAGE(E35:E36)</f>
        <v>192.62405740092896</v>
      </c>
    </row>
    <row r="36" spans="1:6" x14ac:dyDescent="0.2">
      <c r="A36" s="12" t="s">
        <v>34</v>
      </c>
      <c r="B36">
        <v>6</v>
      </c>
      <c r="C36" t="s">
        <v>28</v>
      </c>
      <c r="D36">
        <v>2</v>
      </c>
      <c r="E36">
        <v>186.70139420357987</v>
      </c>
    </row>
    <row r="37" spans="1:6" x14ac:dyDescent="0.2">
      <c r="A37" s="12" t="s">
        <v>34</v>
      </c>
      <c r="B37">
        <v>7</v>
      </c>
      <c r="C37" t="s">
        <v>27</v>
      </c>
      <c r="D37">
        <v>1</v>
      </c>
      <c r="E37">
        <v>242.18189849730931</v>
      </c>
      <c r="F37">
        <f>AVERAGE(E37:E38)</f>
        <v>311.79101919257732</v>
      </c>
    </row>
    <row r="38" spans="1:6" x14ac:dyDescent="0.2">
      <c r="A38" s="12" t="s">
        <v>34</v>
      </c>
      <c r="B38">
        <v>7</v>
      </c>
      <c r="C38" t="s">
        <v>27</v>
      </c>
      <c r="D38">
        <v>2</v>
      </c>
      <c r="E38">
        <v>381.4001398878454</v>
      </c>
    </row>
    <row r="39" spans="1:6" x14ac:dyDescent="0.2">
      <c r="A39" s="12" t="s">
        <v>34</v>
      </c>
      <c r="B39">
        <v>7</v>
      </c>
      <c r="C39" t="s">
        <v>28</v>
      </c>
      <c r="D39">
        <v>1</v>
      </c>
      <c r="E39">
        <v>174.83150529065551</v>
      </c>
      <c r="F39">
        <f>AVERAGE(E39:E40)</f>
        <v>169.17417050408787</v>
      </c>
    </row>
    <row r="40" spans="1:6" x14ac:dyDescent="0.2">
      <c r="A40" s="12" t="s">
        <v>34</v>
      </c>
      <c r="B40">
        <v>7</v>
      </c>
      <c r="C40" t="s">
        <v>28</v>
      </c>
      <c r="D40">
        <v>2</v>
      </c>
      <c r="E40">
        <v>163.51683571752022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2888-45B9-5E4F-885E-72C9A0CA545A}">
  <dimension ref="A1:L62"/>
  <sheetViews>
    <sheetView workbookViewId="0">
      <selection activeCell="A24" sqref="A24:A62"/>
    </sheetView>
  </sheetViews>
  <sheetFormatPr baseColWidth="10" defaultRowHeight="16" x14ac:dyDescent="0.2"/>
  <cols>
    <col min="1" max="1" width="23.5" style="7" customWidth="1"/>
    <col min="5" max="5" width="23.6640625" style="8" customWidth="1"/>
    <col min="6" max="6" width="13.33203125" style="10" bestFit="1" customWidth="1"/>
  </cols>
  <sheetData>
    <row r="1" spans="1:12" x14ac:dyDescent="0.2">
      <c r="A1" s="1" t="s">
        <v>23</v>
      </c>
      <c r="B1" t="s">
        <v>24</v>
      </c>
      <c r="C1" t="s">
        <v>25</v>
      </c>
      <c r="D1" t="s">
        <v>26</v>
      </c>
      <c r="E1" s="2" t="s">
        <v>0</v>
      </c>
      <c r="F1" s="10" t="s">
        <v>32</v>
      </c>
    </row>
    <row r="2" spans="1:12" x14ac:dyDescent="0.2">
      <c r="A2" s="3" t="s">
        <v>1</v>
      </c>
      <c r="E2" s="4">
        <v>6.7365107860038199E-6</v>
      </c>
      <c r="F2" s="10">
        <f>(E2*L$2)+L$3</f>
        <v>-19.709034474624815</v>
      </c>
      <c r="K2" t="s">
        <v>30</v>
      </c>
      <c r="L2">
        <v>28862320.972222611</v>
      </c>
    </row>
    <row r="3" spans="1:12" x14ac:dyDescent="0.2">
      <c r="A3" s="5" t="s">
        <v>2</v>
      </c>
      <c r="E3" s="6">
        <v>9.8632498412108897E-6</v>
      </c>
      <c r="F3" s="10">
        <f t="shared" ref="F3:F62" si="0">(E3*L$2)+L$3</f>
        <v>70.535911733145724</v>
      </c>
      <c r="K3" t="s">
        <v>31</v>
      </c>
      <c r="L3">
        <v>-214.14037101310669</v>
      </c>
    </row>
    <row r="4" spans="1:12" x14ac:dyDescent="0.2">
      <c r="A4" s="5" t="s">
        <v>3</v>
      </c>
      <c r="E4" s="6">
        <v>7.1868405607619698E-6</v>
      </c>
      <c r="F4" s="10">
        <f t="shared" si="0"/>
        <v>-6.7114719722063683</v>
      </c>
    </row>
    <row r="5" spans="1:12" x14ac:dyDescent="0.2">
      <c r="A5" s="5" t="s">
        <v>4</v>
      </c>
      <c r="E5" s="6">
        <v>7.4906323217474902E-6</v>
      </c>
      <c r="F5" s="10">
        <f t="shared" si="0"/>
        <v>2.0566633420744438</v>
      </c>
    </row>
    <row r="6" spans="1:12" x14ac:dyDescent="0.2">
      <c r="A6" s="5" t="s">
        <v>5</v>
      </c>
      <c r="E6" s="6">
        <v>7.9869612394079807E-6</v>
      </c>
      <c r="F6" s="10">
        <f t="shared" si="0"/>
        <v>16.381867871387385</v>
      </c>
    </row>
    <row r="7" spans="1:12" x14ac:dyDescent="0.2">
      <c r="A7" s="5" t="s">
        <v>6</v>
      </c>
      <c r="E7" s="6">
        <v>8.0361507127235806E-6</v>
      </c>
      <c r="F7" s="10">
        <f t="shared" si="0"/>
        <v>17.801590238676795</v>
      </c>
    </row>
    <row r="8" spans="1:12" x14ac:dyDescent="0.2">
      <c r="A8" s="5" t="s">
        <v>7</v>
      </c>
      <c r="E8" s="6">
        <v>8.1518454086438797E-6</v>
      </c>
      <c r="F8" s="10">
        <f t="shared" si="0"/>
        <v>21.140807687112158</v>
      </c>
    </row>
    <row r="9" spans="1:12" x14ac:dyDescent="0.2">
      <c r="A9" s="5" t="s">
        <v>8</v>
      </c>
      <c r="E9" s="6">
        <v>8.4410203253428892E-6</v>
      </c>
      <c r="F9" s="10">
        <f t="shared" si="0"/>
        <v>29.487066949994727</v>
      </c>
    </row>
    <row r="10" spans="1:12" x14ac:dyDescent="0.2">
      <c r="A10" s="5" t="s">
        <v>9</v>
      </c>
      <c r="E10" s="6">
        <v>9.4637790024898601E-6</v>
      </c>
      <c r="F10" s="10">
        <f t="shared" si="0"/>
        <v>59.006256166936396</v>
      </c>
    </row>
    <row r="11" spans="1:12" x14ac:dyDescent="0.2">
      <c r="A11" s="5" t="s">
        <v>10</v>
      </c>
      <c r="E11" s="6">
        <v>9.1433440136190495E-6</v>
      </c>
      <c r="F11" s="10">
        <f t="shared" si="0"/>
        <v>49.757758667416454</v>
      </c>
    </row>
    <row r="12" spans="1:12" x14ac:dyDescent="0.2">
      <c r="A12" s="5" t="s">
        <v>11</v>
      </c>
      <c r="E12" s="6">
        <v>9.9071061314353003E-6</v>
      </c>
      <c r="F12" s="10">
        <f t="shared" si="0"/>
        <v>71.801706058253615</v>
      </c>
    </row>
    <row r="13" spans="1:12" x14ac:dyDescent="0.2">
      <c r="A13" s="5" t="s">
        <v>12</v>
      </c>
      <c r="E13" s="6">
        <v>9.9829202103868298E-6</v>
      </c>
      <c r="F13" s="10">
        <f t="shared" si="0"/>
        <v>73.989876339166074</v>
      </c>
    </row>
    <row r="14" spans="1:12" x14ac:dyDescent="0.2">
      <c r="A14" s="5" t="s">
        <v>13</v>
      </c>
      <c r="E14" s="6">
        <v>1.51849263717347E-5</v>
      </c>
      <c r="F14" s="10">
        <f t="shared" si="0"/>
        <v>224.13184786746797</v>
      </c>
    </row>
    <row r="15" spans="1:12" x14ac:dyDescent="0.2">
      <c r="A15" s="5" t="s">
        <v>14</v>
      </c>
      <c r="E15" s="6">
        <v>1.5804168084180698E-5</v>
      </c>
      <c r="F15" s="10">
        <f t="shared" si="0"/>
        <v>242.00460093147314</v>
      </c>
    </row>
    <row r="16" spans="1:12" x14ac:dyDescent="0.2">
      <c r="A16" s="5" t="s">
        <v>15</v>
      </c>
      <c r="E16" s="6">
        <v>2.4617495051894699E-5</v>
      </c>
      <c r="F16" s="10">
        <f t="shared" si="0"/>
        <v>496.37767270678</v>
      </c>
    </row>
    <row r="17" spans="1:6" x14ac:dyDescent="0.2">
      <c r="A17" s="5" t="s">
        <v>16</v>
      </c>
      <c r="E17" s="6">
        <v>2.4516479743600101E-5</v>
      </c>
      <c r="F17" s="10">
        <f t="shared" si="0"/>
        <v>493.46213645567332</v>
      </c>
    </row>
    <row r="18" spans="1:6" x14ac:dyDescent="0.2">
      <c r="A18" s="5" t="s">
        <v>17</v>
      </c>
      <c r="E18" s="6">
        <v>4.2777764570840098E-5</v>
      </c>
      <c r="F18" s="10">
        <f t="shared" si="0"/>
        <v>1020.525200504653</v>
      </c>
    </row>
    <row r="19" spans="1:6" x14ac:dyDescent="0.2">
      <c r="A19" s="5" t="s">
        <v>18</v>
      </c>
      <c r="E19" s="6">
        <v>4.2944043594888903E-5</v>
      </c>
      <c r="F19" s="10">
        <f t="shared" si="0"/>
        <v>1025.3243990676974</v>
      </c>
    </row>
    <row r="20" spans="1:6" x14ac:dyDescent="0.2">
      <c r="A20" s="5" t="s">
        <v>19</v>
      </c>
      <c r="E20" s="6">
        <v>8.11009441985133E-5</v>
      </c>
      <c r="F20" s="10">
        <f t="shared" si="0"/>
        <v>2126.6211115946994</v>
      </c>
    </row>
    <row r="21" spans="1:6" x14ac:dyDescent="0.2">
      <c r="A21" s="5" t="s">
        <v>20</v>
      </c>
      <c r="E21" s="6">
        <v>8.0486454310119203E-5</v>
      </c>
      <c r="F21" s="10">
        <f t="shared" si="0"/>
        <v>2108.8855072016836</v>
      </c>
    </row>
    <row r="22" spans="1:6" x14ac:dyDescent="0.2">
      <c r="A22" s="5" t="s">
        <v>21</v>
      </c>
      <c r="E22" s="6">
        <v>1.4395008102014901E-4</v>
      </c>
      <c r="F22" s="10">
        <f t="shared" si="0"/>
        <v>3940.593071367884</v>
      </c>
    </row>
    <row r="23" spans="1:6" x14ac:dyDescent="0.2">
      <c r="A23" s="5" t="s">
        <v>22</v>
      </c>
      <c r="E23" s="6">
        <v>1.5108797505594199E-4</v>
      </c>
      <c r="F23" s="10">
        <f t="shared" si="0"/>
        <v>4146.609260094654</v>
      </c>
    </row>
    <row r="24" spans="1:6" x14ac:dyDescent="0.2">
      <c r="A24" s="5" t="s">
        <v>33</v>
      </c>
      <c r="B24">
        <v>2</v>
      </c>
      <c r="C24" t="s">
        <v>27</v>
      </c>
      <c r="D24">
        <v>2</v>
      </c>
      <c r="E24" s="6">
        <v>1.6579297835599999E-5</v>
      </c>
      <c r="F24" s="10">
        <f t="shared" si="0"/>
        <v>264.37664461205611</v>
      </c>
    </row>
    <row r="25" spans="1:6" x14ac:dyDescent="0.2">
      <c r="A25" s="5" t="s">
        <v>33</v>
      </c>
      <c r="B25">
        <v>2</v>
      </c>
      <c r="C25" t="s">
        <v>28</v>
      </c>
      <c r="D25">
        <v>1</v>
      </c>
      <c r="E25" s="6">
        <v>9.9324660991489001E-6</v>
      </c>
      <c r="F25" s="10">
        <f t="shared" si="0"/>
        <v>72.533653586248704</v>
      </c>
    </row>
    <row r="26" spans="1:6" x14ac:dyDescent="0.2">
      <c r="A26" s="5" t="s">
        <v>33</v>
      </c>
      <c r="B26">
        <v>2</v>
      </c>
      <c r="C26" t="s">
        <v>28</v>
      </c>
      <c r="D26">
        <v>2</v>
      </c>
      <c r="E26" s="6">
        <v>1.6412145957584701E-5</v>
      </c>
      <c r="F26" s="10">
        <f t="shared" si="0"/>
        <v>259.55225345766877</v>
      </c>
    </row>
    <row r="27" spans="1:6" x14ac:dyDescent="0.2">
      <c r="A27" s="5" t="s">
        <v>33</v>
      </c>
      <c r="B27">
        <v>4</v>
      </c>
      <c r="C27" t="s">
        <v>27</v>
      </c>
      <c r="D27">
        <v>1</v>
      </c>
      <c r="E27" s="6">
        <v>1.48102421820708E-5</v>
      </c>
      <c r="F27" s="10">
        <f t="shared" si="0"/>
        <v>213.31759252217131</v>
      </c>
    </row>
    <row r="28" spans="1:6" x14ac:dyDescent="0.2">
      <c r="A28" s="5" t="s">
        <v>33</v>
      </c>
      <c r="B28">
        <v>4</v>
      </c>
      <c r="C28" t="s">
        <v>27</v>
      </c>
      <c r="D28">
        <v>2</v>
      </c>
      <c r="E28" s="6">
        <v>1.4762393153986501E-5</v>
      </c>
      <c r="F28" s="10">
        <f t="shared" si="0"/>
        <v>211.93655851539341</v>
      </c>
    </row>
    <row r="29" spans="1:6" x14ac:dyDescent="0.2">
      <c r="A29" s="5" t="s">
        <v>33</v>
      </c>
      <c r="B29">
        <v>4</v>
      </c>
      <c r="C29" t="s">
        <v>28</v>
      </c>
      <c r="D29">
        <v>1</v>
      </c>
      <c r="E29" s="6">
        <v>1.5569282960405699E-5</v>
      </c>
      <c r="F29" s="10">
        <f t="shared" si="0"/>
        <v>235.22527109747887</v>
      </c>
    </row>
    <row r="30" spans="1:6" x14ac:dyDescent="0.2">
      <c r="A30" s="5" t="s">
        <v>33</v>
      </c>
      <c r="B30">
        <v>4</v>
      </c>
      <c r="C30" t="s">
        <v>28</v>
      </c>
      <c r="D30">
        <v>2</v>
      </c>
      <c r="E30" s="6">
        <v>1.5527831978294101E-5</v>
      </c>
      <c r="F30" s="10">
        <f t="shared" si="0"/>
        <v>234.02889954716005</v>
      </c>
    </row>
    <row r="31" spans="1:6" x14ac:dyDescent="0.2">
      <c r="A31" s="5" t="s">
        <v>33</v>
      </c>
      <c r="B31">
        <v>5</v>
      </c>
      <c r="C31" t="s">
        <v>27</v>
      </c>
      <c r="D31">
        <v>1</v>
      </c>
      <c r="E31" s="6">
        <v>1.7353566303646298E-5</v>
      </c>
      <c r="F31" s="10">
        <f t="shared" si="0"/>
        <v>286.72382965547951</v>
      </c>
    </row>
    <row r="32" spans="1:6" x14ac:dyDescent="0.2">
      <c r="A32" s="5" t="s">
        <v>33</v>
      </c>
      <c r="B32">
        <v>5</v>
      </c>
      <c r="C32" t="s">
        <v>27</v>
      </c>
      <c r="D32">
        <v>2</v>
      </c>
      <c r="E32" s="6">
        <v>1.7976444696870001E-5</v>
      </c>
      <c r="F32" s="10">
        <f t="shared" si="0"/>
        <v>304.70154576736434</v>
      </c>
    </row>
    <row r="33" spans="1:6" x14ac:dyDescent="0.2">
      <c r="A33" s="5" t="s">
        <v>33</v>
      </c>
      <c r="B33">
        <v>5</v>
      </c>
      <c r="C33" t="s">
        <v>28</v>
      </c>
      <c r="D33">
        <v>1</v>
      </c>
      <c r="E33" s="6">
        <v>1.89548356458712E-5</v>
      </c>
      <c r="F33" s="10">
        <f t="shared" si="0"/>
        <v>332.9401793737544</v>
      </c>
    </row>
    <row r="34" spans="1:6" x14ac:dyDescent="0.2">
      <c r="A34" s="5" t="s">
        <v>33</v>
      </c>
      <c r="B34">
        <v>5</v>
      </c>
      <c r="C34" t="s">
        <v>28</v>
      </c>
      <c r="D34">
        <v>2</v>
      </c>
      <c r="E34" s="6">
        <v>1.9127984896539401E-5</v>
      </c>
      <c r="F34" s="10">
        <f t="shared" si="0"/>
        <v>337.93766862263976</v>
      </c>
    </row>
    <row r="35" spans="1:6" x14ac:dyDescent="0.2">
      <c r="A35" s="5" t="s">
        <v>33</v>
      </c>
      <c r="B35">
        <v>6</v>
      </c>
      <c r="C35" t="s">
        <v>27</v>
      </c>
      <c r="D35">
        <v>1</v>
      </c>
      <c r="E35" s="6">
        <v>2.4160377229485298E-5</v>
      </c>
      <c r="F35" s="10">
        <f t="shared" si="0"/>
        <v>483.18419139427647</v>
      </c>
    </row>
    <row r="36" spans="1:6" x14ac:dyDescent="0.2">
      <c r="A36" s="5" t="s">
        <v>33</v>
      </c>
      <c r="B36">
        <v>6</v>
      </c>
      <c r="C36" t="s">
        <v>27</v>
      </c>
      <c r="D36">
        <v>2</v>
      </c>
      <c r="E36" s="6">
        <v>3.01456307971396E-5</v>
      </c>
      <c r="F36" s="10">
        <f t="shared" si="0"/>
        <v>655.93250096405541</v>
      </c>
    </row>
    <row r="37" spans="1:6" x14ac:dyDescent="0.2">
      <c r="A37" s="5" t="s">
        <v>33</v>
      </c>
      <c r="B37">
        <v>6</v>
      </c>
      <c r="C37" t="s">
        <v>28</v>
      </c>
      <c r="D37">
        <v>1</v>
      </c>
      <c r="E37" s="6">
        <v>1.8499933227287399E-5</v>
      </c>
      <c r="F37" s="10">
        <f t="shared" si="0"/>
        <v>319.8106397575483</v>
      </c>
    </row>
    <row r="38" spans="1:6" x14ac:dyDescent="0.2">
      <c r="A38" s="5" t="s">
        <v>33</v>
      </c>
      <c r="B38">
        <v>6</v>
      </c>
      <c r="C38" t="s">
        <v>28</v>
      </c>
      <c r="D38">
        <v>2</v>
      </c>
      <c r="E38" s="6">
        <v>1.82452574436219E-5</v>
      </c>
      <c r="F38" s="10">
        <f t="shared" si="0"/>
        <v>312.46010554554243</v>
      </c>
    </row>
    <row r="39" spans="1:6" x14ac:dyDescent="0.2">
      <c r="A39" s="5" t="s">
        <v>33</v>
      </c>
      <c r="B39">
        <v>7</v>
      </c>
      <c r="C39" t="s">
        <v>27</v>
      </c>
      <c r="D39">
        <v>1</v>
      </c>
      <c r="E39" s="6">
        <v>1.67950536750365E-5</v>
      </c>
      <c r="F39" s="10">
        <f t="shared" si="0"/>
        <v>270.60385890150371</v>
      </c>
    </row>
    <row r="40" spans="1:6" x14ac:dyDescent="0.2">
      <c r="A40" s="5" t="s">
        <v>33</v>
      </c>
      <c r="B40">
        <v>7</v>
      </c>
      <c r="C40" t="s">
        <v>27</v>
      </c>
      <c r="D40">
        <v>2</v>
      </c>
      <c r="E40" s="6">
        <v>1.6814535152136701E-5</v>
      </c>
      <c r="F40" s="10">
        <f t="shared" si="0"/>
        <v>271.16613954658271</v>
      </c>
    </row>
    <row r="41" spans="1:6" x14ac:dyDescent="0.2">
      <c r="A41" s="5" t="s">
        <v>33</v>
      </c>
      <c r="B41">
        <v>7</v>
      </c>
      <c r="C41" t="s">
        <v>28</v>
      </c>
      <c r="D41">
        <v>1</v>
      </c>
      <c r="E41" s="6">
        <v>1.6499218711437699E-5</v>
      </c>
      <c r="F41" s="10">
        <f t="shared" si="0"/>
        <v>262.06537522730935</v>
      </c>
    </row>
    <row r="42" spans="1:6" x14ac:dyDescent="0.2">
      <c r="A42" s="5" t="s">
        <v>33</v>
      </c>
      <c r="B42">
        <v>7</v>
      </c>
      <c r="C42" t="s">
        <v>28</v>
      </c>
      <c r="D42">
        <v>2</v>
      </c>
      <c r="E42" s="6">
        <v>1.6821506351337599E-5</v>
      </c>
      <c r="F42" s="10">
        <f t="shared" si="0"/>
        <v>271.36734453548036</v>
      </c>
    </row>
    <row r="43" spans="1:6" x14ac:dyDescent="0.2">
      <c r="A43" s="5" t="s">
        <v>34</v>
      </c>
      <c r="B43">
        <v>2</v>
      </c>
      <c r="C43" t="s">
        <v>27</v>
      </c>
      <c r="D43">
        <v>1</v>
      </c>
      <c r="E43" s="6">
        <v>1.4863037318369499E-5</v>
      </c>
      <c r="F43" s="10">
        <f t="shared" si="0"/>
        <v>214.84138269179664</v>
      </c>
    </row>
    <row r="44" spans="1:6" x14ac:dyDescent="0.2">
      <c r="A44" s="5" t="s">
        <v>34</v>
      </c>
      <c r="B44">
        <v>2</v>
      </c>
      <c r="C44" t="s">
        <v>27</v>
      </c>
      <c r="D44">
        <v>2</v>
      </c>
      <c r="E44" s="6">
        <v>9.9617274227704599E-6</v>
      </c>
      <c r="F44" s="10">
        <f t="shared" si="0"/>
        <v>73.378203300686266</v>
      </c>
    </row>
    <row r="45" spans="1:6" x14ac:dyDescent="0.2">
      <c r="A45" s="5" t="s">
        <v>34</v>
      </c>
      <c r="B45">
        <v>2</v>
      </c>
      <c r="C45" t="s">
        <v>28</v>
      </c>
      <c r="D45">
        <v>1</v>
      </c>
      <c r="E45" s="6">
        <v>9.9953105961897504E-6</v>
      </c>
      <c r="F45" s="10">
        <f t="shared" si="0"/>
        <v>74.347491631179651</v>
      </c>
    </row>
    <row r="46" spans="1:6" x14ac:dyDescent="0.2">
      <c r="A46" s="5" t="s">
        <v>34</v>
      </c>
      <c r="B46">
        <v>2</v>
      </c>
      <c r="C46" t="s">
        <v>28</v>
      </c>
      <c r="D46">
        <v>2</v>
      </c>
      <c r="E46" s="6">
        <v>1.36372906680978E-5</v>
      </c>
      <c r="F46" s="10">
        <f t="shared" si="0"/>
        <v>179.46348944102812</v>
      </c>
    </row>
    <row r="47" spans="1:6" x14ac:dyDescent="0.2">
      <c r="A47" s="5" t="s">
        <v>34</v>
      </c>
      <c r="B47">
        <v>4</v>
      </c>
      <c r="C47" t="s">
        <v>27</v>
      </c>
      <c r="D47">
        <v>1</v>
      </c>
      <c r="E47" s="6">
        <v>1.3372339425163E-5</v>
      </c>
      <c r="F47" s="10">
        <f t="shared" si="0"/>
        <v>171.8163816254546</v>
      </c>
    </row>
    <row r="48" spans="1:6" x14ac:dyDescent="0.2">
      <c r="A48" s="5" t="s">
        <v>34</v>
      </c>
      <c r="B48">
        <v>4</v>
      </c>
      <c r="C48" t="s">
        <v>27</v>
      </c>
      <c r="D48">
        <v>2</v>
      </c>
      <c r="E48" s="6">
        <v>9.9460114377786393E-6</v>
      </c>
      <c r="F48" s="10">
        <f t="shared" si="0"/>
        <v>72.924603497457724</v>
      </c>
    </row>
    <row r="49" spans="1:6" x14ac:dyDescent="0.2">
      <c r="A49" s="5" t="s">
        <v>34</v>
      </c>
      <c r="B49">
        <v>4</v>
      </c>
      <c r="C49" t="s">
        <v>28</v>
      </c>
      <c r="D49">
        <v>1</v>
      </c>
      <c r="E49" s="6">
        <v>1.4533015041029301E-5</v>
      </c>
      <c r="F49" s="10">
        <f t="shared" si="0"/>
        <v>205.31617379521998</v>
      </c>
    </row>
    <row r="50" spans="1:6" x14ac:dyDescent="0.2">
      <c r="A50" s="5" t="s">
        <v>34</v>
      </c>
      <c r="B50">
        <v>4</v>
      </c>
      <c r="C50" t="s">
        <v>28</v>
      </c>
      <c r="D50">
        <v>2</v>
      </c>
      <c r="E50" s="6">
        <v>1.40968104696006E-5</v>
      </c>
      <c r="F50" s="10">
        <f t="shared" si="0"/>
        <v>192.72629744509396</v>
      </c>
    </row>
    <row r="51" spans="1:6" x14ac:dyDescent="0.2">
      <c r="A51" s="5" t="s">
        <v>34</v>
      </c>
      <c r="B51">
        <v>5</v>
      </c>
      <c r="C51" t="s">
        <v>27</v>
      </c>
      <c r="D51">
        <v>1</v>
      </c>
      <c r="E51" s="6">
        <v>1.5020759226137E-5</v>
      </c>
      <c r="F51" s="10">
        <f t="shared" si="0"/>
        <v>219.39360301813355</v>
      </c>
    </row>
    <row r="52" spans="1:6" x14ac:dyDescent="0.2">
      <c r="A52" s="5" t="s">
        <v>34</v>
      </c>
      <c r="B52">
        <v>5</v>
      </c>
      <c r="C52" t="s">
        <v>27</v>
      </c>
      <c r="D52">
        <v>2</v>
      </c>
      <c r="E52" s="6">
        <v>1.46297107882121E-5</v>
      </c>
      <c r="F52" s="10">
        <f t="shared" si="0"/>
        <v>208.10703748705879</v>
      </c>
    </row>
    <row r="53" spans="1:6" x14ac:dyDescent="0.2">
      <c r="A53" s="5" t="s">
        <v>34</v>
      </c>
      <c r="B53">
        <v>5</v>
      </c>
      <c r="C53" t="s">
        <v>28</v>
      </c>
      <c r="D53">
        <v>1</v>
      </c>
      <c r="E53" s="6">
        <v>1.8032868075966499E-5</v>
      </c>
      <c r="F53" s="10">
        <f t="shared" si="0"/>
        <v>306.33005544518483</v>
      </c>
    </row>
    <row r="54" spans="1:6" x14ac:dyDescent="0.2">
      <c r="A54" s="5" t="s">
        <v>34</v>
      </c>
      <c r="B54">
        <v>5</v>
      </c>
      <c r="C54" t="s">
        <v>28</v>
      </c>
      <c r="D54">
        <v>2</v>
      </c>
      <c r="E54" s="6">
        <v>1.8349166714877001E-5</v>
      </c>
      <c r="F54" s="10">
        <f t="shared" si="0"/>
        <v>315.45916828449685</v>
      </c>
    </row>
    <row r="55" spans="1:6" x14ac:dyDescent="0.2">
      <c r="A55" s="5" t="s">
        <v>34</v>
      </c>
      <c r="B55">
        <v>6</v>
      </c>
      <c r="C55" t="s">
        <v>27</v>
      </c>
      <c r="D55">
        <v>1</v>
      </c>
      <c r="E55" s="6">
        <v>1.56567327540354E-5</v>
      </c>
      <c r="F55" s="10">
        <f t="shared" si="0"/>
        <v>237.74927511017393</v>
      </c>
    </row>
    <row r="56" spans="1:6" x14ac:dyDescent="0.2">
      <c r="A56" s="5" t="s">
        <v>34</v>
      </c>
      <c r="B56">
        <v>6</v>
      </c>
      <c r="C56" t="s">
        <v>27</v>
      </c>
      <c r="D56">
        <v>2</v>
      </c>
      <c r="E56" s="6">
        <v>1.53032267712986E-5</v>
      </c>
      <c r="F56" s="10">
        <f t="shared" si="0"/>
        <v>227.5462719708234</v>
      </c>
    </row>
    <row r="57" spans="1:6" x14ac:dyDescent="0.2">
      <c r="A57" s="5" t="s">
        <v>34</v>
      </c>
      <c r="B57">
        <v>6</v>
      </c>
      <c r="C57" t="s">
        <v>28</v>
      </c>
      <c r="D57">
        <v>1</v>
      </c>
      <c r="E57" s="6">
        <v>1.4298472115550201E-5</v>
      </c>
      <c r="F57" s="10">
        <f t="shared" si="0"/>
        <v>198.54672059827806</v>
      </c>
    </row>
    <row r="58" spans="1:6" x14ac:dyDescent="0.2">
      <c r="A58" s="5" t="s">
        <v>34</v>
      </c>
      <c r="B58">
        <v>6</v>
      </c>
      <c r="C58" t="s">
        <v>28</v>
      </c>
      <c r="D58">
        <v>2</v>
      </c>
      <c r="E58" s="6">
        <v>1.3888064151266999E-5</v>
      </c>
      <c r="F58" s="10">
        <f t="shared" si="0"/>
        <v>186.70139420357987</v>
      </c>
    </row>
    <row r="59" spans="1:6" x14ac:dyDescent="0.2">
      <c r="A59" s="5" t="s">
        <v>34</v>
      </c>
      <c r="B59">
        <v>7</v>
      </c>
      <c r="C59" t="s">
        <v>27</v>
      </c>
      <c r="D59">
        <v>1</v>
      </c>
      <c r="E59" s="6">
        <v>1.58103109569596E-5</v>
      </c>
      <c r="F59" s="10">
        <f t="shared" si="0"/>
        <v>242.18189849730931</v>
      </c>
    </row>
    <row r="60" spans="1:6" x14ac:dyDescent="0.2">
      <c r="A60" s="5" t="s">
        <v>34</v>
      </c>
      <c r="B60">
        <v>7</v>
      </c>
      <c r="C60" t="s">
        <v>27</v>
      </c>
      <c r="D60">
        <v>2</v>
      </c>
      <c r="E60" s="6">
        <v>2.0633839928330999E-5</v>
      </c>
      <c r="F60" s="10">
        <f t="shared" si="0"/>
        <v>381.4001398878454</v>
      </c>
    </row>
    <row r="61" spans="1:6" x14ac:dyDescent="0.2">
      <c r="A61" s="5" t="s">
        <v>34</v>
      </c>
      <c r="B61">
        <v>7</v>
      </c>
      <c r="C61" t="s">
        <v>28</v>
      </c>
      <c r="D61">
        <v>1</v>
      </c>
      <c r="E61" s="6">
        <v>1.3476805163317E-5</v>
      </c>
      <c r="F61" s="10">
        <f t="shared" si="0"/>
        <v>174.83150529065551</v>
      </c>
    </row>
    <row r="62" spans="1:6" x14ac:dyDescent="0.2">
      <c r="A62" s="5" t="s">
        <v>34</v>
      </c>
      <c r="B62">
        <v>7</v>
      </c>
      <c r="C62" t="s">
        <v>28</v>
      </c>
      <c r="D62">
        <v>2</v>
      </c>
      <c r="E62" s="6">
        <v>1.3084782997669799E-5</v>
      </c>
      <c r="F62" s="10">
        <f t="shared" si="0"/>
        <v>163.51683571752022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BCFB-47BD-3E4E-A55C-921F910CEC15}">
  <dimension ref="A1:F26"/>
  <sheetViews>
    <sheetView tabSelected="1" workbookViewId="0">
      <selection activeCell="D7" sqref="D7"/>
    </sheetView>
  </sheetViews>
  <sheetFormatPr baseColWidth="10" defaultRowHeight="16" x14ac:dyDescent="0.2"/>
  <cols>
    <col min="5" max="5" width="19.5" customWidth="1"/>
  </cols>
  <sheetData>
    <row r="1" spans="1:6" x14ac:dyDescent="0.2">
      <c r="E1" t="s">
        <v>0</v>
      </c>
      <c r="F1" t="s">
        <v>29</v>
      </c>
    </row>
    <row r="2" spans="1:6" x14ac:dyDescent="0.2">
      <c r="A2" s="3"/>
      <c r="E2" s="4">
        <v>6.7365107860038199E-6</v>
      </c>
      <c r="F2" s="9">
        <v>0</v>
      </c>
    </row>
    <row r="3" spans="1:6" x14ac:dyDescent="0.2">
      <c r="A3" s="5"/>
      <c r="E3" s="6">
        <v>9.8632498412108897E-6</v>
      </c>
      <c r="F3" s="9">
        <v>0</v>
      </c>
    </row>
    <row r="4" spans="1:6" x14ac:dyDescent="0.2">
      <c r="A4" s="5"/>
      <c r="E4" s="6">
        <v>7.1868405607619698E-6</v>
      </c>
      <c r="F4" s="9">
        <v>5.5398300000000003</v>
      </c>
    </row>
    <row r="5" spans="1:6" x14ac:dyDescent="0.2">
      <c r="A5" s="5"/>
      <c r="E5" s="6">
        <v>7.4906323217474902E-6</v>
      </c>
      <c r="F5" s="9">
        <v>5.5398300000000003</v>
      </c>
    </row>
    <row r="6" spans="1:6" x14ac:dyDescent="0.2">
      <c r="A6" s="5"/>
      <c r="E6" s="6">
        <v>7.9869612394079807E-6</v>
      </c>
      <c r="F6" s="9">
        <v>10.879670000000001</v>
      </c>
    </row>
    <row r="7" spans="1:6" x14ac:dyDescent="0.2">
      <c r="A7" s="5"/>
      <c r="E7" s="6">
        <v>8.0361507127235806E-6</v>
      </c>
    </row>
    <row r="8" spans="1:6" x14ac:dyDescent="0.2">
      <c r="A8" s="5"/>
      <c r="E8" s="6">
        <v>8.1518454086438797E-6</v>
      </c>
      <c r="F8" s="9">
        <v>27.459176200000002</v>
      </c>
    </row>
    <row r="9" spans="1:6" x14ac:dyDescent="0.2">
      <c r="A9" s="5"/>
      <c r="E9" s="6">
        <v>8.4410203253428892E-6</v>
      </c>
      <c r="F9" s="9">
        <v>27.459176200000002</v>
      </c>
    </row>
    <row r="10" spans="1:6" x14ac:dyDescent="0.2">
      <c r="A10" s="5"/>
      <c r="E10" s="6">
        <v>9.4637790024898601E-6</v>
      </c>
      <c r="F10" s="9">
        <v>51.93844</v>
      </c>
    </row>
    <row r="11" spans="1:6" x14ac:dyDescent="0.2">
      <c r="A11" s="5"/>
      <c r="E11" s="6">
        <v>9.1433440136190495E-6</v>
      </c>
      <c r="F11" s="9">
        <v>51.93844</v>
      </c>
    </row>
    <row r="12" spans="1:6" x14ac:dyDescent="0.2">
      <c r="A12" s="5"/>
      <c r="E12" s="6">
        <v>9.9071061314353003E-6</v>
      </c>
      <c r="F12" s="9">
        <v>103.97688100000001</v>
      </c>
    </row>
    <row r="13" spans="1:6" x14ac:dyDescent="0.2">
      <c r="A13" s="5"/>
      <c r="E13" s="6">
        <v>9.9829202103868298E-6</v>
      </c>
      <c r="F13" s="9">
        <v>103.97688100000001</v>
      </c>
    </row>
    <row r="14" spans="1:6" x14ac:dyDescent="0.2">
      <c r="A14" s="5"/>
      <c r="E14" s="6">
        <v>1.51849263717347E-5</v>
      </c>
      <c r="F14" s="9">
        <v>249.35258999999999</v>
      </c>
    </row>
    <row r="15" spans="1:6" x14ac:dyDescent="0.2">
      <c r="A15" s="5"/>
      <c r="E15" s="6">
        <v>1.5804168084180698E-5</v>
      </c>
      <c r="F15" s="9">
        <v>249.35258999999999</v>
      </c>
    </row>
    <row r="16" spans="1:6" x14ac:dyDescent="0.2">
      <c r="A16" s="5"/>
      <c r="E16" s="6">
        <v>2.4617495051894699E-5</v>
      </c>
      <c r="F16" s="9">
        <v>494.44516599999997</v>
      </c>
    </row>
    <row r="17" spans="1:6" x14ac:dyDescent="0.2">
      <c r="A17" s="5"/>
      <c r="E17" s="6">
        <v>2.4516479743600101E-5</v>
      </c>
      <c r="F17" s="9">
        <v>494.44516599999997</v>
      </c>
    </row>
    <row r="18" spans="1:6" x14ac:dyDescent="0.2">
      <c r="A18" s="5"/>
      <c r="E18" s="6">
        <v>4.2777764570840098E-5</v>
      </c>
      <c r="F18" s="9">
        <v>1033.9489799999999</v>
      </c>
    </row>
    <row r="19" spans="1:6" x14ac:dyDescent="0.2">
      <c r="A19" s="5"/>
      <c r="E19" s="6">
        <v>4.2944043594888903E-5</v>
      </c>
      <c r="F19" s="9">
        <v>1033.9489799999999</v>
      </c>
    </row>
    <row r="20" spans="1:6" x14ac:dyDescent="0.2">
      <c r="A20" s="5"/>
      <c r="E20" s="6">
        <v>8.11009441985133E-5</v>
      </c>
      <c r="F20" s="9">
        <v>2048.4185499999999</v>
      </c>
    </row>
    <row r="21" spans="1:6" x14ac:dyDescent="0.2">
      <c r="A21" s="5"/>
      <c r="E21" s="6">
        <v>8.0486454310119203E-5</v>
      </c>
      <c r="F21" s="9">
        <v>2048.4185499999999</v>
      </c>
    </row>
    <row r="22" spans="1:6" x14ac:dyDescent="0.2">
      <c r="A22" s="5"/>
      <c r="E22" s="6">
        <v>1.4395008102014901E-4</v>
      </c>
      <c r="F22" s="9">
        <v>4079.07762</v>
      </c>
    </row>
    <row r="23" spans="1:6" x14ac:dyDescent="0.2">
      <c r="A23" s="5"/>
      <c r="E23" s="6">
        <v>1.5108797505594199E-4</v>
      </c>
      <c r="F23" s="9">
        <v>4079.07762</v>
      </c>
    </row>
    <row r="25" spans="1:6" x14ac:dyDescent="0.2">
      <c r="D25" t="s">
        <v>30</v>
      </c>
      <c r="E25">
        <f>SLOPE(F2:F23,E2:E23)</f>
        <v>28857606.783992484</v>
      </c>
    </row>
    <row r="26" spans="1:6" x14ac:dyDescent="0.2">
      <c r="D26" t="s">
        <v>31</v>
      </c>
      <c r="E26">
        <f>INTERCEPT(F2:F23,E2:E23)</f>
        <v>-213.64983929611151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output+calculation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2022-12-19T23:10:09Z</dcterms:created>
  <dcterms:modified xsi:type="dcterms:W3CDTF">2022-12-21T21:32:06Z</dcterms:modified>
</cp:coreProperties>
</file>