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laireStevens/Desktop/2022 ERIE MONITORING/CLEANED/TDN/"/>
    </mc:Choice>
  </mc:AlternateContent>
  <xr:revisionPtr revIDLastSave="0" documentId="13_ncr:1_{D3795EC4-1874-334C-8884-AB78719C59B7}" xr6:coauthVersionLast="47" xr6:coauthVersionMax="47" xr10:uidLastSave="{00000000-0000-0000-0000-000000000000}"/>
  <bookViews>
    <workbookView xWindow="1360" yWindow="500" windowWidth="24240" windowHeight="12920" xr2:uid="{9890AD8D-FF7B-374F-95FC-6E8923867E64}"/>
  </bookViews>
  <sheets>
    <sheet name="data summary" sheetId="3" r:id="rId1"/>
    <sheet name="output+calculations" sheetId="1" r:id="rId2"/>
    <sheet name="std curve" sheetId="2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0" i="3" l="1"/>
  <c r="F58" i="3"/>
  <c r="F44" i="3"/>
  <c r="F42" i="3"/>
  <c r="F36" i="3"/>
  <c r="F34" i="3"/>
  <c r="F32" i="3"/>
  <c r="F30" i="3"/>
  <c r="F26" i="3"/>
  <c r="F20" i="3"/>
  <c r="F18" i="3"/>
  <c r="F16" i="3"/>
  <c r="F14" i="3"/>
  <c r="F12" i="3"/>
  <c r="F10" i="3"/>
  <c r="F8" i="3"/>
  <c r="F6" i="3"/>
  <c r="F4" i="3"/>
  <c r="F2" i="3"/>
  <c r="F79" i="1"/>
  <c r="F80" i="1"/>
  <c r="F81" i="1"/>
  <c r="F82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" i="1"/>
  <c r="B24" i="2"/>
  <c r="B23" i="2"/>
</calcChain>
</file>

<file path=xl/sharedStrings.xml><?xml version="1.0" encoding="utf-8"?>
<sst xmlns="http://schemas.openxmlformats.org/spreadsheetml/2006/main" count="159" uniqueCount="33">
  <si>
    <t>peak</t>
  </si>
  <si>
    <t>MQ_OCT9_rep2</t>
  </si>
  <si>
    <t>STD5_OCT9_rep1</t>
  </si>
  <si>
    <t>STD5_OCT9_rep2</t>
  </si>
  <si>
    <t>STD10_OCT9_rep1</t>
  </si>
  <si>
    <t>STD10_OCT9_rep2</t>
  </si>
  <si>
    <t>STD20_OCT9_rep1</t>
  </si>
  <si>
    <t>STD20_OCT9_rep2</t>
  </si>
  <si>
    <t>STD50_OCT9_rep1</t>
  </si>
  <si>
    <t>STD50_OCT9_rep2</t>
  </si>
  <si>
    <t>STD100_OCT9_rep1</t>
  </si>
  <si>
    <t>STD100_OCT9_rep2</t>
  </si>
  <si>
    <t>STD250_OCT9_rep1</t>
  </si>
  <si>
    <t>STD250_OCT9_rep2</t>
  </si>
  <si>
    <t>STD500_OCT9_rep1</t>
  </si>
  <si>
    <t>STD500_OCT9_rep2</t>
  </si>
  <si>
    <t>STD1000_OCT9_rep1</t>
  </si>
  <si>
    <t>STD1000_OCT9_rep2</t>
  </si>
  <si>
    <t>STD2000_OCT9_rep</t>
  </si>
  <si>
    <t>STD2000_OCT9_rep2</t>
  </si>
  <si>
    <t>STD4000_OCT9_rep1</t>
  </si>
  <si>
    <t>STD4000_OCT9_rep2</t>
  </si>
  <si>
    <t xml:space="preserve">Surface </t>
  </si>
  <si>
    <t>Bottom</t>
  </si>
  <si>
    <t>Date</t>
  </si>
  <si>
    <t>Buoy</t>
  </si>
  <si>
    <t>Depth</t>
  </si>
  <si>
    <t>replicate</t>
  </si>
  <si>
    <t>TDN conc ug/L</t>
  </si>
  <si>
    <t>conc</t>
  </si>
  <si>
    <t>SLOPE</t>
  </si>
  <si>
    <t>INTERCEPT</t>
  </si>
  <si>
    <t>Replicate avg (ug/L)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</si>
</sst>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00"/>
  </numFmts>
  <fonts count="3" x14ac:knownFonts="1">
    <font>
      <sz val="12"/>
      <color theme="1"/>
      <name val="Calibri"/>
      <family val="2"/>
      <scheme val="minor"/>
    </font>
    <font>
      <sz val="11"/>
      <color theme="1"/>
      <name val="Lucida Grande"/>
      <family val="2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1" fontId="1" fillId="0" borderId="0" xfId="0" applyNumberFormat="1" applyFont="1"/>
    <xf numFmtId="15" fontId="0" fillId="0" borderId="0" xfId="0" applyNumberFormat="1"/>
    <xf numFmtId="0" fontId="2" fillId="0" borderId="0" xfId="0" applyFont="1" applyAlignment="1">
      <alignment vertical="top" wrapText="1"/>
    </xf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'std curve'!$B$1</c:f>
              <c:strCache>
                <c:ptCount val="1"/>
                <c:pt idx="0">
                  <c:v>conc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3708661417322834"/>
                  <c:y val="4.2359288422280546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'std curve'!$A$2:$A$21</c:f>
              <c:numCache>
                <c:formatCode>0.00E+00</c:formatCode>
                <c:ptCount val="20"/>
                <c:pt idx="0">
                  <c:v>9.9067363107829703E-7</c:v>
                </c:pt>
                <c:pt idx="1">
                  <c:v>6.7139391307759699E-6</c:v>
                </c:pt>
                <c:pt idx="2">
                  <c:v>6.1688637361457999E-6</c:v>
                </c:pt>
                <c:pt idx="3">
                  <c:v>4.8732749237953497E-6</c:v>
                </c:pt>
                <c:pt idx="4">
                  <c:v>7.6817640736344204E-6</c:v>
                </c:pt>
                <c:pt idx="5">
                  <c:v>9.3411097924794496E-7</c:v>
                </c:pt>
                <c:pt idx="6">
                  <c:v>7.9177206449339406E-6</c:v>
                </c:pt>
                <c:pt idx="7">
                  <c:v>7.5804946422959096E-6</c:v>
                </c:pt>
                <c:pt idx="8">
                  <c:v>8.2577114015858104E-6</c:v>
                </c:pt>
                <c:pt idx="9">
                  <c:v>9.7684225493595806E-6</c:v>
                </c:pt>
                <c:pt idx="10">
                  <c:v>1.5547467991872999E-5</c:v>
                </c:pt>
                <c:pt idx="11">
                  <c:v>9.9273099590688299E-6</c:v>
                </c:pt>
                <c:pt idx="12">
                  <c:v>2.26458837566433E-5</c:v>
                </c:pt>
                <c:pt idx="13">
                  <c:v>2.2577889972816601E-5</c:v>
                </c:pt>
                <c:pt idx="14">
                  <c:v>4.1470426549584398E-5</c:v>
                </c:pt>
                <c:pt idx="15">
                  <c:v>4.1839518944362001E-5</c:v>
                </c:pt>
                <c:pt idx="16">
                  <c:v>7.89508013086622E-5</c:v>
                </c:pt>
                <c:pt idx="17">
                  <c:v>7.8637220006343004E-5</c:v>
                </c:pt>
                <c:pt idx="18" formatCode="General">
                  <c:v>1.4219358342203799E-4</c:v>
                </c:pt>
                <c:pt idx="19" formatCode="General">
                  <c:v>1.46357080776688E-4</c:v>
                </c:pt>
              </c:numCache>
            </c:numRef>
          </c:xVal>
          <c:yVal>
            <c:numRef>
              <c:f>'std curve'!$B$2:$B$21</c:f>
              <c:numCache>
                <c:formatCode>General</c:formatCode>
                <c:ptCount val="20"/>
                <c:pt idx="0">
                  <c:v>5.5398300000000003</c:v>
                </c:pt>
                <c:pt idx="1">
                  <c:v>5.5398300000000003</c:v>
                </c:pt>
                <c:pt idx="2">
                  <c:v>10.879670000000001</c:v>
                </c:pt>
                <c:pt idx="3">
                  <c:v>10.879670000000001</c:v>
                </c:pt>
                <c:pt idx="4">
                  <c:v>27.459176200000002</c:v>
                </c:pt>
                <c:pt idx="5">
                  <c:v>27.459176200000002</c:v>
                </c:pt>
                <c:pt idx="6">
                  <c:v>51.93844</c:v>
                </c:pt>
                <c:pt idx="7">
                  <c:v>51.93844</c:v>
                </c:pt>
                <c:pt idx="8">
                  <c:v>103.97688100000001</c:v>
                </c:pt>
                <c:pt idx="9">
                  <c:v>103.97688100000001</c:v>
                </c:pt>
                <c:pt idx="10">
                  <c:v>249.35258999999999</c:v>
                </c:pt>
                <c:pt idx="11">
                  <c:v>249.35258999999999</c:v>
                </c:pt>
                <c:pt idx="12">
                  <c:v>494.44516599999997</c:v>
                </c:pt>
                <c:pt idx="13">
                  <c:v>494.44516599999997</c:v>
                </c:pt>
                <c:pt idx="14">
                  <c:v>1033.9489799999999</c:v>
                </c:pt>
                <c:pt idx="15">
                  <c:v>1033.9489799999999</c:v>
                </c:pt>
                <c:pt idx="16">
                  <c:v>2048.4185499999999</c:v>
                </c:pt>
                <c:pt idx="17">
                  <c:v>2048.4185499999999</c:v>
                </c:pt>
                <c:pt idx="18">
                  <c:v>4079.07762</c:v>
                </c:pt>
                <c:pt idx="19">
                  <c:v>4079.07762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A4-AB4B-866A-84DF7C1975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4869248"/>
        <c:axId val="1184797904"/>
      </c:scatterChart>
      <c:valAx>
        <c:axId val="1184869248"/>
        <c:scaling>
          <c:orientation val="minMax"/>
        </c:scaling>
        <c:delete val="0"/>
        <c:axPos val="b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4797904"/>
        <c:crosses val="autoZero"/>
        <c:crossBetween val="midCat"/>
      </c:valAx>
      <c:valAx>
        <c:axId val="11847979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4869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222250</xdr:colOff>
      <xdr:row>4</xdr:row>
      <xdr:rowOff>69850</xdr:rowOff>
    </xdr:from>
    <xdr:to>
      <xdr:col>10</xdr:col>
      <xdr:colOff>666750</xdr:colOff>
      <xdr:row>17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138BCD-809F-5432-5C6C-ECC915C92E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A9052-C37C-3548-BB83-FE1FDA4CDD83}">
  <dimension ref="A1:F65"/>
  <sheetViews>
    <sheetView tabSelected="1" topLeftCell="A46" workbookViewId="0">
      <selection activeCell="I56" sqref="I56"/>
    </sheetView>
  </sheetViews>
  <sheetFormatPr baseColWidth="10" defaultRowHeight="16" x14ac:dyDescent="0.2"/>
  <cols>
    <col min="1" max="2" width="22" customWidth="1"/>
  </cols>
  <sheetData>
    <row r="1" spans="1:6" x14ac:dyDescent="0.2">
      <c r="A1" t="s">
        <v>24</v>
      </c>
      <c r="B1" t="s">
        <v>25</v>
      </c>
      <c r="C1" t="s">
        <v>26</v>
      </c>
      <c r="D1" t="s">
        <v>27</v>
      </c>
      <c r="E1" t="s">
        <v>28</v>
      </c>
      <c r="F1" t="s">
        <v>32</v>
      </c>
    </row>
    <row r="2" spans="1:6" x14ac:dyDescent="0.2">
      <c r="A2" s="3">
        <v>44805</v>
      </c>
      <c r="B2">
        <v>2</v>
      </c>
      <c r="C2" t="s">
        <v>22</v>
      </c>
      <c r="D2">
        <v>1</v>
      </c>
      <c r="E2">
        <v>143.37873147264116</v>
      </c>
      <c r="F2">
        <f>AVERAGE(E2:E3)</f>
        <v>143.85259343826192</v>
      </c>
    </row>
    <row r="3" spans="1:6" x14ac:dyDescent="0.2">
      <c r="A3" s="3">
        <v>44805</v>
      </c>
      <c r="B3">
        <v>2</v>
      </c>
      <c r="C3" t="s">
        <v>22</v>
      </c>
      <c r="D3">
        <v>2</v>
      </c>
      <c r="E3">
        <v>144.32645540388268</v>
      </c>
    </row>
    <row r="4" spans="1:6" x14ac:dyDescent="0.2">
      <c r="A4" s="3">
        <v>44805</v>
      </c>
      <c r="B4">
        <v>2</v>
      </c>
      <c r="C4" t="s">
        <v>23</v>
      </c>
      <c r="D4">
        <v>1</v>
      </c>
      <c r="E4">
        <v>142.19288017575218</v>
      </c>
      <c r="F4">
        <f>AVERAGE(E4:E5)</f>
        <v>142.934129721208</v>
      </c>
    </row>
    <row r="5" spans="1:6" x14ac:dyDescent="0.2">
      <c r="A5" s="3">
        <v>44805</v>
      </c>
      <c r="B5">
        <v>2</v>
      </c>
      <c r="C5" t="s">
        <v>23</v>
      </c>
      <c r="D5">
        <v>2</v>
      </c>
      <c r="E5">
        <v>143.67537926666381</v>
      </c>
    </row>
    <row r="6" spans="1:6" x14ac:dyDescent="0.2">
      <c r="A6" s="3">
        <v>44805</v>
      </c>
      <c r="B6">
        <v>4</v>
      </c>
      <c r="C6" t="s">
        <v>22</v>
      </c>
      <c r="D6">
        <v>1</v>
      </c>
      <c r="E6">
        <v>258.19646049110247</v>
      </c>
      <c r="F6">
        <f>AVERAGE(E6:E7)</f>
        <v>261.16413319016181</v>
      </c>
    </row>
    <row r="7" spans="1:6" x14ac:dyDescent="0.2">
      <c r="A7" s="3">
        <v>44805</v>
      </c>
      <c r="B7">
        <v>4</v>
      </c>
      <c r="C7" t="s">
        <v>22</v>
      </c>
      <c r="D7">
        <v>2</v>
      </c>
      <c r="E7">
        <v>264.1318058892212</v>
      </c>
    </row>
    <row r="8" spans="1:6" x14ac:dyDescent="0.2">
      <c r="A8" s="3">
        <v>44805</v>
      </c>
      <c r="B8">
        <v>4</v>
      </c>
      <c r="C8" t="s">
        <v>23</v>
      </c>
      <c r="D8">
        <v>1</v>
      </c>
      <c r="E8">
        <v>143.19005076682197</v>
      </c>
      <c r="F8">
        <f>AVERAGE(E8:E9)</f>
        <v>142.29127388031154</v>
      </c>
    </row>
    <row r="9" spans="1:6" x14ac:dyDescent="0.2">
      <c r="A9" s="3">
        <v>44805</v>
      </c>
      <c r="B9">
        <v>4</v>
      </c>
      <c r="C9" t="s">
        <v>23</v>
      </c>
      <c r="D9">
        <v>2</v>
      </c>
      <c r="E9">
        <v>141.3924969938011</v>
      </c>
    </row>
    <row r="10" spans="1:6" x14ac:dyDescent="0.2">
      <c r="A10" s="3">
        <v>44805</v>
      </c>
      <c r="B10">
        <v>5</v>
      </c>
      <c r="C10" t="s">
        <v>22</v>
      </c>
      <c r="D10">
        <v>1</v>
      </c>
      <c r="E10">
        <v>143.61210039298976</v>
      </c>
      <c r="F10">
        <f>AVERAGE(E10:E11)</f>
        <v>143.12916448152595</v>
      </c>
    </row>
    <row r="11" spans="1:6" x14ac:dyDescent="0.2">
      <c r="A11" s="3">
        <v>44805</v>
      </c>
      <c r="B11">
        <v>5</v>
      </c>
      <c r="C11" t="s">
        <v>22</v>
      </c>
      <c r="D11">
        <v>2</v>
      </c>
      <c r="E11">
        <v>142.64622857006214</v>
      </c>
    </row>
    <row r="12" spans="1:6" x14ac:dyDescent="0.2">
      <c r="A12" s="3">
        <v>44805</v>
      </c>
      <c r="B12">
        <v>5</v>
      </c>
      <c r="C12" t="s">
        <v>23</v>
      </c>
      <c r="D12">
        <v>1</v>
      </c>
      <c r="E12">
        <v>273.39911727288126</v>
      </c>
      <c r="F12">
        <f>AVERAGE(E12:E13)</f>
        <v>282.24165267934615</v>
      </c>
    </row>
    <row r="13" spans="1:6" x14ac:dyDescent="0.2">
      <c r="A13" s="3">
        <v>44805</v>
      </c>
      <c r="B13">
        <v>5</v>
      </c>
      <c r="C13" t="s">
        <v>23</v>
      </c>
      <c r="D13">
        <v>2</v>
      </c>
      <c r="E13">
        <v>291.08418808581104</v>
      </c>
    </row>
    <row r="14" spans="1:6" x14ac:dyDescent="0.2">
      <c r="A14" s="3">
        <v>44805</v>
      </c>
      <c r="B14">
        <v>6</v>
      </c>
      <c r="C14" t="s">
        <v>22</v>
      </c>
      <c r="D14">
        <v>1</v>
      </c>
      <c r="E14">
        <v>144.16213114360772</v>
      </c>
      <c r="F14">
        <f>AVERAGE(E14:E15)</f>
        <v>209.10021609837992</v>
      </c>
    </row>
    <row r="15" spans="1:6" x14ac:dyDescent="0.2">
      <c r="A15" s="3">
        <v>44805</v>
      </c>
      <c r="B15">
        <v>6</v>
      </c>
      <c r="C15" t="s">
        <v>22</v>
      </c>
      <c r="D15">
        <v>2</v>
      </c>
      <c r="E15">
        <v>274.03830105315211</v>
      </c>
    </row>
    <row r="16" spans="1:6" x14ac:dyDescent="0.2">
      <c r="A16" s="3">
        <v>44805</v>
      </c>
      <c r="B16">
        <v>6</v>
      </c>
      <c r="C16" t="s">
        <v>23</v>
      </c>
      <c r="D16">
        <v>1</v>
      </c>
      <c r="E16">
        <v>143.8306197279461</v>
      </c>
      <c r="F16">
        <f>AVERAGE(E16:E17)</f>
        <v>144.11240644618735</v>
      </c>
    </row>
    <row r="17" spans="1:6" x14ac:dyDescent="0.2">
      <c r="A17" s="3">
        <v>44805</v>
      </c>
      <c r="B17">
        <v>6</v>
      </c>
      <c r="C17" t="s">
        <v>23</v>
      </c>
      <c r="D17">
        <v>2</v>
      </c>
      <c r="E17">
        <v>144.3941931644286</v>
      </c>
    </row>
    <row r="18" spans="1:6" x14ac:dyDescent="0.2">
      <c r="A18" s="3">
        <v>44805</v>
      </c>
      <c r="B18">
        <v>7</v>
      </c>
      <c r="C18" t="s">
        <v>22</v>
      </c>
      <c r="D18">
        <v>1</v>
      </c>
      <c r="E18">
        <v>143.09726750445543</v>
      </c>
      <c r="F18">
        <f>AVERAGE(E18:E19)</f>
        <v>144.03040592611964</v>
      </c>
    </row>
    <row r="19" spans="1:6" x14ac:dyDescent="0.2">
      <c r="A19" s="3">
        <v>44805</v>
      </c>
      <c r="B19">
        <v>7</v>
      </c>
      <c r="C19" t="s">
        <v>22</v>
      </c>
      <c r="D19">
        <v>2</v>
      </c>
      <c r="E19">
        <v>144.96354434778385</v>
      </c>
    </row>
    <row r="20" spans="1:6" x14ac:dyDescent="0.2">
      <c r="A20" s="3">
        <v>44805</v>
      </c>
      <c r="B20">
        <v>7</v>
      </c>
      <c r="C20" t="s">
        <v>23</v>
      </c>
      <c r="D20">
        <v>1</v>
      </c>
      <c r="E20">
        <v>144.81035912848205</v>
      </c>
      <c r="F20">
        <f>AVERAGE(E20:E21)</f>
        <v>144.66435527129553</v>
      </c>
    </row>
    <row r="21" spans="1:6" x14ac:dyDescent="0.2">
      <c r="A21" s="3">
        <v>44805</v>
      </c>
      <c r="B21">
        <v>7</v>
      </c>
      <c r="C21" t="s">
        <v>23</v>
      </c>
      <c r="D21">
        <v>2</v>
      </c>
      <c r="E21">
        <v>144.51835141410902</v>
      </c>
    </row>
    <row r="22" spans="1:6" x14ac:dyDescent="0.2">
      <c r="A22" s="3">
        <v>44810</v>
      </c>
      <c r="B22">
        <v>2</v>
      </c>
      <c r="C22" t="s">
        <v>22</v>
      </c>
      <c r="D22">
        <v>1</v>
      </c>
    </row>
    <row r="23" spans="1:6" x14ac:dyDescent="0.2">
      <c r="A23" s="3">
        <v>44810</v>
      </c>
      <c r="B23">
        <v>2</v>
      </c>
      <c r="C23" t="s">
        <v>22</v>
      </c>
      <c r="D23">
        <v>2</v>
      </c>
    </row>
    <row r="24" spans="1:6" x14ac:dyDescent="0.2">
      <c r="A24" s="3">
        <v>44810</v>
      </c>
      <c r="B24">
        <v>2</v>
      </c>
      <c r="C24" t="s">
        <v>23</v>
      </c>
      <c r="D24">
        <v>1</v>
      </c>
    </row>
    <row r="25" spans="1:6" x14ac:dyDescent="0.2">
      <c r="A25" s="3">
        <v>44810</v>
      </c>
      <c r="B25">
        <v>2</v>
      </c>
      <c r="C25" t="s">
        <v>23</v>
      </c>
      <c r="D25">
        <v>2</v>
      </c>
    </row>
    <row r="26" spans="1:6" x14ac:dyDescent="0.2">
      <c r="A26" s="3">
        <v>44810</v>
      </c>
      <c r="B26">
        <v>4</v>
      </c>
      <c r="C26" t="s">
        <v>22</v>
      </c>
      <c r="D26">
        <v>1</v>
      </c>
      <c r="E26">
        <v>144.54945822312584</v>
      </c>
      <c r="F26">
        <f>AVERAGE(E26:E27)</f>
        <v>144.77075250575393</v>
      </c>
    </row>
    <row r="27" spans="1:6" x14ac:dyDescent="0.2">
      <c r="A27" s="3">
        <v>44810</v>
      </c>
      <c r="B27">
        <v>4</v>
      </c>
      <c r="C27" t="s">
        <v>22</v>
      </c>
      <c r="D27">
        <v>2</v>
      </c>
      <c r="E27">
        <v>144.99204678838203</v>
      </c>
    </row>
    <row r="28" spans="1:6" x14ac:dyDescent="0.2">
      <c r="A28" s="3">
        <v>44810</v>
      </c>
      <c r="B28">
        <v>4</v>
      </c>
      <c r="C28" t="s">
        <v>23</v>
      </c>
      <c r="D28">
        <v>1</v>
      </c>
      <c r="E28">
        <v>144.44278085349134</v>
      </c>
      <c r="F28">
        <v>144.44278085349134</v>
      </c>
    </row>
    <row r="29" spans="1:6" x14ac:dyDescent="0.2">
      <c r="A29" s="3">
        <v>44810</v>
      </c>
      <c r="B29">
        <v>4</v>
      </c>
      <c r="C29" t="s">
        <v>23</v>
      </c>
      <c r="D29">
        <v>2</v>
      </c>
    </row>
    <row r="30" spans="1:6" x14ac:dyDescent="0.2">
      <c r="A30" s="3">
        <v>44810</v>
      </c>
      <c r="B30">
        <v>5</v>
      </c>
      <c r="C30" t="s">
        <v>22</v>
      </c>
      <c r="D30">
        <v>1</v>
      </c>
      <c r="E30">
        <v>144.44610889927691</v>
      </c>
      <c r="F30">
        <f>AVERAGE(E30:E31)</f>
        <v>144.49014326213077</v>
      </c>
    </row>
    <row r="31" spans="1:6" x14ac:dyDescent="0.2">
      <c r="A31" s="3">
        <v>44810</v>
      </c>
      <c r="B31">
        <v>5</v>
      </c>
      <c r="C31" t="s">
        <v>22</v>
      </c>
      <c r="D31">
        <v>2</v>
      </c>
      <c r="E31">
        <v>144.53417762498464</v>
      </c>
    </row>
    <row r="32" spans="1:6" x14ac:dyDescent="0.2">
      <c r="A32" s="3">
        <v>44810</v>
      </c>
      <c r="B32">
        <v>5</v>
      </c>
      <c r="C32" t="s">
        <v>23</v>
      </c>
      <c r="D32">
        <v>1</v>
      </c>
      <c r="E32">
        <v>266.40428299872747</v>
      </c>
      <c r="F32">
        <f>AVERAGE(E32:E33)</f>
        <v>264.96326887005625</v>
      </c>
    </row>
    <row r="33" spans="1:6" x14ac:dyDescent="0.2">
      <c r="A33" s="3">
        <v>44810</v>
      </c>
      <c r="B33">
        <v>5</v>
      </c>
      <c r="C33" t="s">
        <v>23</v>
      </c>
      <c r="D33">
        <v>2</v>
      </c>
      <c r="E33">
        <v>263.52225474138498</v>
      </c>
    </row>
    <row r="34" spans="1:6" x14ac:dyDescent="0.2">
      <c r="A34" s="3">
        <v>44810</v>
      </c>
      <c r="B34">
        <v>6</v>
      </c>
      <c r="C34" t="s">
        <v>22</v>
      </c>
      <c r="D34">
        <v>1</v>
      </c>
      <c r="E34">
        <v>138.24414977538737</v>
      </c>
      <c r="F34">
        <f>AVERAGE(E34:E35)</f>
        <v>140.27099818859114</v>
      </c>
    </row>
    <row r="35" spans="1:6" x14ac:dyDescent="0.2">
      <c r="A35" s="3">
        <v>44810</v>
      </c>
      <c r="B35">
        <v>6</v>
      </c>
      <c r="C35" t="s">
        <v>22</v>
      </c>
      <c r="D35">
        <v>2</v>
      </c>
      <c r="E35">
        <v>142.2978466017949</v>
      </c>
    </row>
    <row r="36" spans="1:6" x14ac:dyDescent="0.2">
      <c r="A36" s="3">
        <v>44810</v>
      </c>
      <c r="B36">
        <v>6</v>
      </c>
      <c r="C36" t="s">
        <v>23</v>
      </c>
      <c r="D36">
        <v>1</v>
      </c>
      <c r="E36">
        <v>144.15124100116736</v>
      </c>
      <c r="F36">
        <f>AVERAGE(E36:E37)</f>
        <v>141.17336901272017</v>
      </c>
    </row>
    <row r="37" spans="1:6" x14ac:dyDescent="0.2">
      <c r="A37" s="3">
        <v>44810</v>
      </c>
      <c r="B37">
        <v>6</v>
      </c>
      <c r="C37" t="s">
        <v>23</v>
      </c>
      <c r="D37">
        <v>2</v>
      </c>
      <c r="E37">
        <v>138.19549702427298</v>
      </c>
    </row>
    <row r="38" spans="1:6" x14ac:dyDescent="0.2">
      <c r="A38" s="3">
        <v>44810</v>
      </c>
      <c r="B38">
        <v>7</v>
      </c>
      <c r="C38" t="s">
        <v>22</v>
      </c>
      <c r="D38">
        <v>1</v>
      </c>
    </row>
    <row r="39" spans="1:6" x14ac:dyDescent="0.2">
      <c r="A39" s="3">
        <v>44810</v>
      </c>
      <c r="B39">
        <v>7</v>
      </c>
      <c r="C39" t="s">
        <v>22</v>
      </c>
      <c r="D39">
        <v>2</v>
      </c>
    </row>
    <row r="40" spans="1:6" x14ac:dyDescent="0.2">
      <c r="A40" s="3">
        <v>44810</v>
      </c>
      <c r="B40">
        <v>7</v>
      </c>
      <c r="C40" t="s">
        <v>23</v>
      </c>
      <c r="D40">
        <v>1</v>
      </c>
    </row>
    <row r="41" spans="1:6" x14ac:dyDescent="0.2">
      <c r="A41" s="3">
        <v>44810</v>
      </c>
      <c r="B41">
        <v>7</v>
      </c>
      <c r="C41" t="s">
        <v>23</v>
      </c>
      <c r="D41">
        <v>2</v>
      </c>
    </row>
    <row r="42" spans="1:6" x14ac:dyDescent="0.2">
      <c r="A42" s="3">
        <v>44812</v>
      </c>
      <c r="B42">
        <v>2</v>
      </c>
      <c r="C42" t="s">
        <v>22</v>
      </c>
      <c r="D42">
        <v>1</v>
      </c>
      <c r="E42">
        <v>254.40862892016025</v>
      </c>
      <c r="F42">
        <f>AVERAGE(E42:E43)</f>
        <v>253.52662212635448</v>
      </c>
    </row>
    <row r="43" spans="1:6" x14ac:dyDescent="0.2">
      <c r="A43" s="3">
        <v>44812</v>
      </c>
      <c r="B43">
        <v>2</v>
      </c>
      <c r="C43" t="s">
        <v>22</v>
      </c>
      <c r="D43">
        <v>2</v>
      </c>
      <c r="E43">
        <v>252.64461533254871</v>
      </c>
    </row>
    <row r="44" spans="1:6" x14ac:dyDescent="0.2">
      <c r="A44" s="3">
        <v>44812</v>
      </c>
      <c r="B44">
        <v>2</v>
      </c>
      <c r="C44" t="s">
        <v>23</v>
      </c>
      <c r="D44">
        <v>1</v>
      </c>
      <c r="E44">
        <v>342.41825706535172</v>
      </c>
      <c r="F44">
        <f>AVERAGE(E44:E45)</f>
        <v>310.10026352832335</v>
      </c>
    </row>
    <row r="45" spans="1:6" x14ac:dyDescent="0.2">
      <c r="A45" s="3">
        <v>44812</v>
      </c>
      <c r="B45">
        <v>2</v>
      </c>
      <c r="C45" t="s">
        <v>23</v>
      </c>
      <c r="D45">
        <v>2</v>
      </c>
      <c r="E45">
        <v>277.78226999129504</v>
      </c>
    </row>
    <row r="46" spans="1:6" x14ac:dyDescent="0.2">
      <c r="A46" s="3">
        <v>44812</v>
      </c>
      <c r="B46">
        <v>4</v>
      </c>
      <c r="C46" t="s">
        <v>22</v>
      </c>
      <c r="D46">
        <v>1</v>
      </c>
    </row>
    <row r="47" spans="1:6" x14ac:dyDescent="0.2">
      <c r="A47" s="3">
        <v>44812</v>
      </c>
      <c r="B47">
        <v>4</v>
      </c>
      <c r="C47" t="s">
        <v>22</v>
      </c>
      <c r="D47">
        <v>2</v>
      </c>
    </row>
    <row r="48" spans="1:6" x14ac:dyDescent="0.2">
      <c r="A48" s="3">
        <v>44812</v>
      </c>
      <c r="B48">
        <v>4</v>
      </c>
      <c r="C48" t="s">
        <v>23</v>
      </c>
      <c r="D48">
        <v>1</v>
      </c>
    </row>
    <row r="49" spans="1:6" x14ac:dyDescent="0.2">
      <c r="A49" s="3">
        <v>44812</v>
      </c>
      <c r="B49">
        <v>4</v>
      </c>
      <c r="C49" t="s">
        <v>23</v>
      </c>
      <c r="D49">
        <v>2</v>
      </c>
    </row>
    <row r="50" spans="1:6" x14ac:dyDescent="0.2">
      <c r="A50" s="3">
        <v>44812</v>
      </c>
      <c r="B50">
        <v>5</v>
      </c>
      <c r="C50" t="s">
        <v>22</v>
      </c>
      <c r="D50">
        <v>1</v>
      </c>
    </row>
    <row r="51" spans="1:6" x14ac:dyDescent="0.2">
      <c r="A51" s="3">
        <v>44812</v>
      </c>
      <c r="B51">
        <v>5</v>
      </c>
      <c r="C51" t="s">
        <v>22</v>
      </c>
      <c r="D51">
        <v>2</v>
      </c>
    </row>
    <row r="52" spans="1:6" x14ac:dyDescent="0.2">
      <c r="A52" s="3">
        <v>44812</v>
      </c>
      <c r="B52">
        <v>5</v>
      </c>
      <c r="C52" t="s">
        <v>23</v>
      </c>
      <c r="D52">
        <v>1</v>
      </c>
    </row>
    <row r="53" spans="1:6" x14ac:dyDescent="0.2">
      <c r="A53" s="3">
        <v>44812</v>
      </c>
      <c r="B53">
        <v>5</v>
      </c>
      <c r="C53" t="s">
        <v>23</v>
      </c>
      <c r="D53">
        <v>2</v>
      </c>
    </row>
    <row r="54" spans="1:6" x14ac:dyDescent="0.2">
      <c r="A54" s="3">
        <v>44812</v>
      </c>
      <c r="B54">
        <v>6</v>
      </c>
      <c r="C54" t="s">
        <v>22</v>
      </c>
      <c r="D54">
        <v>1</v>
      </c>
    </row>
    <row r="55" spans="1:6" x14ac:dyDescent="0.2">
      <c r="A55" s="3">
        <v>44812</v>
      </c>
      <c r="B55">
        <v>6</v>
      </c>
      <c r="C55" t="s">
        <v>22</v>
      </c>
      <c r="D55">
        <v>2</v>
      </c>
    </row>
    <row r="56" spans="1:6" x14ac:dyDescent="0.2">
      <c r="A56" s="3">
        <v>44812</v>
      </c>
      <c r="B56">
        <v>6</v>
      </c>
      <c r="C56" t="s">
        <v>23</v>
      </c>
      <c r="D56">
        <v>1</v>
      </c>
    </row>
    <row r="57" spans="1:6" x14ac:dyDescent="0.2">
      <c r="A57" s="3">
        <v>44812</v>
      </c>
      <c r="B57">
        <v>6</v>
      </c>
      <c r="C57" t="s">
        <v>23</v>
      </c>
      <c r="D57">
        <v>2</v>
      </c>
    </row>
    <row r="58" spans="1:6" x14ac:dyDescent="0.2">
      <c r="A58" s="3">
        <v>44812</v>
      </c>
      <c r="B58">
        <v>7</v>
      </c>
      <c r="C58" t="s">
        <v>22</v>
      </c>
      <c r="D58" s="5">
        <v>1</v>
      </c>
      <c r="E58">
        <v>142.00219243891678</v>
      </c>
      <c r="F58">
        <f>AVERAGE(E58:E59)</f>
        <v>143.36065570974193</v>
      </c>
    </row>
    <row r="59" spans="1:6" x14ac:dyDescent="0.2">
      <c r="A59" s="3">
        <v>44812</v>
      </c>
      <c r="B59">
        <v>7</v>
      </c>
      <c r="C59" t="s">
        <v>22</v>
      </c>
      <c r="D59" s="5">
        <v>2</v>
      </c>
      <c r="E59">
        <v>144.71911898056709</v>
      </c>
    </row>
    <row r="60" spans="1:6" x14ac:dyDescent="0.2">
      <c r="A60" s="3">
        <v>44812</v>
      </c>
      <c r="B60">
        <v>7</v>
      </c>
      <c r="C60" t="s">
        <v>23</v>
      </c>
      <c r="D60" s="5">
        <v>1</v>
      </c>
      <c r="E60">
        <v>278.27660347367021</v>
      </c>
      <c r="F60">
        <f>AVERAGE(E60:E61)</f>
        <v>278.21246750269705</v>
      </c>
    </row>
    <row r="61" spans="1:6" x14ac:dyDescent="0.2">
      <c r="A61" s="3">
        <v>44812</v>
      </c>
      <c r="B61">
        <v>7</v>
      </c>
      <c r="C61" t="s">
        <v>23</v>
      </c>
      <c r="D61" s="5">
        <v>2</v>
      </c>
      <c r="E61">
        <v>278.1483315317239</v>
      </c>
    </row>
    <row r="62" spans="1:6" x14ac:dyDescent="0.2">
      <c r="C62" s="3"/>
    </row>
    <row r="63" spans="1:6" x14ac:dyDescent="0.2">
      <c r="C63" s="3"/>
    </row>
    <row r="64" spans="1:6" x14ac:dyDescent="0.2">
      <c r="C64" s="3"/>
    </row>
    <row r="65" spans="3:3" x14ac:dyDescent="0.2">
      <c r="C65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67E5A-14B9-8344-9CF0-A381C28B6239}">
  <dimension ref="A1:L86"/>
  <sheetViews>
    <sheetView workbookViewId="0">
      <selection activeCell="F1" sqref="F1:F1048576"/>
    </sheetView>
  </sheetViews>
  <sheetFormatPr baseColWidth="10" defaultRowHeight="16" x14ac:dyDescent="0.2"/>
  <cols>
    <col min="1" max="2" width="22" customWidth="1"/>
    <col min="6" max="6" width="10.83203125" style="5"/>
  </cols>
  <sheetData>
    <row r="1" spans="1:12" x14ac:dyDescent="0.2">
      <c r="A1" t="s">
        <v>24</v>
      </c>
      <c r="B1" t="s">
        <v>25</v>
      </c>
      <c r="C1" t="s">
        <v>26</v>
      </c>
      <c r="D1" t="s">
        <v>27</v>
      </c>
      <c r="E1" t="s">
        <v>0</v>
      </c>
      <c r="F1" s="5" t="s">
        <v>28</v>
      </c>
    </row>
    <row r="2" spans="1:12" x14ac:dyDescent="0.2">
      <c r="A2" s="1" t="s">
        <v>1</v>
      </c>
      <c r="E2" s="2">
        <v>6.3122247175505097E-6</v>
      </c>
      <c r="F2" s="5">
        <f>(E2*L$3)+L$4</f>
        <v>38.843744861705176</v>
      </c>
    </row>
    <row r="3" spans="1:12" x14ac:dyDescent="0.2">
      <c r="A3" s="1" t="s">
        <v>2</v>
      </c>
      <c r="E3" s="2">
        <v>9.9067363107829703E-7</v>
      </c>
      <c r="F3" s="5">
        <f t="shared" ref="F3:F66" si="0">(E3*L$3)+L$4</f>
        <v>-114.72795246853138</v>
      </c>
      <c r="K3" t="s">
        <v>30</v>
      </c>
      <c r="L3">
        <v>28858446.500800774</v>
      </c>
    </row>
    <row r="4" spans="1:12" x14ac:dyDescent="0.2">
      <c r="A4" s="1" t="s">
        <v>3</v>
      </c>
      <c r="E4" s="2">
        <v>6.7139391307759699E-6</v>
      </c>
      <c r="F4" s="5">
        <f t="shared" si="0"/>
        <v>50.436598764372718</v>
      </c>
      <c r="K4" t="s">
        <v>31</v>
      </c>
      <c r="L4">
        <v>-143.31725445075847</v>
      </c>
    </row>
    <row r="5" spans="1:12" x14ac:dyDescent="0.2">
      <c r="A5" s="1" t="s">
        <v>4</v>
      </c>
      <c r="E5" s="2">
        <v>6.1688637361457999E-6</v>
      </c>
      <c r="F5" s="5">
        <f t="shared" si="0"/>
        <v>34.706569649535083</v>
      </c>
    </row>
    <row r="6" spans="1:12" x14ac:dyDescent="0.2">
      <c r="A6" s="1" t="s">
        <v>5</v>
      </c>
      <c r="E6" s="2">
        <v>4.8732749237953497E-6</v>
      </c>
      <c r="F6" s="5">
        <f t="shared" si="0"/>
        <v>-2.6821107787164067</v>
      </c>
    </row>
    <row r="7" spans="1:12" x14ac:dyDescent="0.2">
      <c r="A7" s="1" t="s">
        <v>6</v>
      </c>
      <c r="E7" s="2">
        <v>7.6817640736344204E-6</v>
      </c>
      <c r="F7" s="5">
        <f t="shared" si="0"/>
        <v>78.366523099993856</v>
      </c>
    </row>
    <row r="8" spans="1:12" x14ac:dyDescent="0.2">
      <c r="A8" s="1" t="s">
        <v>7</v>
      </c>
      <c r="E8" s="2">
        <v>9.3411097924794496E-7</v>
      </c>
      <c r="F8" s="5">
        <f t="shared" si="0"/>
        <v>-116.36026273032103</v>
      </c>
    </row>
    <row r="9" spans="1:12" x14ac:dyDescent="0.2">
      <c r="A9" s="1" t="s">
        <v>8</v>
      </c>
      <c r="E9" s="2">
        <v>7.9177206449339406E-6</v>
      </c>
      <c r="F9" s="5">
        <f t="shared" si="0"/>
        <v>85.175863189353464</v>
      </c>
    </row>
    <row r="10" spans="1:12" x14ac:dyDescent="0.2">
      <c r="A10" s="1" t="s">
        <v>9</v>
      </c>
      <c r="E10" s="2">
        <v>7.5804946422959096E-6</v>
      </c>
      <c r="F10" s="5">
        <f t="shared" si="0"/>
        <v>75.444044633544934</v>
      </c>
    </row>
    <row r="11" spans="1:12" x14ac:dyDescent="0.2">
      <c r="A11" s="1" t="s">
        <v>10</v>
      </c>
      <c r="E11" s="2">
        <v>8.2577114015858104E-6</v>
      </c>
      <c r="F11" s="5">
        <f t="shared" si="0"/>
        <v>94.987468250958216</v>
      </c>
    </row>
    <row r="12" spans="1:12" x14ac:dyDescent="0.2">
      <c r="A12" s="1" t="s">
        <v>11</v>
      </c>
      <c r="E12" s="2">
        <v>9.7684225493595806E-6</v>
      </c>
      <c r="F12" s="5">
        <f t="shared" si="0"/>
        <v>138.58424508715092</v>
      </c>
    </row>
    <row r="13" spans="1:12" x14ac:dyDescent="0.2">
      <c r="A13" s="1" t="s">
        <v>12</v>
      </c>
      <c r="E13" s="2">
        <v>1.5547467991872999E-5</v>
      </c>
      <c r="F13" s="5">
        <f t="shared" si="0"/>
        <v>305.35851881562093</v>
      </c>
    </row>
    <row r="14" spans="1:12" x14ac:dyDescent="0.2">
      <c r="A14" s="1" t="s">
        <v>13</v>
      </c>
      <c r="E14" s="2">
        <v>9.9273099590688299E-6</v>
      </c>
      <c r="F14" s="5">
        <f t="shared" si="0"/>
        <v>143.16948889989607</v>
      </c>
    </row>
    <row r="15" spans="1:12" x14ac:dyDescent="0.2">
      <c r="A15" s="1" t="s">
        <v>14</v>
      </c>
      <c r="E15" s="2">
        <v>2.26458837566433E-5</v>
      </c>
      <c r="F15" s="5">
        <f t="shared" si="0"/>
        <v>510.20777040368546</v>
      </c>
    </row>
    <row r="16" spans="1:12" x14ac:dyDescent="0.2">
      <c r="A16" s="1" t="s">
        <v>15</v>
      </c>
      <c r="E16" s="2">
        <v>2.2577889972816601E-5</v>
      </c>
      <c r="F16" s="5">
        <f t="shared" si="0"/>
        <v>508.24557543073558</v>
      </c>
    </row>
    <row r="17" spans="1:6" x14ac:dyDescent="0.2">
      <c r="A17" s="1" t="s">
        <v>16</v>
      </c>
      <c r="E17" s="2">
        <v>4.1470426549584398E-5</v>
      </c>
      <c r="F17" s="5">
        <f t="shared" si="0"/>
        <v>1053.454831495811</v>
      </c>
    </row>
    <row r="18" spans="1:6" x14ac:dyDescent="0.2">
      <c r="A18" s="1" t="s">
        <v>17</v>
      </c>
      <c r="E18" s="2">
        <v>4.1839518944362001E-5</v>
      </c>
      <c r="F18" s="5">
        <f t="shared" si="0"/>
        <v>1064.1062646243527</v>
      </c>
    </row>
    <row r="19" spans="1:6" x14ac:dyDescent="0.2">
      <c r="A19" s="1" t="s">
        <v>18</v>
      </c>
      <c r="E19" s="2">
        <v>7.89508013086622E-5</v>
      </c>
      <c r="F19" s="5">
        <f t="shared" si="0"/>
        <v>2135.0802213106213</v>
      </c>
    </row>
    <row r="20" spans="1:6" x14ac:dyDescent="0.2">
      <c r="A20" s="1" t="s">
        <v>19</v>
      </c>
      <c r="E20" s="2">
        <v>7.8637220006343004E-5</v>
      </c>
      <c r="F20" s="5">
        <f t="shared" si="0"/>
        <v>2126.0307520739916</v>
      </c>
    </row>
    <row r="21" spans="1:6" x14ac:dyDescent="0.2">
      <c r="A21" s="1" t="s">
        <v>20</v>
      </c>
      <c r="E21" s="1">
        <v>1.4219358342203799E-4</v>
      </c>
      <c r="F21" s="5">
        <f t="shared" si="0"/>
        <v>3960.1686654912769</v>
      </c>
    </row>
    <row r="22" spans="1:6" x14ac:dyDescent="0.2">
      <c r="A22" s="1" t="s">
        <v>21</v>
      </c>
      <c r="E22" s="1">
        <v>1.46357080776688E-4</v>
      </c>
      <c r="F22" s="5">
        <f t="shared" si="0"/>
        <v>4080.3207311566698</v>
      </c>
    </row>
    <row r="23" spans="1:6" x14ac:dyDescent="0.2">
      <c r="A23" s="3">
        <v>44805</v>
      </c>
      <c r="B23">
        <v>2</v>
      </c>
      <c r="C23" t="s">
        <v>22</v>
      </c>
      <c r="D23">
        <v>1</v>
      </c>
      <c r="E23" s="2">
        <v>9.9345606117586502E-6</v>
      </c>
      <c r="F23" s="5">
        <f t="shared" si="0"/>
        <v>143.37873147264116</v>
      </c>
    </row>
    <row r="24" spans="1:6" x14ac:dyDescent="0.2">
      <c r="A24" s="3">
        <v>44805</v>
      </c>
      <c r="B24">
        <v>2</v>
      </c>
      <c r="C24" t="s">
        <v>22</v>
      </c>
      <c r="D24">
        <v>2</v>
      </c>
      <c r="E24" s="2">
        <v>9.9674010465760699E-6</v>
      </c>
      <c r="F24" s="5">
        <f t="shared" si="0"/>
        <v>144.32645540388268</v>
      </c>
    </row>
    <row r="25" spans="1:6" x14ac:dyDescent="0.2">
      <c r="A25" s="3">
        <v>44805</v>
      </c>
      <c r="B25">
        <v>2</v>
      </c>
      <c r="C25" t="s">
        <v>23</v>
      </c>
      <c r="D25">
        <v>1</v>
      </c>
      <c r="E25" s="2">
        <v>9.8934686112985401E-6</v>
      </c>
      <c r="F25" s="5">
        <f t="shared" si="0"/>
        <v>142.19288017575218</v>
      </c>
    </row>
    <row r="26" spans="1:6" x14ac:dyDescent="0.2">
      <c r="A26" s="3">
        <v>44805</v>
      </c>
      <c r="B26">
        <v>2</v>
      </c>
      <c r="C26" t="s">
        <v>23</v>
      </c>
      <c r="D26">
        <v>2</v>
      </c>
      <c r="E26" s="2">
        <v>9.9448400214286896E-6</v>
      </c>
      <c r="F26" s="5">
        <f t="shared" si="0"/>
        <v>143.67537926666381</v>
      </c>
    </row>
    <row r="27" spans="1:6" x14ac:dyDescent="0.2">
      <c r="A27" s="3">
        <v>44805</v>
      </c>
      <c r="B27">
        <v>4</v>
      </c>
      <c r="C27" t="s">
        <v>22</v>
      </c>
      <c r="D27">
        <v>1</v>
      </c>
      <c r="E27" s="2">
        <v>1.39132130667782E-5</v>
      </c>
      <c r="F27" s="5">
        <f t="shared" si="0"/>
        <v>258.19646049110247</v>
      </c>
    </row>
    <row r="28" spans="1:6" x14ac:dyDescent="0.2">
      <c r="A28" s="3">
        <v>44805</v>
      </c>
      <c r="B28">
        <v>4</v>
      </c>
      <c r="C28" t="s">
        <v>22</v>
      </c>
      <c r="D28">
        <v>2</v>
      </c>
      <c r="E28" s="2">
        <v>1.4118884061506001E-5</v>
      </c>
      <c r="F28" s="5">
        <f t="shared" si="0"/>
        <v>264.1318058892212</v>
      </c>
    </row>
    <row r="29" spans="1:6" x14ac:dyDescent="0.2">
      <c r="A29" s="3">
        <v>44805</v>
      </c>
      <c r="B29">
        <v>4</v>
      </c>
      <c r="C29" t="s">
        <v>23</v>
      </c>
      <c r="D29">
        <v>1</v>
      </c>
      <c r="E29" s="2">
        <v>9.9280224668237205E-6</v>
      </c>
      <c r="F29" s="5">
        <f t="shared" si="0"/>
        <v>143.19005076682197</v>
      </c>
    </row>
    <row r="30" spans="1:6" x14ac:dyDescent="0.2">
      <c r="A30" s="3">
        <v>44805</v>
      </c>
      <c r="B30">
        <v>4</v>
      </c>
      <c r="C30" t="s">
        <v>23</v>
      </c>
      <c r="D30">
        <v>2</v>
      </c>
      <c r="E30" s="2">
        <v>9.8657338133797096E-6</v>
      </c>
      <c r="F30" s="5">
        <f t="shared" si="0"/>
        <v>141.3924969938011</v>
      </c>
    </row>
    <row r="31" spans="1:6" x14ac:dyDescent="0.2">
      <c r="A31" s="3">
        <v>44805</v>
      </c>
      <c r="B31">
        <v>5</v>
      </c>
      <c r="C31" t="s">
        <v>22</v>
      </c>
      <c r="D31">
        <v>1</v>
      </c>
      <c r="E31" s="2">
        <v>9.9426472882310705E-6</v>
      </c>
      <c r="F31" s="5">
        <f t="shared" si="0"/>
        <v>143.61210039298976</v>
      </c>
    </row>
    <row r="32" spans="1:6" x14ac:dyDescent="0.2">
      <c r="A32" s="3">
        <v>44805</v>
      </c>
      <c r="B32">
        <v>5</v>
      </c>
      <c r="C32" t="s">
        <v>22</v>
      </c>
      <c r="D32">
        <v>2</v>
      </c>
      <c r="E32" s="2">
        <v>9.9091779944871807E-6</v>
      </c>
      <c r="F32" s="5">
        <f t="shared" si="0"/>
        <v>142.64622857006214</v>
      </c>
    </row>
    <row r="33" spans="1:6" x14ac:dyDescent="0.2">
      <c r="A33" s="3">
        <v>44805</v>
      </c>
      <c r="B33">
        <v>5</v>
      </c>
      <c r="C33" t="s">
        <v>23</v>
      </c>
      <c r="D33">
        <v>1</v>
      </c>
      <c r="E33" s="2">
        <v>1.4440014008102499E-5</v>
      </c>
      <c r="F33" s="5">
        <f t="shared" si="0"/>
        <v>273.39911727288126</v>
      </c>
    </row>
    <row r="34" spans="1:6" x14ac:dyDescent="0.2">
      <c r="A34" s="3">
        <v>44805</v>
      </c>
      <c r="B34">
        <v>5</v>
      </c>
      <c r="C34" t="s">
        <v>23</v>
      </c>
      <c r="D34">
        <v>2</v>
      </c>
      <c r="E34" s="2">
        <v>1.5052835311994899E-5</v>
      </c>
      <c r="F34" s="5">
        <f t="shared" si="0"/>
        <v>291.08418808581104</v>
      </c>
    </row>
    <row r="35" spans="1:6" x14ac:dyDescent="0.2">
      <c r="A35" s="3">
        <v>44805</v>
      </c>
      <c r="B35">
        <v>6</v>
      </c>
      <c r="C35" t="s">
        <v>22</v>
      </c>
      <c r="D35">
        <v>1</v>
      </c>
      <c r="E35" s="2">
        <v>9.9617068987545506E-6</v>
      </c>
      <c r="F35" s="5">
        <f t="shared" si="0"/>
        <v>144.16213114360772</v>
      </c>
    </row>
    <row r="36" spans="1:6" x14ac:dyDescent="0.2">
      <c r="A36" s="3">
        <v>44805</v>
      </c>
      <c r="B36">
        <v>6</v>
      </c>
      <c r="C36" t="s">
        <v>22</v>
      </c>
      <c r="D36">
        <v>2</v>
      </c>
      <c r="E36" s="2">
        <v>1.44621629404871E-5</v>
      </c>
      <c r="F36" s="5">
        <f t="shared" si="0"/>
        <v>274.03830105315211</v>
      </c>
    </row>
    <row r="37" spans="1:6" x14ac:dyDescent="0.2">
      <c r="A37" s="3">
        <v>44805</v>
      </c>
      <c r="B37">
        <v>6</v>
      </c>
      <c r="C37" t="s">
        <v>23</v>
      </c>
      <c r="D37">
        <v>1</v>
      </c>
      <c r="E37" s="2">
        <v>9.9502193983566207E-6</v>
      </c>
      <c r="F37" s="5">
        <f t="shared" si="0"/>
        <v>143.8306197279461</v>
      </c>
    </row>
    <row r="38" spans="1:6" x14ac:dyDescent="0.2">
      <c r="A38" s="3">
        <v>44805</v>
      </c>
      <c r="B38">
        <v>6</v>
      </c>
      <c r="C38" t="s">
        <v>23</v>
      </c>
      <c r="D38">
        <v>2</v>
      </c>
      <c r="E38" s="2">
        <v>9.9697482886753303E-6</v>
      </c>
      <c r="F38" s="5">
        <f t="shared" si="0"/>
        <v>144.3941931644286</v>
      </c>
    </row>
    <row r="39" spans="1:6" x14ac:dyDescent="0.2">
      <c r="A39" s="3">
        <v>44805</v>
      </c>
      <c r="B39">
        <v>7</v>
      </c>
      <c r="C39" t="s">
        <v>22</v>
      </c>
      <c r="D39">
        <v>1</v>
      </c>
      <c r="E39" s="2">
        <v>9.9248073505019196E-6</v>
      </c>
      <c r="F39" s="5">
        <f t="shared" si="0"/>
        <v>143.09726750445543</v>
      </c>
    </row>
    <row r="40" spans="1:6" x14ac:dyDescent="0.2">
      <c r="A40" s="3">
        <v>44805</v>
      </c>
      <c r="B40">
        <v>7</v>
      </c>
      <c r="C40" t="s">
        <v>22</v>
      </c>
      <c r="D40">
        <v>2</v>
      </c>
      <c r="E40" s="2">
        <v>9.9894773889004396E-6</v>
      </c>
      <c r="F40" s="5">
        <f t="shared" si="0"/>
        <v>144.96354434778385</v>
      </c>
    </row>
    <row r="41" spans="1:6" x14ac:dyDescent="0.2">
      <c r="A41" s="3">
        <v>44805</v>
      </c>
      <c r="B41">
        <v>7</v>
      </c>
      <c r="C41" t="s">
        <v>23</v>
      </c>
      <c r="D41">
        <v>1</v>
      </c>
      <c r="E41" s="2">
        <v>9.9841692300119292E-6</v>
      </c>
      <c r="F41" s="5">
        <f t="shared" si="0"/>
        <v>144.81035912848205</v>
      </c>
    </row>
    <row r="42" spans="1:6" x14ac:dyDescent="0.2">
      <c r="A42" s="3">
        <v>44805</v>
      </c>
      <c r="B42">
        <v>7</v>
      </c>
      <c r="C42" t="s">
        <v>23</v>
      </c>
      <c r="D42">
        <v>2</v>
      </c>
      <c r="E42" s="2">
        <v>9.9740506079175298E-6</v>
      </c>
      <c r="F42" s="5">
        <f t="shared" si="0"/>
        <v>144.51835141410902</v>
      </c>
    </row>
    <row r="43" spans="1:6" x14ac:dyDescent="0.2">
      <c r="A43" s="3">
        <v>44810</v>
      </c>
      <c r="B43">
        <v>2</v>
      </c>
      <c r="C43" t="s">
        <v>22</v>
      </c>
      <c r="D43">
        <v>1</v>
      </c>
      <c r="F43" s="5">
        <f t="shared" si="0"/>
        <v>-143.31725445075847</v>
      </c>
    </row>
    <row r="44" spans="1:6" x14ac:dyDescent="0.2">
      <c r="A44" s="3">
        <v>44810</v>
      </c>
      <c r="B44">
        <v>2</v>
      </c>
      <c r="C44" t="s">
        <v>22</v>
      </c>
      <c r="D44">
        <v>2</v>
      </c>
      <c r="F44" s="5">
        <f t="shared" si="0"/>
        <v>-143.31725445075847</v>
      </c>
    </row>
    <row r="45" spans="1:6" x14ac:dyDescent="0.2">
      <c r="A45" s="3">
        <v>44810</v>
      </c>
      <c r="B45">
        <v>2</v>
      </c>
      <c r="C45" t="s">
        <v>23</v>
      </c>
      <c r="D45">
        <v>1</v>
      </c>
      <c r="F45" s="5">
        <f t="shared" si="0"/>
        <v>-143.31725445075847</v>
      </c>
    </row>
    <row r="46" spans="1:6" x14ac:dyDescent="0.2">
      <c r="A46" s="3">
        <v>44810</v>
      </c>
      <c r="B46">
        <v>2</v>
      </c>
      <c r="C46" t="s">
        <v>23</v>
      </c>
      <c r="D46">
        <v>2</v>
      </c>
      <c r="F46" s="5">
        <f t="shared" si="0"/>
        <v>-143.31725445075847</v>
      </c>
    </row>
    <row r="47" spans="1:6" x14ac:dyDescent="0.2">
      <c r="A47" s="3">
        <v>44810</v>
      </c>
      <c r="B47">
        <v>4</v>
      </c>
      <c r="C47" t="s">
        <v>22</v>
      </c>
      <c r="D47">
        <v>1</v>
      </c>
      <c r="E47" s="2">
        <v>9.9751285179504205E-6</v>
      </c>
      <c r="F47" s="5">
        <f t="shared" si="0"/>
        <v>144.54945822312584</v>
      </c>
    </row>
    <row r="48" spans="1:6" x14ac:dyDescent="0.2">
      <c r="A48" s="3">
        <v>44810</v>
      </c>
      <c r="B48">
        <v>4</v>
      </c>
      <c r="C48" t="s">
        <v>22</v>
      </c>
      <c r="D48">
        <v>2</v>
      </c>
      <c r="E48" s="2">
        <v>9.9904650526195294E-6</v>
      </c>
      <c r="F48" s="5">
        <f t="shared" si="0"/>
        <v>144.99204678838203</v>
      </c>
    </row>
    <row r="49" spans="1:6" x14ac:dyDescent="0.2">
      <c r="A49" s="3">
        <v>44810</v>
      </c>
      <c r="B49">
        <v>4</v>
      </c>
      <c r="C49" t="s">
        <v>23</v>
      </c>
      <c r="D49">
        <v>1</v>
      </c>
      <c r="E49" s="2">
        <v>9.9714319444140896E-6</v>
      </c>
      <c r="F49" s="5">
        <f t="shared" si="0"/>
        <v>144.44278085349134</v>
      </c>
    </row>
    <row r="50" spans="1:6" x14ac:dyDescent="0.2">
      <c r="A50" s="3">
        <v>44810</v>
      </c>
      <c r="B50">
        <v>4</v>
      </c>
      <c r="C50" t="s">
        <v>23</v>
      </c>
      <c r="D50">
        <v>2</v>
      </c>
      <c r="F50" s="5">
        <f t="shared" si="0"/>
        <v>-143.31725445075847</v>
      </c>
    </row>
    <row r="51" spans="1:6" x14ac:dyDescent="0.2">
      <c r="A51" s="3">
        <v>44810</v>
      </c>
      <c r="B51">
        <v>5</v>
      </c>
      <c r="C51" t="s">
        <v>22</v>
      </c>
      <c r="D51">
        <v>1</v>
      </c>
      <c r="E51" s="2">
        <v>9.9715472675235805E-6</v>
      </c>
      <c r="F51" s="5">
        <f t="shared" si="0"/>
        <v>144.44610889927691</v>
      </c>
    </row>
    <row r="52" spans="1:6" x14ac:dyDescent="0.2">
      <c r="A52" s="3">
        <v>44810</v>
      </c>
      <c r="B52">
        <v>5</v>
      </c>
      <c r="C52" t="s">
        <v>22</v>
      </c>
      <c r="D52">
        <v>2</v>
      </c>
      <c r="E52" s="2">
        <v>9.9745990161929101E-6</v>
      </c>
      <c r="F52" s="5">
        <f t="shared" si="0"/>
        <v>144.53417762498464</v>
      </c>
    </row>
    <row r="53" spans="1:6" x14ac:dyDescent="0.2">
      <c r="A53" s="3">
        <v>44810</v>
      </c>
      <c r="B53">
        <v>5</v>
      </c>
      <c r="C53" t="s">
        <v>23</v>
      </c>
      <c r="D53">
        <v>1</v>
      </c>
      <c r="E53" s="2">
        <v>1.41976297108757E-5</v>
      </c>
      <c r="F53" s="5">
        <f t="shared" si="0"/>
        <v>266.40428299872747</v>
      </c>
    </row>
    <row r="54" spans="1:6" x14ac:dyDescent="0.2">
      <c r="A54" s="3">
        <v>44810</v>
      </c>
      <c r="B54">
        <v>5</v>
      </c>
      <c r="C54" t="s">
        <v>23</v>
      </c>
      <c r="D54">
        <v>2</v>
      </c>
      <c r="E54" s="2">
        <v>1.40977619561349E-5</v>
      </c>
      <c r="F54" s="5">
        <f t="shared" si="0"/>
        <v>263.52225474138498</v>
      </c>
    </row>
    <row r="55" spans="1:6" x14ac:dyDescent="0.2">
      <c r="A55" s="3">
        <v>44810</v>
      </c>
      <c r="B55">
        <v>6</v>
      </c>
      <c r="C55" t="s">
        <v>22</v>
      </c>
      <c r="D55">
        <v>1</v>
      </c>
      <c r="E55" s="2">
        <v>9.7566376006529996E-6</v>
      </c>
      <c r="F55" s="5">
        <f t="shared" si="0"/>
        <v>138.24414977538737</v>
      </c>
    </row>
    <row r="56" spans="1:6" x14ac:dyDescent="0.2">
      <c r="A56" s="3">
        <v>44810</v>
      </c>
      <c r="B56">
        <v>6</v>
      </c>
      <c r="C56" t="s">
        <v>22</v>
      </c>
      <c r="D56">
        <v>2</v>
      </c>
      <c r="E56" s="2">
        <v>9.8971058973887604E-6</v>
      </c>
      <c r="F56" s="5">
        <f t="shared" si="0"/>
        <v>142.2978466017949</v>
      </c>
    </row>
    <row r="57" spans="1:6" x14ac:dyDescent="0.2">
      <c r="A57" s="3">
        <v>44810</v>
      </c>
      <c r="B57">
        <v>6</v>
      </c>
      <c r="C57" t="s">
        <v>23</v>
      </c>
      <c r="D57">
        <v>1</v>
      </c>
      <c r="E57" s="2">
        <v>9.9613295346285904E-6</v>
      </c>
      <c r="F57" s="5">
        <f t="shared" si="0"/>
        <v>144.15124100116736</v>
      </c>
    </row>
    <row r="58" spans="1:6" x14ac:dyDescent="0.2">
      <c r="A58" s="3">
        <v>44810</v>
      </c>
      <c r="B58">
        <v>6</v>
      </c>
      <c r="C58" t="s">
        <v>23</v>
      </c>
      <c r="D58">
        <v>2</v>
      </c>
      <c r="E58" s="2">
        <v>9.7549516903905394E-6</v>
      </c>
      <c r="F58" s="5">
        <f t="shared" si="0"/>
        <v>138.19549702427298</v>
      </c>
    </row>
    <row r="59" spans="1:6" x14ac:dyDescent="0.2">
      <c r="A59" s="3">
        <v>44810</v>
      </c>
      <c r="B59">
        <v>7</v>
      </c>
      <c r="C59" t="s">
        <v>22</v>
      </c>
      <c r="D59">
        <v>1</v>
      </c>
      <c r="F59" s="5">
        <f t="shared" si="0"/>
        <v>-143.31725445075847</v>
      </c>
    </row>
    <row r="60" spans="1:6" x14ac:dyDescent="0.2">
      <c r="A60" s="3">
        <v>44810</v>
      </c>
      <c r="B60">
        <v>7</v>
      </c>
      <c r="C60" t="s">
        <v>22</v>
      </c>
      <c r="D60">
        <v>2</v>
      </c>
      <c r="F60" s="5">
        <f t="shared" si="0"/>
        <v>-143.31725445075847</v>
      </c>
    </row>
    <row r="61" spans="1:6" x14ac:dyDescent="0.2">
      <c r="A61" s="3">
        <v>44810</v>
      </c>
      <c r="B61">
        <v>7</v>
      </c>
      <c r="C61" t="s">
        <v>23</v>
      </c>
      <c r="D61">
        <v>1</v>
      </c>
      <c r="F61" s="5">
        <f t="shared" si="0"/>
        <v>-143.31725445075847</v>
      </c>
    </row>
    <row r="62" spans="1:6" x14ac:dyDescent="0.2">
      <c r="A62" s="3">
        <v>44810</v>
      </c>
      <c r="B62">
        <v>7</v>
      </c>
      <c r="C62" t="s">
        <v>23</v>
      </c>
      <c r="D62">
        <v>2</v>
      </c>
      <c r="F62" s="5">
        <f t="shared" si="0"/>
        <v>-143.31725445075847</v>
      </c>
    </row>
    <row r="63" spans="1:6" x14ac:dyDescent="0.2">
      <c r="A63" s="3">
        <v>44812</v>
      </c>
      <c r="B63">
        <v>2</v>
      </c>
      <c r="C63" t="s">
        <v>22</v>
      </c>
      <c r="D63">
        <v>1</v>
      </c>
      <c r="E63" s="2">
        <v>1.37819575062671E-5</v>
      </c>
      <c r="F63" s="5">
        <f t="shared" si="0"/>
        <v>254.40862892016025</v>
      </c>
    </row>
    <row r="64" spans="1:6" x14ac:dyDescent="0.2">
      <c r="A64" s="3">
        <v>44812</v>
      </c>
      <c r="B64">
        <v>2</v>
      </c>
      <c r="C64" t="s">
        <v>22</v>
      </c>
      <c r="D64">
        <v>2</v>
      </c>
      <c r="E64" s="2">
        <v>1.37208310839712E-5</v>
      </c>
      <c r="F64" s="5">
        <f t="shared" si="0"/>
        <v>252.64461533254871</v>
      </c>
    </row>
    <row r="65" spans="1:6" x14ac:dyDescent="0.2">
      <c r="A65" s="3">
        <v>44812</v>
      </c>
      <c r="B65">
        <v>2</v>
      </c>
      <c r="C65" t="s">
        <v>23</v>
      </c>
      <c r="D65">
        <v>1</v>
      </c>
      <c r="E65" s="2">
        <v>1.6831658332773799E-5</v>
      </c>
      <c r="F65" s="5">
        <f t="shared" si="0"/>
        <v>342.41825706535172</v>
      </c>
    </row>
    <row r="66" spans="1:6" x14ac:dyDescent="0.2">
      <c r="A66" s="3">
        <v>44812</v>
      </c>
      <c r="B66">
        <v>2</v>
      </c>
      <c r="C66" t="s">
        <v>23</v>
      </c>
      <c r="D66">
        <v>2</v>
      </c>
      <c r="E66" s="2">
        <v>1.45918985774362E-5</v>
      </c>
      <c r="F66" s="5">
        <f t="shared" si="0"/>
        <v>277.78226999129504</v>
      </c>
    </row>
    <row r="67" spans="1:6" x14ac:dyDescent="0.2">
      <c r="A67" s="3">
        <v>44812</v>
      </c>
      <c r="B67">
        <v>4</v>
      </c>
      <c r="C67" t="s">
        <v>22</v>
      </c>
      <c r="D67">
        <v>1</v>
      </c>
      <c r="F67" s="5">
        <f t="shared" ref="F67:F82" si="1">(E67*L$3)+L$4</f>
        <v>-143.31725445075847</v>
      </c>
    </row>
    <row r="68" spans="1:6" x14ac:dyDescent="0.2">
      <c r="A68" s="3">
        <v>44812</v>
      </c>
      <c r="B68">
        <v>4</v>
      </c>
      <c r="C68" t="s">
        <v>22</v>
      </c>
      <c r="D68">
        <v>2</v>
      </c>
      <c r="F68" s="5">
        <f t="shared" si="1"/>
        <v>-143.31725445075847</v>
      </c>
    </row>
    <row r="69" spans="1:6" x14ac:dyDescent="0.2">
      <c r="A69" s="3">
        <v>44812</v>
      </c>
      <c r="B69">
        <v>4</v>
      </c>
      <c r="C69" t="s">
        <v>23</v>
      </c>
      <c r="D69">
        <v>1</v>
      </c>
      <c r="F69" s="5">
        <f t="shared" si="1"/>
        <v>-143.31725445075847</v>
      </c>
    </row>
    <row r="70" spans="1:6" x14ac:dyDescent="0.2">
      <c r="A70" s="3">
        <v>44812</v>
      </c>
      <c r="B70">
        <v>4</v>
      </c>
      <c r="C70" t="s">
        <v>23</v>
      </c>
      <c r="D70">
        <v>2</v>
      </c>
      <c r="F70" s="5">
        <f t="shared" si="1"/>
        <v>-143.31725445075847</v>
      </c>
    </row>
    <row r="71" spans="1:6" x14ac:dyDescent="0.2">
      <c r="A71" s="3">
        <v>44812</v>
      </c>
      <c r="B71">
        <v>5</v>
      </c>
      <c r="C71" t="s">
        <v>22</v>
      </c>
      <c r="D71">
        <v>1</v>
      </c>
    </row>
    <row r="72" spans="1:6" x14ac:dyDescent="0.2">
      <c r="A72" s="3">
        <v>44812</v>
      </c>
      <c r="B72">
        <v>5</v>
      </c>
      <c r="C72" t="s">
        <v>22</v>
      </c>
      <c r="D72">
        <v>2</v>
      </c>
    </row>
    <row r="73" spans="1:6" x14ac:dyDescent="0.2">
      <c r="A73" s="3">
        <v>44812</v>
      </c>
      <c r="B73">
        <v>5</v>
      </c>
      <c r="C73" t="s">
        <v>23</v>
      </c>
      <c r="D73">
        <v>1</v>
      </c>
    </row>
    <row r="74" spans="1:6" x14ac:dyDescent="0.2">
      <c r="A74" s="3">
        <v>44812</v>
      </c>
      <c r="B74">
        <v>5</v>
      </c>
      <c r="C74" t="s">
        <v>23</v>
      </c>
      <c r="D74">
        <v>2</v>
      </c>
    </row>
    <row r="75" spans="1:6" x14ac:dyDescent="0.2">
      <c r="A75" s="3">
        <v>44812</v>
      </c>
      <c r="B75">
        <v>6</v>
      </c>
      <c r="C75" t="s">
        <v>22</v>
      </c>
      <c r="D75">
        <v>1</v>
      </c>
    </row>
    <row r="76" spans="1:6" x14ac:dyDescent="0.2">
      <c r="A76" s="3">
        <v>44812</v>
      </c>
      <c r="B76">
        <v>6</v>
      </c>
      <c r="C76" t="s">
        <v>22</v>
      </c>
      <c r="D76">
        <v>2</v>
      </c>
    </row>
    <row r="77" spans="1:6" x14ac:dyDescent="0.2">
      <c r="A77" s="3">
        <v>44812</v>
      </c>
      <c r="B77">
        <v>6</v>
      </c>
      <c r="C77" t="s">
        <v>23</v>
      </c>
      <c r="D77">
        <v>1</v>
      </c>
    </row>
    <row r="78" spans="1:6" x14ac:dyDescent="0.2">
      <c r="A78" s="3">
        <v>44812</v>
      </c>
      <c r="B78">
        <v>6</v>
      </c>
      <c r="C78" t="s">
        <v>23</v>
      </c>
      <c r="D78">
        <v>2</v>
      </c>
    </row>
    <row r="79" spans="1:6" x14ac:dyDescent="0.2">
      <c r="A79" s="3">
        <v>44812</v>
      </c>
      <c r="B79">
        <v>7</v>
      </c>
      <c r="C79" t="s">
        <v>22</v>
      </c>
      <c r="D79" s="5">
        <v>1</v>
      </c>
      <c r="E79" s="2">
        <v>9.8868609189256995E-6</v>
      </c>
      <c r="F79" s="5">
        <f t="shared" si="1"/>
        <v>142.00219243891678</v>
      </c>
    </row>
    <row r="80" spans="1:6" x14ac:dyDescent="0.2">
      <c r="A80" s="3">
        <v>44812</v>
      </c>
      <c r="B80">
        <v>7</v>
      </c>
      <c r="C80" t="s">
        <v>22</v>
      </c>
      <c r="D80" s="5">
        <v>2</v>
      </c>
      <c r="E80" s="2">
        <v>9.98100758553767E-6</v>
      </c>
      <c r="F80" s="5">
        <f t="shared" si="1"/>
        <v>144.71911898056709</v>
      </c>
    </row>
    <row r="81" spans="1:6" x14ac:dyDescent="0.2">
      <c r="A81" s="3">
        <v>44812</v>
      </c>
      <c r="B81">
        <v>7</v>
      </c>
      <c r="C81" t="s">
        <v>23</v>
      </c>
      <c r="D81" s="5">
        <v>1</v>
      </c>
      <c r="E81" s="2">
        <v>1.4609028171794701E-5</v>
      </c>
      <c r="F81" s="5">
        <f t="shared" si="1"/>
        <v>278.27660347367021</v>
      </c>
    </row>
    <row r="82" spans="1:6" x14ac:dyDescent="0.2">
      <c r="A82" s="3">
        <v>44812</v>
      </c>
      <c r="B82">
        <v>7</v>
      </c>
      <c r="C82" t="s">
        <v>23</v>
      </c>
      <c r="D82" s="5">
        <v>2</v>
      </c>
      <c r="E82" s="2">
        <v>1.4604583305299799E-5</v>
      </c>
      <c r="F82" s="5">
        <f t="shared" si="1"/>
        <v>278.1483315317239</v>
      </c>
    </row>
    <row r="83" spans="1:6" x14ac:dyDescent="0.2">
      <c r="C83" s="3"/>
    </row>
    <row r="84" spans="1:6" x14ac:dyDescent="0.2">
      <c r="C84" s="3"/>
    </row>
    <row r="85" spans="1:6" x14ac:dyDescent="0.2">
      <c r="C85" s="3"/>
    </row>
    <row r="86" spans="1:6" x14ac:dyDescent="0.2">
      <c r="C86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A8500-773C-5744-89BA-4258AF461409}">
  <dimension ref="A1:B24"/>
  <sheetViews>
    <sheetView topLeftCell="A7" workbookViewId="0">
      <selection activeCell="A23" sqref="A23:B24"/>
    </sheetView>
  </sheetViews>
  <sheetFormatPr baseColWidth="10" defaultRowHeight="16" x14ac:dyDescent="0.2"/>
  <sheetData>
    <row r="1" spans="1:2" x14ac:dyDescent="0.2">
      <c r="A1" t="s">
        <v>0</v>
      </c>
      <c r="B1" t="s">
        <v>29</v>
      </c>
    </row>
    <row r="2" spans="1:2" x14ac:dyDescent="0.2">
      <c r="A2" s="2">
        <v>9.9067363107829703E-7</v>
      </c>
      <c r="B2" s="4">
        <v>5.5398300000000003</v>
      </c>
    </row>
    <row r="3" spans="1:2" x14ac:dyDescent="0.2">
      <c r="A3" s="2">
        <v>6.7139391307759699E-6</v>
      </c>
      <c r="B3" s="4">
        <v>5.5398300000000003</v>
      </c>
    </row>
    <row r="4" spans="1:2" x14ac:dyDescent="0.2">
      <c r="A4" s="2">
        <v>6.1688637361457999E-6</v>
      </c>
      <c r="B4" s="4">
        <v>10.879670000000001</v>
      </c>
    </row>
    <row r="5" spans="1:2" x14ac:dyDescent="0.2">
      <c r="A5" s="2">
        <v>4.8732749237953497E-6</v>
      </c>
      <c r="B5" s="4">
        <v>10.879670000000001</v>
      </c>
    </row>
    <row r="6" spans="1:2" x14ac:dyDescent="0.2">
      <c r="A6" s="2">
        <v>7.6817640736344204E-6</v>
      </c>
      <c r="B6" s="4">
        <v>27.459176200000002</v>
      </c>
    </row>
    <row r="7" spans="1:2" x14ac:dyDescent="0.2">
      <c r="A7" s="2">
        <v>9.3411097924794496E-7</v>
      </c>
      <c r="B7" s="4">
        <v>27.459176200000002</v>
      </c>
    </row>
    <row r="8" spans="1:2" x14ac:dyDescent="0.2">
      <c r="A8" s="2">
        <v>7.9177206449339406E-6</v>
      </c>
      <c r="B8" s="4">
        <v>51.93844</v>
      </c>
    </row>
    <row r="9" spans="1:2" x14ac:dyDescent="0.2">
      <c r="A9" s="2">
        <v>7.5804946422959096E-6</v>
      </c>
      <c r="B9" s="4">
        <v>51.93844</v>
      </c>
    </row>
    <row r="10" spans="1:2" x14ac:dyDescent="0.2">
      <c r="A10" s="2">
        <v>8.2577114015858104E-6</v>
      </c>
      <c r="B10" s="4">
        <v>103.97688100000001</v>
      </c>
    </row>
    <row r="11" spans="1:2" x14ac:dyDescent="0.2">
      <c r="A11" s="2">
        <v>9.7684225493595806E-6</v>
      </c>
      <c r="B11" s="4">
        <v>103.97688100000001</v>
      </c>
    </row>
    <row r="12" spans="1:2" x14ac:dyDescent="0.2">
      <c r="A12" s="2">
        <v>1.5547467991872999E-5</v>
      </c>
      <c r="B12" s="4">
        <v>249.35258999999999</v>
      </c>
    </row>
    <row r="13" spans="1:2" x14ac:dyDescent="0.2">
      <c r="A13" s="2">
        <v>9.9273099590688299E-6</v>
      </c>
      <c r="B13" s="4">
        <v>249.35258999999999</v>
      </c>
    </row>
    <row r="14" spans="1:2" x14ac:dyDescent="0.2">
      <c r="A14" s="2">
        <v>2.26458837566433E-5</v>
      </c>
      <c r="B14" s="4">
        <v>494.44516599999997</v>
      </c>
    </row>
    <row r="15" spans="1:2" x14ac:dyDescent="0.2">
      <c r="A15" s="2">
        <v>2.2577889972816601E-5</v>
      </c>
      <c r="B15" s="4">
        <v>494.44516599999997</v>
      </c>
    </row>
    <row r="16" spans="1:2" x14ac:dyDescent="0.2">
      <c r="A16" s="2">
        <v>4.1470426549584398E-5</v>
      </c>
      <c r="B16" s="4">
        <v>1033.9489799999999</v>
      </c>
    </row>
    <row r="17" spans="1:2" x14ac:dyDescent="0.2">
      <c r="A17" s="2">
        <v>4.1839518944362001E-5</v>
      </c>
      <c r="B17" s="4">
        <v>1033.9489799999999</v>
      </c>
    </row>
    <row r="18" spans="1:2" x14ac:dyDescent="0.2">
      <c r="A18" s="2">
        <v>7.89508013086622E-5</v>
      </c>
      <c r="B18" s="4">
        <v>2048.4185499999999</v>
      </c>
    </row>
    <row r="19" spans="1:2" x14ac:dyDescent="0.2">
      <c r="A19" s="2">
        <v>7.8637220006343004E-5</v>
      </c>
      <c r="B19" s="4">
        <v>2048.4185499999999</v>
      </c>
    </row>
    <row r="20" spans="1:2" x14ac:dyDescent="0.2">
      <c r="A20" s="1">
        <v>1.4219358342203799E-4</v>
      </c>
      <c r="B20" s="4">
        <v>4079.07762</v>
      </c>
    </row>
    <row r="21" spans="1:2" x14ac:dyDescent="0.2">
      <c r="A21" s="1">
        <v>1.46357080776688E-4</v>
      </c>
      <c r="B21" s="4">
        <v>4079.07762</v>
      </c>
    </row>
    <row r="23" spans="1:2" x14ac:dyDescent="0.2">
      <c r="A23" t="s">
        <v>30</v>
      </c>
      <c r="B23">
        <f>SLOPE(B2:B21,A2:A21)</f>
        <v>28858446.500800774</v>
      </c>
    </row>
    <row r="24" spans="1:2" x14ac:dyDescent="0.2">
      <c r="A24" t="s">
        <v>31</v>
      </c>
      <c r="B24">
        <f>INTERCEPT(B2:B21,A2:A21)</f>
        <v>-143.31725445075847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summary</vt:lpstr>
      <vt:lpstr>output+calculations</vt:lpstr>
      <vt:lpstr>std curve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cstevens</dc:creator>
  <cp:lastModifiedBy>cstevens</cp:lastModifiedBy>
  <dcterms:created xsi:type="dcterms:W3CDTF">2022-12-20T00:03:14Z</dcterms:created>
  <dcterms:modified xsi:type="dcterms:W3CDTF">2022-12-20T00:17:38Z</dcterms:modified>
</cp:coreProperties>
</file>