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CLEANED/TDP/"/>
    </mc:Choice>
  </mc:AlternateContent>
  <xr:revisionPtr revIDLastSave="0" documentId="13_ncr:1_{3AFD8C1F-421C-B644-AA9E-B41EE027259C}" xr6:coauthVersionLast="47" xr6:coauthVersionMax="47" xr10:uidLastSave="{00000000-0000-0000-0000-000000000000}"/>
  <bookViews>
    <workbookView xWindow="880" yWindow="1500" windowWidth="24640" windowHeight="13420" xr2:uid="{AC61D52A-647E-5946-AD2F-F7332A21C670}"/>
  </bookViews>
  <sheets>
    <sheet name="Data summary" sheetId="3" r:id="rId1"/>
    <sheet name="Data+calculations" sheetId="1" r:id="rId2"/>
    <sheet name="std curv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G19" i="1"/>
  <c r="J19" i="1" s="1"/>
  <c r="G22" i="1"/>
  <c r="J22" i="1" s="1"/>
  <c r="G23" i="1"/>
  <c r="J23" i="1" s="1"/>
  <c r="G26" i="1"/>
  <c r="J26" i="1" s="1"/>
  <c r="G27" i="1"/>
  <c r="J27" i="1" s="1"/>
  <c r="G30" i="1"/>
  <c r="J30" i="1" s="1"/>
  <c r="G31" i="1"/>
  <c r="J31" i="1" s="1"/>
  <c r="G34" i="1"/>
  <c r="J34" i="1" s="1"/>
  <c r="G35" i="1"/>
  <c r="J35" i="1" s="1"/>
  <c r="G38" i="1"/>
  <c r="J38" i="1" s="1"/>
  <c r="G39" i="1"/>
  <c r="J39" i="1" s="1"/>
  <c r="G42" i="1"/>
  <c r="J42" i="1" s="1"/>
  <c r="G43" i="1"/>
  <c r="J43" i="1" s="1"/>
  <c r="G46" i="1"/>
  <c r="J46" i="1" s="1"/>
  <c r="G47" i="1"/>
  <c r="J47" i="1" s="1"/>
  <c r="G50" i="1"/>
  <c r="J50" i="1" s="1"/>
  <c r="G51" i="1"/>
  <c r="J51" i="1" s="1"/>
  <c r="G54" i="1"/>
  <c r="J54" i="1" s="1"/>
  <c r="G55" i="1"/>
  <c r="J55" i="1" s="1"/>
  <c r="G58" i="1"/>
  <c r="J58" i="1" s="1"/>
  <c r="G59" i="1"/>
  <c r="J59" i="1" s="1"/>
  <c r="G62" i="1"/>
  <c r="J62" i="1" s="1"/>
  <c r="G63" i="1"/>
  <c r="J63" i="1" s="1"/>
  <c r="G66" i="1"/>
  <c r="J66" i="1" s="1"/>
  <c r="G67" i="1"/>
  <c r="J67" i="1" s="1"/>
  <c r="G70" i="1"/>
  <c r="J70" i="1" s="1"/>
  <c r="G71" i="1"/>
  <c r="J71" i="1" s="1"/>
  <c r="G74" i="1"/>
  <c r="J74" i="1" s="1"/>
  <c r="G75" i="1"/>
  <c r="J75" i="1" s="1"/>
  <c r="G2" i="1"/>
  <c r="J2" i="1" s="1"/>
  <c r="F19" i="1"/>
  <c r="F20" i="1"/>
  <c r="G20" i="1" s="1"/>
  <c r="J20" i="1" s="1"/>
  <c r="F21" i="1"/>
  <c r="G21" i="1" s="1"/>
  <c r="J21" i="1" s="1"/>
  <c r="F22" i="1"/>
  <c r="F23" i="1"/>
  <c r="F24" i="1"/>
  <c r="G24" i="1" s="1"/>
  <c r="J24" i="1" s="1"/>
  <c r="F25" i="1"/>
  <c r="G25" i="1" s="1"/>
  <c r="J25" i="1" s="1"/>
  <c r="F26" i="1"/>
  <c r="F27" i="1"/>
  <c r="F28" i="1"/>
  <c r="G28" i="1" s="1"/>
  <c r="J28" i="1" s="1"/>
  <c r="F29" i="1"/>
  <c r="G29" i="1" s="1"/>
  <c r="J29" i="1" s="1"/>
  <c r="F30" i="1"/>
  <c r="F31" i="1"/>
  <c r="F32" i="1"/>
  <c r="G32" i="1" s="1"/>
  <c r="J32" i="1" s="1"/>
  <c r="F33" i="1"/>
  <c r="G33" i="1" s="1"/>
  <c r="J33" i="1" s="1"/>
  <c r="F34" i="1"/>
  <c r="F35" i="1"/>
  <c r="F36" i="1"/>
  <c r="G36" i="1" s="1"/>
  <c r="J36" i="1" s="1"/>
  <c r="F37" i="1"/>
  <c r="G37" i="1" s="1"/>
  <c r="J37" i="1" s="1"/>
  <c r="F38" i="1"/>
  <c r="F39" i="1"/>
  <c r="F40" i="1"/>
  <c r="G40" i="1" s="1"/>
  <c r="J40" i="1" s="1"/>
  <c r="F41" i="1"/>
  <c r="G41" i="1" s="1"/>
  <c r="J41" i="1" s="1"/>
  <c r="F42" i="1"/>
  <c r="F43" i="1"/>
  <c r="F44" i="1"/>
  <c r="G44" i="1" s="1"/>
  <c r="J44" i="1" s="1"/>
  <c r="F45" i="1"/>
  <c r="G45" i="1" s="1"/>
  <c r="J45" i="1" s="1"/>
  <c r="F46" i="1"/>
  <c r="F47" i="1"/>
  <c r="F48" i="1"/>
  <c r="G48" i="1" s="1"/>
  <c r="J48" i="1" s="1"/>
  <c r="F49" i="1"/>
  <c r="G49" i="1" s="1"/>
  <c r="J49" i="1" s="1"/>
  <c r="F50" i="1"/>
  <c r="F51" i="1"/>
  <c r="F52" i="1"/>
  <c r="G52" i="1" s="1"/>
  <c r="J52" i="1" s="1"/>
  <c r="F53" i="1"/>
  <c r="G53" i="1" s="1"/>
  <c r="J53" i="1" s="1"/>
  <c r="F54" i="1"/>
  <c r="F55" i="1"/>
  <c r="F56" i="1"/>
  <c r="G56" i="1" s="1"/>
  <c r="J56" i="1" s="1"/>
  <c r="F57" i="1"/>
  <c r="G57" i="1" s="1"/>
  <c r="J57" i="1" s="1"/>
  <c r="F58" i="1"/>
  <c r="F59" i="1"/>
  <c r="F60" i="1"/>
  <c r="G60" i="1" s="1"/>
  <c r="J60" i="1" s="1"/>
  <c r="F61" i="1"/>
  <c r="G61" i="1" s="1"/>
  <c r="J61" i="1" s="1"/>
  <c r="F62" i="1"/>
  <c r="F63" i="1"/>
  <c r="F64" i="1"/>
  <c r="G64" i="1" s="1"/>
  <c r="J64" i="1" s="1"/>
  <c r="F65" i="1"/>
  <c r="G65" i="1" s="1"/>
  <c r="J65" i="1" s="1"/>
  <c r="F66" i="1"/>
  <c r="F67" i="1"/>
  <c r="F68" i="1"/>
  <c r="G68" i="1" s="1"/>
  <c r="J68" i="1" s="1"/>
  <c r="F69" i="1"/>
  <c r="G69" i="1" s="1"/>
  <c r="J69" i="1" s="1"/>
  <c r="F70" i="1"/>
  <c r="F71" i="1"/>
  <c r="F72" i="1"/>
  <c r="G72" i="1" s="1"/>
  <c r="J72" i="1" s="1"/>
  <c r="F73" i="1"/>
  <c r="G73" i="1" s="1"/>
  <c r="J73" i="1" s="1"/>
  <c r="F74" i="1"/>
  <c r="F75" i="1"/>
  <c r="F76" i="1"/>
  <c r="G76" i="1" s="1"/>
  <c r="J76" i="1" s="1"/>
  <c r="F77" i="1"/>
  <c r="G77" i="1" s="1"/>
  <c r="J77" i="1" s="1"/>
  <c r="F3" i="1"/>
  <c r="G3" i="1" s="1"/>
  <c r="J3" i="1" s="1"/>
  <c r="F4" i="1"/>
  <c r="G4" i="1" s="1"/>
  <c r="J4" i="1" s="1"/>
  <c r="F5" i="1"/>
  <c r="G5" i="1" s="1"/>
  <c r="J5" i="1" s="1"/>
  <c r="F6" i="1"/>
  <c r="G6" i="1" s="1"/>
  <c r="J6" i="1" s="1"/>
  <c r="F7" i="1"/>
  <c r="G7" i="1" s="1"/>
  <c r="J7" i="1" s="1"/>
  <c r="F8" i="1"/>
  <c r="G8" i="1" s="1"/>
  <c r="J8" i="1" s="1"/>
  <c r="F9" i="1"/>
  <c r="G9" i="1" s="1"/>
  <c r="J9" i="1" s="1"/>
  <c r="F10" i="1"/>
  <c r="G10" i="1" s="1"/>
  <c r="J10" i="1" s="1"/>
  <c r="F11" i="1"/>
  <c r="G11" i="1" s="1"/>
  <c r="J11" i="1" s="1"/>
  <c r="F12" i="1"/>
  <c r="G12" i="1" s="1"/>
  <c r="J12" i="1" s="1"/>
  <c r="F13" i="1"/>
  <c r="G13" i="1" s="1"/>
  <c r="J13" i="1" s="1"/>
  <c r="F14" i="1"/>
  <c r="G14" i="1" s="1"/>
  <c r="J14" i="1" s="1"/>
  <c r="F15" i="1"/>
  <c r="G15" i="1" s="1"/>
  <c r="J15" i="1" s="1"/>
  <c r="F16" i="1"/>
  <c r="G16" i="1" s="1"/>
  <c r="J16" i="1" s="1"/>
  <c r="F17" i="1"/>
  <c r="O6" i="1" s="1"/>
  <c r="F18" i="1"/>
  <c r="G18" i="1" s="1"/>
  <c r="J18" i="1" s="1"/>
  <c r="F2" i="1"/>
  <c r="B19" i="2"/>
  <c r="B18" i="2"/>
  <c r="G17" i="1" l="1"/>
  <c r="J17" i="1" s="1"/>
</calcChain>
</file>

<file path=xl/sharedStrings.xml><?xml version="1.0" encoding="utf-8"?>
<sst xmlns="http://schemas.openxmlformats.org/spreadsheetml/2006/main" count="159" uniqueCount="27">
  <si>
    <t>Date</t>
  </si>
  <si>
    <t>Buoy</t>
  </si>
  <si>
    <t>Depth</t>
  </si>
  <si>
    <t>Replicate</t>
  </si>
  <si>
    <t>Abs</t>
  </si>
  <si>
    <t>std0</t>
  </si>
  <si>
    <t>std5</t>
  </si>
  <si>
    <t>std10</t>
  </si>
  <si>
    <t>std30</t>
  </si>
  <si>
    <t>std60</t>
  </si>
  <si>
    <t>std120</t>
  </si>
  <si>
    <t>std200</t>
  </si>
  <si>
    <t>Surface</t>
  </si>
  <si>
    <t>Bottom</t>
  </si>
  <si>
    <t>BLK</t>
  </si>
  <si>
    <r>
      <t>Concentration (</t>
    </r>
    <r>
      <rPr>
        <b/>
        <sz val="11"/>
        <color theme="1"/>
        <rFont val="Calibri"/>
        <family val="2"/>
      </rPr>
      <t>µg P/L)</t>
    </r>
  </si>
  <si>
    <t>Absorbance (5cm)</t>
  </si>
  <si>
    <t>SLOPE</t>
  </si>
  <si>
    <t>INTERCEPT</t>
  </si>
  <si>
    <t>Concentration</t>
  </si>
  <si>
    <t>correct for blank</t>
  </si>
  <si>
    <t>Vol sample</t>
  </si>
  <si>
    <t>vol persulfate</t>
  </si>
  <si>
    <t>BLK AVG</t>
  </si>
  <si>
    <t>volume corrected ug P/L</t>
  </si>
  <si>
    <t>TDP ug/L</t>
  </si>
  <si>
    <t>replicate average TDP ug/L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</si>
</sst>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curve'!$B$1</c:f>
              <c:strCache>
                <c:ptCount val="1"/>
                <c:pt idx="0">
                  <c:v>Concentration (µg P/L)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264654418197724"/>
                  <c:y val="4.64931466899970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curve'!$A$2:$A$15</c:f>
              <c:numCache>
                <c:formatCode>General</c:formatCode>
                <c:ptCount val="14"/>
                <c:pt idx="0">
                  <c:v>2E-3</c:v>
                </c:pt>
                <c:pt idx="1">
                  <c:v>2.5999999999999999E-3</c:v>
                </c:pt>
                <c:pt idx="2">
                  <c:v>1.9300000000000001E-2</c:v>
                </c:pt>
                <c:pt idx="3">
                  <c:v>1.89E-2</c:v>
                </c:pt>
                <c:pt idx="4">
                  <c:v>3.1699999999999999E-2</c:v>
                </c:pt>
                <c:pt idx="5">
                  <c:v>3.2300000000000002E-2</c:v>
                </c:pt>
                <c:pt idx="6">
                  <c:v>0.1133</c:v>
                </c:pt>
                <c:pt idx="7">
                  <c:v>0.1104</c:v>
                </c:pt>
                <c:pt idx="8">
                  <c:v>0.18529999999999999</c:v>
                </c:pt>
                <c:pt idx="9">
                  <c:v>0.19620000000000001</c:v>
                </c:pt>
                <c:pt idx="10">
                  <c:v>0.45219999999999999</c:v>
                </c:pt>
                <c:pt idx="11">
                  <c:v>0.43120000000000003</c:v>
                </c:pt>
                <c:pt idx="12">
                  <c:v>0.68340000000000001</c:v>
                </c:pt>
                <c:pt idx="13">
                  <c:v>0.69920000000000004</c:v>
                </c:pt>
              </c:numCache>
            </c:numRef>
          </c:xVal>
          <c:yVal>
            <c:numRef>
              <c:f>'std curve'!$B$2:$B$15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5.2130000000000001</c:v>
                </c:pt>
                <c:pt idx="3">
                  <c:v>5.2130000000000001</c:v>
                </c:pt>
                <c:pt idx="4">
                  <c:v>10.654499100000001</c:v>
                </c:pt>
                <c:pt idx="5">
                  <c:v>10.654499100000001</c:v>
                </c:pt>
                <c:pt idx="6">
                  <c:v>28.973700000000001</c:v>
                </c:pt>
                <c:pt idx="7">
                  <c:v>28.973700000000001</c:v>
                </c:pt>
                <c:pt idx="8">
                  <c:v>60.044466999999997</c:v>
                </c:pt>
                <c:pt idx="9">
                  <c:v>60.044466999999997</c:v>
                </c:pt>
                <c:pt idx="10">
                  <c:v>120.79900000000001</c:v>
                </c:pt>
                <c:pt idx="11">
                  <c:v>120.79900000000001</c:v>
                </c:pt>
                <c:pt idx="12">
                  <c:v>209.2722</c:v>
                </c:pt>
                <c:pt idx="13">
                  <c:v>209.2722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4-174E-BD14-8F137DA60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241040"/>
        <c:axId val="1552193280"/>
      </c:scatterChart>
      <c:valAx>
        <c:axId val="15522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93280"/>
        <c:crosses val="autoZero"/>
        <c:crossBetween val="midCat"/>
      </c:valAx>
      <c:valAx>
        <c:axId val="155219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4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615950</xdr:colOff>
      <xdr:row>1</xdr:row>
      <xdr:rowOff>76200</xdr:rowOff>
    </xdr:from>
    <xdr:to>
      <xdr:col>9</xdr:col>
      <xdr:colOff>234950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DF20D-4B52-8F51-BFEA-FE13BA9C2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EC69D-F1D3-6E42-A3E5-875F9E1AC495}">
  <dimension ref="A1:F61"/>
  <sheetViews>
    <sheetView tabSelected="1" workbookViewId="0">
      <selection activeCell="J12" sqref="J1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26</v>
      </c>
    </row>
    <row r="2" spans="1:6" x14ac:dyDescent="0.2">
      <c r="A2" s="1">
        <v>44697</v>
      </c>
      <c r="B2">
        <v>2</v>
      </c>
      <c r="C2" t="s">
        <v>12</v>
      </c>
      <c r="D2">
        <v>1</v>
      </c>
      <c r="E2">
        <v>6.3840819810865952</v>
      </c>
      <c r="F2">
        <f ca="1">AVERAGE(OFFSET(E$2,(ROWS(E$2:E2)-1)*2,,2))</f>
        <v>6.2951052287369578</v>
      </c>
    </row>
    <row r="3" spans="1:6" x14ac:dyDescent="0.2">
      <c r="A3" s="1">
        <v>44697</v>
      </c>
      <c r="B3">
        <v>2</v>
      </c>
      <c r="C3" t="s">
        <v>12</v>
      </c>
      <c r="D3">
        <v>2</v>
      </c>
      <c r="E3">
        <v>6.2061284763873195</v>
      </c>
    </row>
    <row r="4" spans="1:6" x14ac:dyDescent="0.2">
      <c r="A4" s="1">
        <v>44697</v>
      </c>
      <c r="B4">
        <v>2</v>
      </c>
      <c r="C4" t="s">
        <v>13</v>
      </c>
      <c r="D4">
        <v>1</v>
      </c>
      <c r="E4">
        <v>14.080571059330367</v>
      </c>
      <c r="F4">
        <v>13.85812917845627</v>
      </c>
    </row>
    <row r="5" spans="1:6" x14ac:dyDescent="0.2">
      <c r="A5" s="1">
        <v>44697</v>
      </c>
      <c r="B5">
        <v>2</v>
      </c>
      <c r="C5" t="s">
        <v>13</v>
      </c>
      <c r="D5">
        <v>2</v>
      </c>
      <c r="E5">
        <v>13.635687297582173</v>
      </c>
    </row>
    <row r="6" spans="1:6" x14ac:dyDescent="0.2">
      <c r="A6" s="1">
        <v>44697</v>
      </c>
      <c r="B6">
        <v>4</v>
      </c>
      <c r="C6" t="s">
        <v>12</v>
      </c>
      <c r="D6">
        <v>1</v>
      </c>
      <c r="E6">
        <v>9.3203148086246834</v>
      </c>
      <c r="F6">
        <v>9.1868496801002237</v>
      </c>
    </row>
    <row r="7" spans="1:6" x14ac:dyDescent="0.2">
      <c r="A7" s="1">
        <v>44697</v>
      </c>
      <c r="B7">
        <v>4</v>
      </c>
      <c r="C7" t="s">
        <v>12</v>
      </c>
      <c r="D7">
        <v>2</v>
      </c>
      <c r="E7">
        <v>9.053384551575764</v>
      </c>
    </row>
    <row r="8" spans="1:6" x14ac:dyDescent="0.2">
      <c r="A8" s="1">
        <v>44697</v>
      </c>
      <c r="B8">
        <v>4</v>
      </c>
      <c r="C8" t="s">
        <v>13</v>
      </c>
      <c r="D8">
        <v>1</v>
      </c>
      <c r="E8">
        <v>7.9411751472052803</v>
      </c>
      <c r="F8">
        <v>7.8299542067682317</v>
      </c>
    </row>
    <row r="9" spans="1:6" x14ac:dyDescent="0.2">
      <c r="A9" s="1">
        <v>44697</v>
      </c>
      <c r="B9">
        <v>4</v>
      </c>
      <c r="C9" t="s">
        <v>13</v>
      </c>
      <c r="D9">
        <v>2</v>
      </c>
      <c r="E9">
        <v>7.7187332663311823</v>
      </c>
    </row>
    <row r="10" spans="1:6" x14ac:dyDescent="0.2">
      <c r="A10" s="1">
        <v>44697</v>
      </c>
      <c r="B10">
        <v>5</v>
      </c>
      <c r="C10" t="s">
        <v>12</v>
      </c>
      <c r="D10">
        <v>1</v>
      </c>
      <c r="E10">
        <v>2.6470583824017599</v>
      </c>
      <c r="F10">
        <v>2.8472560751884473</v>
      </c>
    </row>
    <row r="11" spans="1:6" x14ac:dyDescent="0.2">
      <c r="A11" s="1">
        <v>44697</v>
      </c>
      <c r="B11">
        <v>5</v>
      </c>
      <c r="C11" t="s">
        <v>12</v>
      </c>
      <c r="D11">
        <v>2</v>
      </c>
      <c r="E11">
        <v>3.047453767975135</v>
      </c>
    </row>
    <row r="12" spans="1:6" x14ac:dyDescent="0.2">
      <c r="A12" s="1">
        <v>44697</v>
      </c>
      <c r="B12">
        <v>5</v>
      </c>
      <c r="C12" t="s">
        <v>13</v>
      </c>
      <c r="D12">
        <v>1</v>
      </c>
      <c r="E12">
        <v>11.544733617365658</v>
      </c>
      <c r="F12">
        <v>11.544733617365658</v>
      </c>
    </row>
    <row r="13" spans="1:6" x14ac:dyDescent="0.2">
      <c r="A13" s="1">
        <v>44697</v>
      </c>
      <c r="B13">
        <v>5</v>
      </c>
      <c r="C13" t="s">
        <v>13</v>
      </c>
      <c r="D13">
        <v>2</v>
      </c>
      <c r="E13">
        <v>11.544733617365658</v>
      </c>
    </row>
    <row r="14" spans="1:6" x14ac:dyDescent="0.2">
      <c r="A14" s="1">
        <v>44697</v>
      </c>
      <c r="B14">
        <v>6</v>
      </c>
      <c r="C14" t="s">
        <v>12</v>
      </c>
      <c r="D14">
        <v>1</v>
      </c>
      <c r="E14">
        <v>10.343547460645532</v>
      </c>
      <c r="F14">
        <v>10.410280024907761</v>
      </c>
    </row>
    <row r="15" spans="1:6" x14ac:dyDescent="0.2">
      <c r="A15" s="1">
        <v>44697</v>
      </c>
      <c r="B15">
        <v>6</v>
      </c>
      <c r="C15" t="s">
        <v>12</v>
      </c>
      <c r="D15">
        <v>2</v>
      </c>
      <c r="E15">
        <v>10.477012589169991</v>
      </c>
    </row>
    <row r="16" spans="1:6" x14ac:dyDescent="0.2">
      <c r="A16" s="1">
        <v>44697</v>
      </c>
      <c r="B16">
        <v>6</v>
      </c>
      <c r="C16" t="s">
        <v>13</v>
      </c>
      <c r="D16">
        <v>1</v>
      </c>
      <c r="E16">
        <v>10.610477717694447</v>
      </c>
      <c r="F16">
        <v>8.8086984826142576</v>
      </c>
    </row>
    <row r="17" spans="1:6" x14ac:dyDescent="0.2">
      <c r="A17" s="1">
        <v>44697</v>
      </c>
      <c r="B17">
        <v>6</v>
      </c>
      <c r="C17" t="s">
        <v>13</v>
      </c>
      <c r="D17">
        <v>2</v>
      </c>
      <c r="E17">
        <v>7.0069192475340696</v>
      </c>
    </row>
    <row r="18" spans="1:6" x14ac:dyDescent="0.2">
      <c r="A18" s="1">
        <v>44697</v>
      </c>
      <c r="B18">
        <v>7</v>
      </c>
      <c r="C18" t="s">
        <v>12</v>
      </c>
      <c r="D18">
        <v>1</v>
      </c>
      <c r="E18">
        <v>3.4033607773736914</v>
      </c>
      <c r="F18">
        <v>3.2921398369366424</v>
      </c>
    </row>
    <row r="19" spans="1:6" x14ac:dyDescent="0.2">
      <c r="A19" s="1">
        <v>44697</v>
      </c>
      <c r="B19">
        <v>7</v>
      </c>
      <c r="C19" t="s">
        <v>12</v>
      </c>
      <c r="D19">
        <v>2</v>
      </c>
      <c r="E19">
        <v>3.1809188964995938</v>
      </c>
    </row>
    <row r="20" spans="1:6" x14ac:dyDescent="0.2">
      <c r="A20" s="1">
        <v>44697</v>
      </c>
      <c r="B20">
        <v>7</v>
      </c>
      <c r="C20" t="s">
        <v>13</v>
      </c>
      <c r="D20">
        <v>1</v>
      </c>
      <c r="E20">
        <v>5.0494306958420117</v>
      </c>
      <c r="F20">
        <v>5.6277795861146656</v>
      </c>
    </row>
    <row r="21" spans="1:6" x14ac:dyDescent="0.2">
      <c r="A21" s="1">
        <v>44697</v>
      </c>
      <c r="B21">
        <v>7</v>
      </c>
      <c r="C21" t="s">
        <v>13</v>
      </c>
      <c r="D21">
        <v>2</v>
      </c>
      <c r="E21">
        <v>6.2061284763873195</v>
      </c>
    </row>
    <row r="22" spans="1:6" x14ac:dyDescent="0.2">
      <c r="A22" s="1">
        <v>44709</v>
      </c>
      <c r="B22">
        <v>2</v>
      </c>
      <c r="C22" t="s">
        <v>12</v>
      </c>
      <c r="D22">
        <v>1</v>
      </c>
      <c r="E22">
        <v>4.8269888149679137</v>
      </c>
      <c r="F22">
        <v>4.6490353102686361</v>
      </c>
    </row>
    <row r="23" spans="1:6" x14ac:dyDescent="0.2">
      <c r="A23" s="1">
        <v>44709</v>
      </c>
      <c r="B23">
        <v>2</v>
      </c>
      <c r="C23" t="s">
        <v>12</v>
      </c>
      <c r="D23">
        <v>2</v>
      </c>
      <c r="E23">
        <v>4.4710818055693586</v>
      </c>
    </row>
    <row r="24" spans="1:6" x14ac:dyDescent="0.2">
      <c r="A24" s="1">
        <v>44709</v>
      </c>
      <c r="B24">
        <v>2</v>
      </c>
      <c r="C24" t="s">
        <v>13</v>
      </c>
      <c r="D24">
        <v>1</v>
      </c>
      <c r="E24">
        <v>3.4923375297233301</v>
      </c>
      <c r="F24">
        <v>3.7147794105974277</v>
      </c>
    </row>
    <row r="25" spans="1:6" x14ac:dyDescent="0.2">
      <c r="A25" s="1">
        <v>44709</v>
      </c>
      <c r="B25">
        <v>2</v>
      </c>
      <c r="C25" t="s">
        <v>13</v>
      </c>
      <c r="D25">
        <v>2</v>
      </c>
      <c r="E25">
        <v>3.9372212914715252</v>
      </c>
    </row>
    <row r="26" spans="1:6" x14ac:dyDescent="0.2">
      <c r="A26" s="1">
        <v>44709</v>
      </c>
      <c r="B26">
        <v>4</v>
      </c>
      <c r="C26" t="s">
        <v>12</v>
      </c>
      <c r="D26">
        <v>1</v>
      </c>
      <c r="E26">
        <v>2.6915467585765787</v>
      </c>
      <c r="F26">
        <v>2.6693025704891693</v>
      </c>
    </row>
    <row r="27" spans="1:6" x14ac:dyDescent="0.2">
      <c r="A27" s="1">
        <v>44709</v>
      </c>
      <c r="B27">
        <v>4</v>
      </c>
      <c r="C27" t="s">
        <v>12</v>
      </c>
      <c r="D27">
        <v>2</v>
      </c>
      <c r="E27">
        <v>2.6470583824017599</v>
      </c>
    </row>
    <row r="28" spans="1:6" x14ac:dyDescent="0.2">
      <c r="A28" s="1">
        <v>44709</v>
      </c>
      <c r="B28">
        <v>4</v>
      </c>
      <c r="C28" t="s">
        <v>13</v>
      </c>
      <c r="D28">
        <v>1</v>
      </c>
      <c r="E28">
        <v>2.6025700062269399</v>
      </c>
      <c r="F28">
        <v>2.9139886394506762</v>
      </c>
    </row>
    <row r="29" spans="1:6" x14ac:dyDescent="0.2">
      <c r="A29" s="1">
        <v>44709</v>
      </c>
      <c r="B29">
        <v>4</v>
      </c>
      <c r="C29" t="s">
        <v>13</v>
      </c>
      <c r="D29">
        <v>2</v>
      </c>
      <c r="E29">
        <v>3.2254072726744125</v>
      </c>
    </row>
    <row r="30" spans="1:6" x14ac:dyDescent="0.2">
      <c r="A30" s="1">
        <v>44709</v>
      </c>
      <c r="B30">
        <v>5</v>
      </c>
      <c r="C30" t="s">
        <v>12</v>
      </c>
      <c r="D30">
        <v>1</v>
      </c>
      <c r="E30">
        <v>6.6955006143103333</v>
      </c>
      <c r="F30">
        <v>6.161640100212499</v>
      </c>
    </row>
    <row r="31" spans="1:6" x14ac:dyDescent="0.2">
      <c r="A31" s="1">
        <v>44709</v>
      </c>
      <c r="B31">
        <v>5</v>
      </c>
      <c r="C31" t="s">
        <v>12</v>
      </c>
      <c r="D31">
        <v>2</v>
      </c>
      <c r="E31">
        <v>5.6277795861146647</v>
      </c>
    </row>
    <row r="32" spans="1:6" x14ac:dyDescent="0.2">
      <c r="A32" s="1">
        <v>44709</v>
      </c>
      <c r="B32">
        <v>5</v>
      </c>
      <c r="C32" t="s">
        <v>13</v>
      </c>
      <c r="D32">
        <v>1</v>
      </c>
      <c r="E32">
        <v>6.6955006143103333</v>
      </c>
      <c r="F32">
        <v>6.3395936049117774</v>
      </c>
    </row>
    <row r="33" spans="1:6" x14ac:dyDescent="0.2">
      <c r="A33" s="1">
        <v>44709</v>
      </c>
      <c r="B33">
        <v>5</v>
      </c>
      <c r="C33" t="s">
        <v>13</v>
      </c>
      <c r="D33">
        <v>2</v>
      </c>
      <c r="E33">
        <v>5.9836865955132215</v>
      </c>
    </row>
    <row r="34" spans="1:6" x14ac:dyDescent="0.2">
      <c r="A34" s="1">
        <v>44709</v>
      </c>
      <c r="B34">
        <v>6</v>
      </c>
      <c r="C34" t="s">
        <v>12</v>
      </c>
      <c r="D34">
        <v>1</v>
      </c>
      <c r="E34">
        <v>5.8947098431635823</v>
      </c>
      <c r="F34">
        <v>5.516558645677617</v>
      </c>
    </row>
    <row r="35" spans="1:6" x14ac:dyDescent="0.2">
      <c r="A35" s="1">
        <v>44709</v>
      </c>
      <c r="B35">
        <v>6</v>
      </c>
      <c r="C35" t="s">
        <v>12</v>
      </c>
      <c r="D35">
        <v>2</v>
      </c>
      <c r="E35">
        <v>5.1384074481916517</v>
      </c>
    </row>
    <row r="36" spans="1:6" x14ac:dyDescent="0.2">
      <c r="A36" s="1">
        <v>44709</v>
      </c>
      <c r="B36">
        <v>6</v>
      </c>
      <c r="C36" t="s">
        <v>13</v>
      </c>
      <c r="D36">
        <v>1</v>
      </c>
      <c r="E36">
        <v>5.8057330908139431</v>
      </c>
      <c r="F36">
        <v>6.895698307097021</v>
      </c>
    </row>
    <row r="37" spans="1:6" x14ac:dyDescent="0.2">
      <c r="A37" s="1">
        <v>44709</v>
      </c>
      <c r="B37">
        <v>6</v>
      </c>
      <c r="C37" t="s">
        <v>13</v>
      </c>
      <c r="D37">
        <v>2</v>
      </c>
      <c r="E37">
        <v>7.985663523380099</v>
      </c>
    </row>
    <row r="38" spans="1:6" x14ac:dyDescent="0.2">
      <c r="A38" s="1">
        <v>44709</v>
      </c>
      <c r="B38">
        <v>7</v>
      </c>
      <c r="C38" t="s">
        <v>12</v>
      </c>
      <c r="D38">
        <v>1</v>
      </c>
      <c r="E38">
        <v>7.4073146331074451</v>
      </c>
      <c r="F38">
        <v>6.8512099309222005</v>
      </c>
    </row>
    <row r="39" spans="1:6" x14ac:dyDescent="0.2">
      <c r="A39" s="1">
        <v>44709</v>
      </c>
      <c r="B39">
        <v>7</v>
      </c>
      <c r="C39" t="s">
        <v>12</v>
      </c>
      <c r="D39">
        <v>2</v>
      </c>
      <c r="E39">
        <v>6.2951052287369569</v>
      </c>
    </row>
    <row r="40" spans="1:6" x14ac:dyDescent="0.2">
      <c r="A40" s="1">
        <v>44709</v>
      </c>
      <c r="B40">
        <v>7</v>
      </c>
      <c r="C40" t="s">
        <v>13</v>
      </c>
      <c r="D40">
        <v>1</v>
      </c>
      <c r="E40">
        <v>7.0958959998837088</v>
      </c>
      <c r="F40">
        <v>7.4518030092822638</v>
      </c>
    </row>
    <row r="41" spans="1:6" x14ac:dyDescent="0.2">
      <c r="A41" s="1">
        <v>44709</v>
      </c>
      <c r="B41">
        <v>7</v>
      </c>
      <c r="C41" t="s">
        <v>13</v>
      </c>
      <c r="D41">
        <v>2</v>
      </c>
      <c r="E41">
        <v>7.8077100186808197</v>
      </c>
    </row>
    <row r="42" spans="1:6" x14ac:dyDescent="0.2">
      <c r="A42" s="1">
        <v>44721</v>
      </c>
      <c r="B42">
        <v>2</v>
      </c>
      <c r="C42" t="s">
        <v>12</v>
      </c>
      <c r="D42">
        <v>1</v>
      </c>
      <c r="E42">
        <v>7.763221642506001</v>
      </c>
      <c r="F42">
        <v>7.6297565139815422</v>
      </c>
    </row>
    <row r="43" spans="1:6" x14ac:dyDescent="0.2">
      <c r="A43" s="1">
        <v>44721</v>
      </c>
      <c r="B43">
        <v>2</v>
      </c>
      <c r="C43" t="s">
        <v>12</v>
      </c>
      <c r="D43">
        <v>2</v>
      </c>
      <c r="E43">
        <v>7.4962913854570834</v>
      </c>
    </row>
    <row r="44" spans="1:6" x14ac:dyDescent="0.2">
      <c r="A44" s="1">
        <v>44721</v>
      </c>
      <c r="B44">
        <v>2</v>
      </c>
      <c r="C44" t="s">
        <v>13</v>
      </c>
      <c r="D44">
        <v>1</v>
      </c>
      <c r="E44">
        <v>9.0088961754009453</v>
      </c>
      <c r="F44">
        <v>8.5195240374779324</v>
      </c>
    </row>
    <row r="45" spans="1:6" x14ac:dyDescent="0.2">
      <c r="A45" s="1">
        <v>44721</v>
      </c>
      <c r="B45">
        <v>2</v>
      </c>
      <c r="C45" t="s">
        <v>13</v>
      </c>
      <c r="D45">
        <v>2</v>
      </c>
      <c r="E45">
        <v>8.0301518995549177</v>
      </c>
    </row>
    <row r="46" spans="1:6" x14ac:dyDescent="0.2">
      <c r="A46" s="1">
        <v>44721</v>
      </c>
      <c r="B46">
        <v>4</v>
      </c>
      <c r="C46" t="s">
        <v>12</v>
      </c>
      <c r="D46">
        <v>1</v>
      </c>
      <c r="E46">
        <v>3.9372212914715252</v>
      </c>
      <c r="F46">
        <v>4.1151747961708027</v>
      </c>
    </row>
    <row r="47" spans="1:6" x14ac:dyDescent="0.2">
      <c r="A47" s="1">
        <v>44721</v>
      </c>
      <c r="B47">
        <v>4</v>
      </c>
      <c r="C47" t="s">
        <v>12</v>
      </c>
      <c r="D47">
        <v>2</v>
      </c>
      <c r="E47">
        <v>4.2931283008700802</v>
      </c>
    </row>
    <row r="48" spans="1:6" x14ac:dyDescent="0.2">
      <c r="A48" s="1">
        <v>44721</v>
      </c>
      <c r="B48">
        <v>4</v>
      </c>
      <c r="C48" t="s">
        <v>13</v>
      </c>
      <c r="D48">
        <v>1</v>
      </c>
      <c r="E48">
        <v>5.4943144575902068</v>
      </c>
      <c r="F48">
        <v>6.0281749716880402</v>
      </c>
    </row>
    <row r="49" spans="1:6" x14ac:dyDescent="0.2">
      <c r="A49" s="1">
        <v>44721</v>
      </c>
      <c r="B49">
        <v>4</v>
      </c>
      <c r="C49" t="s">
        <v>13</v>
      </c>
      <c r="D49">
        <v>2</v>
      </c>
      <c r="E49">
        <v>6.5620354857858745</v>
      </c>
    </row>
    <row r="50" spans="1:6" x14ac:dyDescent="0.2">
      <c r="A50" s="1">
        <v>44721</v>
      </c>
      <c r="B50">
        <v>5</v>
      </c>
      <c r="C50" t="s">
        <v>12</v>
      </c>
      <c r="D50">
        <v>1</v>
      </c>
      <c r="E50">
        <v>6.2506168525621382</v>
      </c>
      <c r="F50">
        <v>6.2951052287369578</v>
      </c>
    </row>
    <row r="51" spans="1:6" x14ac:dyDescent="0.2">
      <c r="A51" s="1">
        <v>44721</v>
      </c>
      <c r="B51">
        <v>5</v>
      </c>
      <c r="C51" t="s">
        <v>12</v>
      </c>
      <c r="D51">
        <v>2</v>
      </c>
      <c r="E51">
        <v>6.3395936049117765</v>
      </c>
    </row>
    <row r="52" spans="1:6" x14ac:dyDescent="0.2">
      <c r="A52" s="1">
        <v>44721</v>
      </c>
      <c r="B52">
        <v>5</v>
      </c>
      <c r="C52" t="s">
        <v>13</v>
      </c>
      <c r="D52">
        <v>1</v>
      </c>
      <c r="E52">
        <v>3.3143840250240513</v>
      </c>
      <c r="F52">
        <v>5.3163609528909284</v>
      </c>
    </row>
    <row r="53" spans="1:6" x14ac:dyDescent="0.2">
      <c r="A53" s="1">
        <v>44721</v>
      </c>
      <c r="B53">
        <v>5</v>
      </c>
      <c r="C53" t="s">
        <v>13</v>
      </c>
      <c r="D53">
        <v>2</v>
      </c>
      <c r="E53">
        <v>7.3183378807578059</v>
      </c>
    </row>
    <row r="54" spans="1:6" x14ac:dyDescent="0.2">
      <c r="A54" s="1">
        <v>44721</v>
      </c>
      <c r="B54">
        <v>6</v>
      </c>
      <c r="C54" t="s">
        <v>12</v>
      </c>
      <c r="D54">
        <v>1</v>
      </c>
      <c r="E54">
        <v>5.2273842005412909</v>
      </c>
      <c r="F54">
        <v>5.0271865077546023</v>
      </c>
    </row>
    <row r="55" spans="1:6" x14ac:dyDescent="0.2">
      <c r="A55" s="1">
        <v>44721</v>
      </c>
      <c r="B55">
        <v>6</v>
      </c>
      <c r="C55" t="s">
        <v>12</v>
      </c>
      <c r="D55">
        <v>2</v>
      </c>
      <c r="E55">
        <v>4.8269888149679137</v>
      </c>
    </row>
    <row r="56" spans="1:6" x14ac:dyDescent="0.2">
      <c r="A56" s="1">
        <v>44721</v>
      </c>
      <c r="B56">
        <v>6</v>
      </c>
      <c r="C56" t="s">
        <v>13</v>
      </c>
      <c r="D56">
        <v>1</v>
      </c>
      <c r="E56">
        <v>7.4962913854570834</v>
      </c>
      <c r="F56">
        <v>7.6742448901563609</v>
      </c>
    </row>
    <row r="57" spans="1:6" x14ac:dyDescent="0.2">
      <c r="A57" s="1">
        <v>44721</v>
      </c>
      <c r="B57">
        <v>6</v>
      </c>
      <c r="C57" t="s">
        <v>13</v>
      </c>
      <c r="D57">
        <v>2</v>
      </c>
      <c r="E57">
        <v>7.8521983948556393</v>
      </c>
    </row>
    <row r="58" spans="1:6" x14ac:dyDescent="0.2">
      <c r="A58" s="1">
        <v>44721</v>
      </c>
      <c r="B58">
        <v>7</v>
      </c>
      <c r="C58" t="s">
        <v>12</v>
      </c>
      <c r="D58">
        <v>1</v>
      </c>
      <c r="E58">
        <v>1.668314106555731</v>
      </c>
      <c r="F58">
        <v>1.9574885516920573</v>
      </c>
    </row>
    <row r="59" spans="1:6" x14ac:dyDescent="0.2">
      <c r="A59" s="1">
        <v>44721</v>
      </c>
      <c r="B59">
        <v>7</v>
      </c>
      <c r="C59" t="s">
        <v>12</v>
      </c>
      <c r="D59">
        <v>2</v>
      </c>
      <c r="E59">
        <v>2.2466629968283836</v>
      </c>
    </row>
    <row r="60" spans="1:6" x14ac:dyDescent="0.2">
      <c r="A60" s="1">
        <v>44721</v>
      </c>
      <c r="B60">
        <v>7</v>
      </c>
      <c r="C60" t="s">
        <v>13</v>
      </c>
      <c r="D60">
        <v>1</v>
      </c>
      <c r="E60">
        <v>5.0939190720168304</v>
      </c>
      <c r="F60">
        <v>4.9604539434923716</v>
      </c>
    </row>
    <row r="61" spans="1:6" x14ac:dyDescent="0.2">
      <c r="A61" s="1">
        <v>44721</v>
      </c>
      <c r="B61">
        <v>7</v>
      </c>
      <c r="C61" t="s">
        <v>13</v>
      </c>
      <c r="D61">
        <v>2</v>
      </c>
      <c r="E61">
        <v>4.8269888149679137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F3CFC-5B96-CC4F-8065-77E6748CE60F}">
  <dimension ref="A1:P77"/>
  <sheetViews>
    <sheetView topLeftCell="A5" workbookViewId="0">
      <selection activeCell="J18" sqref="J18:J77"/>
    </sheetView>
  </sheetViews>
  <sheetFormatPr baseColWidth="10" defaultRowHeight="16" x14ac:dyDescent="0.2"/>
  <cols>
    <col min="6" max="6" width="13.5" customWidth="1"/>
    <col min="7" max="7" width="16.83203125" customWidth="1"/>
    <col min="8" max="8" width="11.33203125" customWidth="1"/>
    <col min="9" max="9" width="12.6640625" customWidth="1"/>
    <col min="10" max="10" width="13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  <c r="G1" t="s">
        <v>20</v>
      </c>
      <c r="H1" t="s">
        <v>21</v>
      </c>
      <c r="I1" t="s">
        <v>22</v>
      </c>
      <c r="J1" t="s">
        <v>24</v>
      </c>
    </row>
    <row r="2" spans="1:16" x14ac:dyDescent="0.2">
      <c r="A2" t="s">
        <v>5</v>
      </c>
      <c r="D2">
        <v>1</v>
      </c>
      <c r="E2">
        <v>2E-3</v>
      </c>
      <c r="F2">
        <f>(E2*P$2)+P$3</f>
        <v>-0.35888089796072042</v>
      </c>
      <c r="G2">
        <f>F2-P$5</f>
        <v>-1.8536823406174787</v>
      </c>
      <c r="H2">
        <v>20</v>
      </c>
      <c r="I2">
        <v>10</v>
      </c>
      <c r="J2">
        <f>G2*((H2+I2)/H2)</f>
        <v>-2.7805235109262183</v>
      </c>
      <c r="O2" t="s">
        <v>17</v>
      </c>
      <c r="P2">
        <v>296.58917449879658</v>
      </c>
    </row>
    <row r="3" spans="1:16" x14ac:dyDescent="0.2">
      <c r="A3" t="s">
        <v>5</v>
      </c>
      <c r="D3">
        <v>2</v>
      </c>
      <c r="E3">
        <v>2.5999999999999999E-3</v>
      </c>
      <c r="F3">
        <f t="shared" ref="F3:F66" si="0">(E3*P$2)+P$3</f>
        <v>-0.18092739326144247</v>
      </c>
      <c r="G3">
        <f t="shared" ref="G3:G66" si="1">F3-P$5</f>
        <v>-1.6757288359182008</v>
      </c>
      <c r="H3">
        <v>20</v>
      </c>
      <c r="I3">
        <v>10</v>
      </c>
      <c r="J3">
        <f t="shared" ref="J3:J66" si="2">G3*((H3+I3)/H3)</f>
        <v>-2.5135932538773011</v>
      </c>
      <c r="O3" t="s">
        <v>18</v>
      </c>
      <c r="P3">
        <v>-0.95205924695831357</v>
      </c>
    </row>
    <row r="4" spans="1:16" x14ac:dyDescent="0.2">
      <c r="A4" t="s">
        <v>6</v>
      </c>
      <c r="D4">
        <v>1</v>
      </c>
      <c r="E4">
        <v>1.9300000000000001E-2</v>
      </c>
      <c r="F4">
        <f t="shared" si="0"/>
        <v>4.772111820868461</v>
      </c>
      <c r="G4">
        <f t="shared" si="1"/>
        <v>3.2773103782117028</v>
      </c>
      <c r="H4">
        <v>20</v>
      </c>
      <c r="I4">
        <v>10</v>
      </c>
      <c r="J4">
        <f t="shared" si="2"/>
        <v>4.9159655673175546</v>
      </c>
    </row>
    <row r="5" spans="1:16" x14ac:dyDescent="0.2">
      <c r="A5" t="s">
        <v>6</v>
      </c>
      <c r="D5">
        <v>2</v>
      </c>
      <c r="E5">
        <v>1.89E-2</v>
      </c>
      <c r="F5">
        <f t="shared" si="0"/>
        <v>4.6534761510689417</v>
      </c>
      <c r="G5">
        <f t="shared" si="1"/>
        <v>3.1586747084121836</v>
      </c>
      <c r="H5">
        <v>20</v>
      </c>
      <c r="I5">
        <v>10</v>
      </c>
      <c r="J5">
        <f t="shared" si="2"/>
        <v>4.7380120626182753</v>
      </c>
      <c r="O5" t="s">
        <v>23</v>
      </c>
      <c r="P5">
        <v>1.4948014426567582</v>
      </c>
    </row>
    <row r="6" spans="1:16" x14ac:dyDescent="0.2">
      <c r="A6" t="s">
        <v>7</v>
      </c>
      <c r="D6">
        <v>1</v>
      </c>
      <c r="E6">
        <v>3.1699999999999999E-2</v>
      </c>
      <c r="F6">
        <f t="shared" si="0"/>
        <v>8.4498175846535375</v>
      </c>
      <c r="G6">
        <f t="shared" si="1"/>
        <v>6.9550161419967793</v>
      </c>
      <c r="H6">
        <v>20</v>
      </c>
      <c r="I6">
        <v>10</v>
      </c>
      <c r="J6">
        <f t="shared" si="2"/>
        <v>10.432524212995169</v>
      </c>
      <c r="O6">
        <f>AVERAGE(F16:F17)</f>
        <v>1.4948014426567582</v>
      </c>
    </row>
    <row r="7" spans="1:16" x14ac:dyDescent="0.2">
      <c r="A7" t="s">
        <v>7</v>
      </c>
      <c r="D7">
        <v>2</v>
      </c>
      <c r="E7">
        <v>3.2300000000000002E-2</v>
      </c>
      <c r="F7">
        <f t="shared" si="0"/>
        <v>8.6277710893528159</v>
      </c>
      <c r="G7">
        <f t="shared" si="1"/>
        <v>7.1329696466960577</v>
      </c>
      <c r="H7">
        <v>20</v>
      </c>
      <c r="I7">
        <v>10</v>
      </c>
      <c r="J7">
        <f t="shared" si="2"/>
        <v>10.699454470044087</v>
      </c>
    </row>
    <row r="8" spans="1:16" x14ac:dyDescent="0.2">
      <c r="A8" t="s">
        <v>8</v>
      </c>
      <c r="D8">
        <v>1</v>
      </c>
      <c r="E8">
        <v>0.1133</v>
      </c>
      <c r="F8">
        <f t="shared" si="0"/>
        <v>32.651494223755336</v>
      </c>
      <c r="G8">
        <f t="shared" si="1"/>
        <v>31.156692781098577</v>
      </c>
      <c r="H8">
        <v>20</v>
      </c>
      <c r="I8">
        <v>10</v>
      </c>
      <c r="J8">
        <f t="shared" si="2"/>
        <v>46.73503917164787</v>
      </c>
    </row>
    <row r="9" spans="1:16" x14ac:dyDescent="0.2">
      <c r="A9" t="s">
        <v>8</v>
      </c>
      <c r="D9">
        <v>2</v>
      </c>
      <c r="E9">
        <v>0.1104</v>
      </c>
      <c r="F9">
        <f t="shared" si="0"/>
        <v>31.791385617708826</v>
      </c>
      <c r="G9">
        <f t="shared" si="1"/>
        <v>30.296584175052068</v>
      </c>
      <c r="H9">
        <v>20</v>
      </c>
      <c r="I9">
        <v>10</v>
      </c>
      <c r="J9">
        <f t="shared" si="2"/>
        <v>45.444876262578106</v>
      </c>
    </row>
    <row r="10" spans="1:16" x14ac:dyDescent="0.2">
      <c r="A10" t="s">
        <v>9</v>
      </c>
      <c r="D10">
        <v>1</v>
      </c>
      <c r="E10">
        <v>0.18529999999999999</v>
      </c>
      <c r="F10">
        <f t="shared" si="0"/>
        <v>54.005914787668694</v>
      </c>
      <c r="G10">
        <f t="shared" si="1"/>
        <v>52.511113345011935</v>
      </c>
      <c r="H10">
        <v>20</v>
      </c>
      <c r="I10">
        <v>10</v>
      </c>
      <c r="J10">
        <f t="shared" si="2"/>
        <v>78.766670017517896</v>
      </c>
    </row>
    <row r="11" spans="1:16" x14ac:dyDescent="0.2">
      <c r="A11" t="s">
        <v>9</v>
      </c>
      <c r="D11">
        <v>2</v>
      </c>
      <c r="E11">
        <v>0.19620000000000001</v>
      </c>
      <c r="F11">
        <f t="shared" si="0"/>
        <v>57.238736789705577</v>
      </c>
      <c r="G11">
        <f t="shared" si="1"/>
        <v>55.743935347048819</v>
      </c>
      <c r="H11">
        <v>20</v>
      </c>
      <c r="I11">
        <v>10</v>
      </c>
      <c r="J11">
        <f t="shared" si="2"/>
        <v>83.615903020573228</v>
      </c>
    </row>
    <row r="12" spans="1:16" x14ac:dyDescent="0.2">
      <c r="A12" t="s">
        <v>10</v>
      </c>
      <c r="D12">
        <v>1</v>
      </c>
      <c r="E12">
        <v>0.45219999999999999</v>
      </c>
      <c r="F12">
        <f t="shared" si="0"/>
        <v>133.16556546139748</v>
      </c>
      <c r="G12">
        <f t="shared" si="1"/>
        <v>131.67076401874073</v>
      </c>
      <c r="H12">
        <v>20</v>
      </c>
      <c r="I12">
        <v>10</v>
      </c>
      <c r="J12">
        <f t="shared" si="2"/>
        <v>197.50614602811109</v>
      </c>
    </row>
    <row r="13" spans="1:16" x14ac:dyDescent="0.2">
      <c r="A13" t="s">
        <v>10</v>
      </c>
      <c r="D13">
        <v>2</v>
      </c>
      <c r="E13">
        <v>0.43120000000000003</v>
      </c>
      <c r="F13">
        <f t="shared" si="0"/>
        <v>126.93719279692279</v>
      </c>
      <c r="G13">
        <f t="shared" si="1"/>
        <v>125.44239135426602</v>
      </c>
      <c r="H13">
        <v>20</v>
      </c>
      <c r="I13">
        <v>10</v>
      </c>
      <c r="J13">
        <f t="shared" si="2"/>
        <v>188.16358703139903</v>
      </c>
    </row>
    <row r="14" spans="1:16" x14ac:dyDescent="0.2">
      <c r="A14" t="s">
        <v>11</v>
      </c>
      <c r="D14">
        <v>1</v>
      </c>
      <c r="E14">
        <v>0.68340000000000001</v>
      </c>
      <c r="F14">
        <f t="shared" si="0"/>
        <v>201.73698260551924</v>
      </c>
      <c r="G14">
        <f t="shared" si="1"/>
        <v>200.24218116286249</v>
      </c>
      <c r="H14">
        <v>20</v>
      </c>
      <c r="I14">
        <v>10</v>
      </c>
      <c r="J14">
        <f t="shared" si="2"/>
        <v>300.36327174429374</v>
      </c>
    </row>
    <row r="15" spans="1:16" x14ac:dyDescent="0.2">
      <c r="A15" t="s">
        <v>11</v>
      </c>
      <c r="D15">
        <v>2</v>
      </c>
      <c r="E15">
        <v>0.69920000000000004</v>
      </c>
      <c r="F15">
        <f t="shared" si="0"/>
        <v>206.42309156260029</v>
      </c>
      <c r="G15">
        <f t="shared" si="1"/>
        <v>204.92829011994354</v>
      </c>
      <c r="H15">
        <v>20</v>
      </c>
      <c r="I15">
        <v>10</v>
      </c>
      <c r="J15">
        <f t="shared" si="2"/>
        <v>307.39243517991531</v>
      </c>
    </row>
    <row r="16" spans="1:16" x14ac:dyDescent="0.2">
      <c r="A16" t="s">
        <v>14</v>
      </c>
      <c r="D16">
        <v>1</v>
      </c>
      <c r="E16">
        <v>8.6999999999999994E-3</v>
      </c>
      <c r="F16">
        <f t="shared" si="0"/>
        <v>1.6282665711812165</v>
      </c>
      <c r="G16">
        <f t="shared" si="1"/>
        <v>0.13346512852445835</v>
      </c>
      <c r="H16">
        <v>20</v>
      </c>
      <c r="I16">
        <v>10</v>
      </c>
      <c r="J16">
        <f t="shared" si="2"/>
        <v>0.20019769278668753</v>
      </c>
    </row>
    <row r="17" spans="1:10" x14ac:dyDescent="0.2">
      <c r="A17" t="s">
        <v>14</v>
      </c>
      <c r="D17">
        <v>2</v>
      </c>
      <c r="E17">
        <v>7.7999999999999996E-3</v>
      </c>
      <c r="F17">
        <f t="shared" si="0"/>
        <v>1.3613363141322998</v>
      </c>
      <c r="G17">
        <f t="shared" si="1"/>
        <v>-0.13346512852445835</v>
      </c>
      <c r="H17">
        <v>20</v>
      </c>
      <c r="I17">
        <v>10</v>
      </c>
      <c r="J17">
        <f t="shared" si="2"/>
        <v>-0.20019769278668753</v>
      </c>
    </row>
    <row r="18" spans="1:10" x14ac:dyDescent="0.2">
      <c r="A18" s="1">
        <v>44697</v>
      </c>
      <c r="B18">
        <v>2</v>
      </c>
      <c r="C18" t="s">
        <v>12</v>
      </c>
      <c r="D18">
        <v>1</v>
      </c>
      <c r="E18">
        <v>2.2599999999999999E-2</v>
      </c>
      <c r="F18">
        <f t="shared" si="0"/>
        <v>5.7508560967144886</v>
      </c>
      <c r="G18">
        <f t="shared" si="1"/>
        <v>4.2560546540577304</v>
      </c>
      <c r="H18">
        <v>20</v>
      </c>
      <c r="I18">
        <v>10</v>
      </c>
      <c r="J18">
        <f t="shared" si="2"/>
        <v>6.3840819810865952</v>
      </c>
    </row>
    <row r="19" spans="1:10" x14ac:dyDescent="0.2">
      <c r="A19" s="1">
        <v>44697</v>
      </c>
      <c r="B19">
        <v>2</v>
      </c>
      <c r="C19" t="s">
        <v>12</v>
      </c>
      <c r="D19">
        <v>2</v>
      </c>
      <c r="E19">
        <v>2.2200000000000001E-2</v>
      </c>
      <c r="F19">
        <f t="shared" si="0"/>
        <v>5.6322204269149712</v>
      </c>
      <c r="G19">
        <f t="shared" si="1"/>
        <v>4.137418984258213</v>
      </c>
      <c r="H19">
        <v>20</v>
      </c>
      <c r="I19">
        <v>10</v>
      </c>
      <c r="J19">
        <f t="shared" si="2"/>
        <v>6.2061284763873195</v>
      </c>
    </row>
    <row r="20" spans="1:10" x14ac:dyDescent="0.2">
      <c r="A20" s="1">
        <v>44697</v>
      </c>
      <c r="B20">
        <v>2</v>
      </c>
      <c r="C20" t="s">
        <v>13</v>
      </c>
      <c r="D20">
        <v>1</v>
      </c>
      <c r="E20">
        <v>3.9899999999999998E-2</v>
      </c>
      <c r="F20">
        <f t="shared" si="0"/>
        <v>10.88184881554367</v>
      </c>
      <c r="G20">
        <f t="shared" si="1"/>
        <v>9.3870473728869115</v>
      </c>
      <c r="H20">
        <v>20</v>
      </c>
      <c r="I20">
        <v>10</v>
      </c>
      <c r="J20">
        <f t="shared" si="2"/>
        <v>14.080571059330367</v>
      </c>
    </row>
    <row r="21" spans="1:10" x14ac:dyDescent="0.2">
      <c r="A21" s="1">
        <v>44697</v>
      </c>
      <c r="B21">
        <v>2</v>
      </c>
      <c r="C21" t="s">
        <v>13</v>
      </c>
      <c r="D21">
        <v>2</v>
      </c>
      <c r="E21">
        <v>3.8899999999999997E-2</v>
      </c>
      <c r="F21">
        <f t="shared" si="0"/>
        <v>10.585259641044873</v>
      </c>
      <c r="G21">
        <f t="shared" si="1"/>
        <v>9.0904581983881148</v>
      </c>
      <c r="H21">
        <v>20</v>
      </c>
      <c r="I21">
        <v>10</v>
      </c>
      <c r="J21">
        <f t="shared" si="2"/>
        <v>13.635687297582173</v>
      </c>
    </row>
    <row r="22" spans="1:10" x14ac:dyDescent="0.2">
      <c r="A22" s="1">
        <v>44697</v>
      </c>
      <c r="B22">
        <v>4</v>
      </c>
      <c r="C22" t="s">
        <v>12</v>
      </c>
      <c r="D22">
        <v>1</v>
      </c>
      <c r="E22">
        <v>2.92E-2</v>
      </c>
      <c r="F22">
        <f t="shared" si="0"/>
        <v>7.7083446484065465</v>
      </c>
      <c r="G22">
        <f t="shared" si="1"/>
        <v>6.2135432057497884</v>
      </c>
      <c r="H22">
        <v>20</v>
      </c>
      <c r="I22">
        <v>10</v>
      </c>
      <c r="J22">
        <f t="shared" si="2"/>
        <v>9.3203148086246834</v>
      </c>
    </row>
    <row r="23" spans="1:10" x14ac:dyDescent="0.2">
      <c r="A23" s="1">
        <v>44697</v>
      </c>
      <c r="B23">
        <v>4</v>
      </c>
      <c r="C23" t="s">
        <v>12</v>
      </c>
      <c r="D23">
        <v>2</v>
      </c>
      <c r="E23">
        <v>2.86E-2</v>
      </c>
      <c r="F23">
        <f t="shared" si="0"/>
        <v>7.5303911437072681</v>
      </c>
      <c r="G23">
        <f t="shared" si="1"/>
        <v>6.03558970105051</v>
      </c>
      <c r="H23">
        <v>20</v>
      </c>
      <c r="I23">
        <v>10</v>
      </c>
      <c r="J23">
        <f t="shared" si="2"/>
        <v>9.053384551575764</v>
      </c>
    </row>
    <row r="24" spans="1:10" x14ac:dyDescent="0.2">
      <c r="A24" s="1">
        <v>44697</v>
      </c>
      <c r="B24">
        <v>4</v>
      </c>
      <c r="C24" t="s">
        <v>13</v>
      </c>
      <c r="D24">
        <v>1</v>
      </c>
      <c r="E24">
        <v>2.6100000000000002E-2</v>
      </c>
      <c r="F24">
        <f t="shared" si="0"/>
        <v>6.7889182074602781</v>
      </c>
      <c r="G24">
        <f t="shared" si="1"/>
        <v>5.2941167648035199</v>
      </c>
      <c r="H24">
        <v>20</v>
      </c>
      <c r="I24">
        <v>10</v>
      </c>
      <c r="J24">
        <f t="shared" si="2"/>
        <v>7.9411751472052803</v>
      </c>
    </row>
    <row r="25" spans="1:10" x14ac:dyDescent="0.2">
      <c r="A25" s="1">
        <v>44697</v>
      </c>
      <c r="B25">
        <v>4</v>
      </c>
      <c r="C25" t="s">
        <v>13</v>
      </c>
      <c r="D25">
        <v>2</v>
      </c>
      <c r="E25">
        <v>2.5600000000000001E-2</v>
      </c>
      <c r="F25">
        <f t="shared" si="0"/>
        <v>6.6406236202108797</v>
      </c>
      <c r="G25">
        <f t="shared" si="1"/>
        <v>5.1458221775541215</v>
      </c>
      <c r="H25">
        <v>20</v>
      </c>
      <c r="I25">
        <v>10</v>
      </c>
      <c r="J25">
        <f t="shared" si="2"/>
        <v>7.7187332663311823</v>
      </c>
    </row>
    <row r="26" spans="1:10" x14ac:dyDescent="0.2">
      <c r="A26" s="1">
        <v>44697</v>
      </c>
      <c r="B26">
        <v>5</v>
      </c>
      <c r="C26" t="s">
        <v>12</v>
      </c>
      <c r="D26">
        <v>1</v>
      </c>
      <c r="E26">
        <v>1.4200000000000001E-2</v>
      </c>
      <c r="F26">
        <f t="shared" si="0"/>
        <v>3.2595070309245981</v>
      </c>
      <c r="G26">
        <f t="shared" si="1"/>
        <v>1.76470558826784</v>
      </c>
      <c r="H26">
        <v>20</v>
      </c>
      <c r="I26">
        <v>10</v>
      </c>
      <c r="J26">
        <f t="shared" si="2"/>
        <v>2.6470583824017599</v>
      </c>
    </row>
    <row r="27" spans="1:10" x14ac:dyDescent="0.2">
      <c r="A27" s="1">
        <v>44697</v>
      </c>
      <c r="B27">
        <v>5</v>
      </c>
      <c r="C27" t="s">
        <v>12</v>
      </c>
      <c r="D27">
        <v>2</v>
      </c>
      <c r="E27">
        <v>1.5100000000000001E-2</v>
      </c>
      <c r="F27">
        <f t="shared" si="0"/>
        <v>3.5264372879735149</v>
      </c>
      <c r="G27">
        <f t="shared" si="1"/>
        <v>2.0316358453167567</v>
      </c>
      <c r="H27">
        <v>20</v>
      </c>
      <c r="I27">
        <v>10</v>
      </c>
      <c r="J27">
        <f t="shared" si="2"/>
        <v>3.047453767975135</v>
      </c>
    </row>
    <row r="28" spans="1:10" x14ac:dyDescent="0.2">
      <c r="A28" s="1">
        <v>44697</v>
      </c>
      <c r="B28">
        <v>5</v>
      </c>
      <c r="C28" t="s">
        <v>13</v>
      </c>
      <c r="D28">
        <v>1</v>
      </c>
      <c r="E28">
        <v>3.4200000000000001E-2</v>
      </c>
      <c r="F28">
        <f t="shared" si="0"/>
        <v>9.1912905209005302</v>
      </c>
      <c r="G28">
        <f t="shared" si="1"/>
        <v>7.696489078243772</v>
      </c>
      <c r="H28">
        <v>20</v>
      </c>
      <c r="I28">
        <v>10</v>
      </c>
      <c r="J28">
        <f t="shared" si="2"/>
        <v>11.544733617365658</v>
      </c>
    </row>
    <row r="29" spans="1:10" x14ac:dyDescent="0.2">
      <c r="A29" s="1">
        <v>44697</v>
      </c>
      <c r="B29">
        <v>5</v>
      </c>
      <c r="C29" t="s">
        <v>13</v>
      </c>
      <c r="D29">
        <v>2</v>
      </c>
      <c r="E29">
        <v>3.4200000000000001E-2</v>
      </c>
      <c r="F29">
        <f t="shared" si="0"/>
        <v>9.1912905209005302</v>
      </c>
      <c r="G29">
        <f t="shared" si="1"/>
        <v>7.696489078243772</v>
      </c>
      <c r="H29">
        <v>20</v>
      </c>
      <c r="I29">
        <v>10</v>
      </c>
      <c r="J29">
        <f t="shared" si="2"/>
        <v>11.544733617365658</v>
      </c>
    </row>
    <row r="30" spans="1:10" x14ac:dyDescent="0.2">
      <c r="A30" s="1">
        <v>44697</v>
      </c>
      <c r="B30">
        <v>6</v>
      </c>
      <c r="C30" t="s">
        <v>12</v>
      </c>
      <c r="D30">
        <v>1</v>
      </c>
      <c r="E30">
        <v>3.15E-2</v>
      </c>
      <c r="F30">
        <f t="shared" si="0"/>
        <v>8.3904997497537792</v>
      </c>
      <c r="G30">
        <f t="shared" si="1"/>
        <v>6.895698307097021</v>
      </c>
      <c r="H30">
        <v>20</v>
      </c>
      <c r="I30">
        <v>10</v>
      </c>
      <c r="J30">
        <f t="shared" si="2"/>
        <v>10.343547460645532</v>
      </c>
    </row>
    <row r="31" spans="1:10" x14ac:dyDescent="0.2">
      <c r="A31" s="1">
        <v>44697</v>
      </c>
      <c r="B31">
        <v>6</v>
      </c>
      <c r="C31" t="s">
        <v>12</v>
      </c>
      <c r="D31">
        <v>2</v>
      </c>
      <c r="E31">
        <v>3.1800000000000002E-2</v>
      </c>
      <c r="F31">
        <f t="shared" si="0"/>
        <v>8.4794765021034184</v>
      </c>
      <c r="G31">
        <f t="shared" si="1"/>
        <v>6.9846750594466602</v>
      </c>
      <c r="H31">
        <v>20</v>
      </c>
      <c r="I31">
        <v>10</v>
      </c>
      <c r="J31">
        <f t="shared" si="2"/>
        <v>10.477012589169991</v>
      </c>
    </row>
    <row r="32" spans="1:10" x14ac:dyDescent="0.2">
      <c r="A32" s="1">
        <v>44697</v>
      </c>
      <c r="B32">
        <v>6</v>
      </c>
      <c r="C32" t="s">
        <v>13</v>
      </c>
      <c r="D32">
        <v>1</v>
      </c>
      <c r="E32">
        <v>3.2099999999999997E-2</v>
      </c>
      <c r="F32">
        <f t="shared" si="0"/>
        <v>8.5684532544530558</v>
      </c>
      <c r="G32">
        <f t="shared" si="1"/>
        <v>7.0736518117962977</v>
      </c>
      <c r="H32">
        <v>20</v>
      </c>
      <c r="I32">
        <v>10</v>
      </c>
      <c r="J32">
        <f t="shared" si="2"/>
        <v>10.610477717694447</v>
      </c>
    </row>
    <row r="33" spans="1:10" x14ac:dyDescent="0.2">
      <c r="A33" s="1">
        <v>44697</v>
      </c>
      <c r="B33">
        <v>6</v>
      </c>
      <c r="C33" t="s">
        <v>13</v>
      </c>
      <c r="D33">
        <v>2</v>
      </c>
      <c r="E33">
        <v>2.4E-2</v>
      </c>
      <c r="F33">
        <f t="shared" si="0"/>
        <v>6.1660809410128046</v>
      </c>
      <c r="G33">
        <f t="shared" si="1"/>
        <v>4.6712794983560464</v>
      </c>
      <c r="H33">
        <v>20</v>
      </c>
      <c r="I33">
        <v>10</v>
      </c>
      <c r="J33">
        <f t="shared" si="2"/>
        <v>7.0069192475340696</v>
      </c>
    </row>
    <row r="34" spans="1:10" x14ac:dyDescent="0.2">
      <c r="A34" s="1">
        <v>44697</v>
      </c>
      <c r="B34">
        <v>7</v>
      </c>
      <c r="C34" t="s">
        <v>12</v>
      </c>
      <c r="D34">
        <v>1</v>
      </c>
      <c r="E34">
        <v>1.5900000000000001E-2</v>
      </c>
      <c r="F34">
        <f t="shared" si="0"/>
        <v>3.7637086275725524</v>
      </c>
      <c r="G34">
        <f t="shared" si="1"/>
        <v>2.2689071849157942</v>
      </c>
      <c r="H34">
        <v>20</v>
      </c>
      <c r="I34">
        <v>10</v>
      </c>
      <c r="J34">
        <f t="shared" si="2"/>
        <v>3.4033607773736914</v>
      </c>
    </row>
    <row r="35" spans="1:10" x14ac:dyDescent="0.2">
      <c r="A35" s="1">
        <v>44697</v>
      </c>
      <c r="B35">
        <v>7</v>
      </c>
      <c r="C35" t="s">
        <v>12</v>
      </c>
      <c r="D35">
        <v>2</v>
      </c>
      <c r="E35">
        <v>1.54E-2</v>
      </c>
      <c r="F35">
        <f t="shared" si="0"/>
        <v>3.6154140403231541</v>
      </c>
      <c r="G35">
        <f t="shared" si="1"/>
        <v>2.1206125976663959</v>
      </c>
      <c r="H35">
        <v>20</v>
      </c>
      <c r="I35">
        <v>10</v>
      </c>
      <c r="J35">
        <f t="shared" si="2"/>
        <v>3.1809188964995938</v>
      </c>
    </row>
    <row r="36" spans="1:10" x14ac:dyDescent="0.2">
      <c r="A36" s="1">
        <v>44697</v>
      </c>
      <c r="B36">
        <v>7</v>
      </c>
      <c r="C36" t="s">
        <v>13</v>
      </c>
      <c r="D36">
        <v>1</v>
      </c>
      <c r="E36">
        <v>1.9599999999999999E-2</v>
      </c>
      <c r="F36">
        <f t="shared" si="0"/>
        <v>4.8610885732180993</v>
      </c>
      <c r="G36">
        <f t="shared" si="1"/>
        <v>3.3662871305613411</v>
      </c>
      <c r="H36">
        <v>20</v>
      </c>
      <c r="I36">
        <v>10</v>
      </c>
      <c r="J36">
        <f t="shared" si="2"/>
        <v>5.0494306958420117</v>
      </c>
    </row>
    <row r="37" spans="1:10" x14ac:dyDescent="0.2">
      <c r="A37" s="1">
        <v>44697</v>
      </c>
      <c r="B37">
        <v>7</v>
      </c>
      <c r="C37" t="s">
        <v>13</v>
      </c>
      <c r="D37">
        <v>2</v>
      </c>
      <c r="E37">
        <v>2.2200000000000001E-2</v>
      </c>
      <c r="F37">
        <f t="shared" si="0"/>
        <v>5.6322204269149712</v>
      </c>
      <c r="G37">
        <f t="shared" si="1"/>
        <v>4.137418984258213</v>
      </c>
      <c r="H37">
        <v>20</v>
      </c>
      <c r="I37">
        <v>10</v>
      </c>
      <c r="J37">
        <f t="shared" si="2"/>
        <v>6.2061284763873195</v>
      </c>
    </row>
    <row r="38" spans="1:10" x14ac:dyDescent="0.2">
      <c r="A38" s="1">
        <v>44709</v>
      </c>
      <c r="B38">
        <v>2</v>
      </c>
      <c r="C38" t="s">
        <v>12</v>
      </c>
      <c r="D38">
        <v>1</v>
      </c>
      <c r="E38">
        <v>1.9099999999999999E-2</v>
      </c>
      <c r="F38">
        <f t="shared" si="0"/>
        <v>4.7127939859687009</v>
      </c>
      <c r="G38">
        <f t="shared" si="1"/>
        <v>3.2179925433119427</v>
      </c>
      <c r="H38">
        <v>20</v>
      </c>
      <c r="I38">
        <v>10</v>
      </c>
      <c r="J38">
        <f t="shared" si="2"/>
        <v>4.8269888149679137</v>
      </c>
    </row>
    <row r="39" spans="1:10" x14ac:dyDescent="0.2">
      <c r="A39" s="1">
        <v>44709</v>
      </c>
      <c r="B39">
        <v>2</v>
      </c>
      <c r="C39" t="s">
        <v>12</v>
      </c>
      <c r="D39">
        <v>2</v>
      </c>
      <c r="E39">
        <v>1.83E-2</v>
      </c>
      <c r="F39">
        <f t="shared" si="0"/>
        <v>4.4755226463696642</v>
      </c>
      <c r="G39">
        <f t="shared" si="1"/>
        <v>2.9807212037129061</v>
      </c>
      <c r="H39">
        <v>20</v>
      </c>
      <c r="I39">
        <v>10</v>
      </c>
      <c r="J39">
        <f t="shared" si="2"/>
        <v>4.4710818055693586</v>
      </c>
    </row>
    <row r="40" spans="1:10" x14ac:dyDescent="0.2">
      <c r="A40" s="1">
        <v>44709</v>
      </c>
      <c r="B40">
        <v>2</v>
      </c>
      <c r="C40" t="s">
        <v>13</v>
      </c>
      <c r="D40">
        <v>1</v>
      </c>
      <c r="E40">
        <v>1.61E-2</v>
      </c>
      <c r="F40">
        <f t="shared" si="0"/>
        <v>3.8230264624723116</v>
      </c>
      <c r="G40">
        <f t="shared" si="1"/>
        <v>2.3282250198155534</v>
      </c>
      <c r="H40">
        <v>20</v>
      </c>
      <c r="I40">
        <v>10</v>
      </c>
      <c r="J40">
        <f t="shared" si="2"/>
        <v>3.4923375297233301</v>
      </c>
    </row>
    <row r="41" spans="1:10" x14ac:dyDescent="0.2">
      <c r="A41" s="1">
        <v>44709</v>
      </c>
      <c r="B41">
        <v>2</v>
      </c>
      <c r="C41" t="s">
        <v>13</v>
      </c>
      <c r="D41">
        <v>2</v>
      </c>
      <c r="E41">
        <v>1.7100000000000001E-2</v>
      </c>
      <c r="F41">
        <f t="shared" si="0"/>
        <v>4.1196156369711083</v>
      </c>
      <c r="G41">
        <f t="shared" si="1"/>
        <v>2.6248141943143501</v>
      </c>
      <c r="H41">
        <v>20</v>
      </c>
      <c r="I41">
        <v>10</v>
      </c>
      <c r="J41">
        <f t="shared" si="2"/>
        <v>3.9372212914715252</v>
      </c>
    </row>
    <row r="42" spans="1:10" x14ac:dyDescent="0.2">
      <c r="A42" s="1">
        <v>44709</v>
      </c>
      <c r="B42">
        <v>4</v>
      </c>
      <c r="C42" t="s">
        <v>12</v>
      </c>
      <c r="D42">
        <v>1</v>
      </c>
      <c r="E42">
        <v>1.43E-2</v>
      </c>
      <c r="F42">
        <f t="shared" si="0"/>
        <v>3.2891659483744773</v>
      </c>
      <c r="G42">
        <f t="shared" si="1"/>
        <v>1.7943645057177191</v>
      </c>
      <c r="H42">
        <v>20</v>
      </c>
      <c r="I42">
        <v>10</v>
      </c>
      <c r="J42">
        <f t="shared" si="2"/>
        <v>2.6915467585765787</v>
      </c>
    </row>
    <row r="43" spans="1:10" x14ac:dyDescent="0.2">
      <c r="A43" s="1">
        <v>44709</v>
      </c>
      <c r="B43">
        <v>4</v>
      </c>
      <c r="C43" t="s">
        <v>12</v>
      </c>
      <c r="D43">
        <v>2</v>
      </c>
      <c r="E43">
        <v>1.4200000000000001E-2</v>
      </c>
      <c r="F43">
        <f t="shared" si="0"/>
        <v>3.2595070309245981</v>
      </c>
      <c r="G43">
        <f t="shared" si="1"/>
        <v>1.76470558826784</v>
      </c>
      <c r="H43">
        <v>20</v>
      </c>
      <c r="I43">
        <v>10</v>
      </c>
      <c r="J43">
        <f t="shared" si="2"/>
        <v>2.6470583824017599</v>
      </c>
    </row>
    <row r="44" spans="1:10" x14ac:dyDescent="0.2">
      <c r="A44" s="1">
        <v>44709</v>
      </c>
      <c r="B44">
        <v>4</v>
      </c>
      <c r="C44" t="s">
        <v>13</v>
      </c>
      <c r="D44">
        <v>1</v>
      </c>
      <c r="E44">
        <v>1.41E-2</v>
      </c>
      <c r="F44">
        <f t="shared" si="0"/>
        <v>3.2298481134747181</v>
      </c>
      <c r="G44">
        <f t="shared" si="1"/>
        <v>1.7350466708179599</v>
      </c>
      <c r="H44">
        <v>20</v>
      </c>
      <c r="I44">
        <v>10</v>
      </c>
      <c r="J44">
        <f t="shared" si="2"/>
        <v>2.6025700062269399</v>
      </c>
    </row>
    <row r="45" spans="1:10" x14ac:dyDescent="0.2">
      <c r="A45" s="1">
        <v>44709</v>
      </c>
      <c r="B45">
        <v>4</v>
      </c>
      <c r="C45" t="s">
        <v>13</v>
      </c>
      <c r="D45">
        <v>2</v>
      </c>
      <c r="E45">
        <v>1.55E-2</v>
      </c>
      <c r="F45">
        <f t="shared" si="0"/>
        <v>3.6450729577730332</v>
      </c>
      <c r="G45">
        <f t="shared" si="1"/>
        <v>2.150271515116275</v>
      </c>
      <c r="H45">
        <v>20</v>
      </c>
      <c r="I45">
        <v>10</v>
      </c>
      <c r="J45">
        <f t="shared" si="2"/>
        <v>3.2254072726744125</v>
      </c>
    </row>
    <row r="46" spans="1:10" x14ac:dyDescent="0.2">
      <c r="A46" s="1">
        <v>44709</v>
      </c>
      <c r="B46">
        <v>5</v>
      </c>
      <c r="C46" t="s">
        <v>12</v>
      </c>
      <c r="D46">
        <v>1</v>
      </c>
      <c r="E46">
        <v>2.3300000000000001E-2</v>
      </c>
      <c r="F46">
        <f t="shared" si="0"/>
        <v>5.958468518863647</v>
      </c>
      <c r="G46">
        <f t="shared" si="1"/>
        <v>4.4636670762068889</v>
      </c>
      <c r="H46">
        <v>20</v>
      </c>
      <c r="I46">
        <v>10</v>
      </c>
      <c r="J46">
        <f t="shared" si="2"/>
        <v>6.6955006143103333</v>
      </c>
    </row>
    <row r="47" spans="1:10" x14ac:dyDescent="0.2">
      <c r="A47" s="1">
        <v>44709</v>
      </c>
      <c r="B47">
        <v>5</v>
      </c>
      <c r="C47" t="s">
        <v>12</v>
      </c>
      <c r="D47">
        <v>2</v>
      </c>
      <c r="E47">
        <v>2.0899999999999998E-2</v>
      </c>
      <c r="F47">
        <f t="shared" si="0"/>
        <v>5.2466545000665343</v>
      </c>
      <c r="G47">
        <f t="shared" si="1"/>
        <v>3.7518530574097761</v>
      </c>
      <c r="H47">
        <v>20</v>
      </c>
      <c r="I47">
        <v>10</v>
      </c>
      <c r="J47">
        <f t="shared" si="2"/>
        <v>5.6277795861146647</v>
      </c>
    </row>
    <row r="48" spans="1:10" x14ac:dyDescent="0.2">
      <c r="A48" s="1">
        <v>44709</v>
      </c>
      <c r="B48">
        <v>5</v>
      </c>
      <c r="C48" t="s">
        <v>13</v>
      </c>
      <c r="D48">
        <v>1</v>
      </c>
      <c r="E48">
        <v>2.3300000000000001E-2</v>
      </c>
      <c r="F48">
        <f t="shared" si="0"/>
        <v>5.958468518863647</v>
      </c>
      <c r="G48">
        <f t="shared" si="1"/>
        <v>4.4636670762068889</v>
      </c>
      <c r="H48">
        <v>20</v>
      </c>
      <c r="I48">
        <v>10</v>
      </c>
      <c r="J48">
        <f t="shared" si="2"/>
        <v>6.6955006143103333</v>
      </c>
    </row>
    <row r="49" spans="1:10" x14ac:dyDescent="0.2">
      <c r="A49" s="1">
        <v>44709</v>
      </c>
      <c r="B49">
        <v>5</v>
      </c>
      <c r="C49" t="s">
        <v>13</v>
      </c>
      <c r="D49">
        <v>2</v>
      </c>
      <c r="E49">
        <v>2.1700000000000001E-2</v>
      </c>
      <c r="F49">
        <f t="shared" si="0"/>
        <v>5.4839258396655728</v>
      </c>
      <c r="G49">
        <f t="shared" si="1"/>
        <v>3.9891243970088146</v>
      </c>
      <c r="H49">
        <v>20</v>
      </c>
      <c r="I49">
        <v>10</v>
      </c>
      <c r="J49">
        <f t="shared" si="2"/>
        <v>5.9836865955132215</v>
      </c>
    </row>
    <row r="50" spans="1:10" x14ac:dyDescent="0.2">
      <c r="A50" s="1">
        <v>44709</v>
      </c>
      <c r="B50">
        <v>6</v>
      </c>
      <c r="C50" t="s">
        <v>12</v>
      </c>
      <c r="D50">
        <v>1</v>
      </c>
      <c r="E50">
        <v>2.1499999999999998E-2</v>
      </c>
      <c r="F50">
        <f t="shared" si="0"/>
        <v>5.4246080047658127</v>
      </c>
      <c r="G50">
        <f t="shared" si="1"/>
        <v>3.9298065621090545</v>
      </c>
      <c r="H50">
        <v>20</v>
      </c>
      <c r="I50">
        <v>10</v>
      </c>
      <c r="J50">
        <f t="shared" si="2"/>
        <v>5.8947098431635823</v>
      </c>
    </row>
    <row r="51" spans="1:10" x14ac:dyDescent="0.2">
      <c r="A51" s="1">
        <v>44709</v>
      </c>
      <c r="B51">
        <v>6</v>
      </c>
      <c r="C51" t="s">
        <v>12</v>
      </c>
      <c r="D51">
        <v>2</v>
      </c>
      <c r="E51">
        <v>1.9800000000000002E-2</v>
      </c>
      <c r="F51">
        <f t="shared" si="0"/>
        <v>4.9204064081178593</v>
      </c>
      <c r="G51">
        <f t="shared" si="1"/>
        <v>3.4256049654611012</v>
      </c>
      <c r="H51">
        <v>20</v>
      </c>
      <c r="I51">
        <v>10</v>
      </c>
      <c r="J51">
        <f t="shared" si="2"/>
        <v>5.1384074481916517</v>
      </c>
    </row>
    <row r="52" spans="1:10" x14ac:dyDescent="0.2">
      <c r="A52" s="1">
        <v>44709</v>
      </c>
      <c r="B52">
        <v>6</v>
      </c>
      <c r="C52" t="s">
        <v>13</v>
      </c>
      <c r="D52">
        <v>1</v>
      </c>
      <c r="E52">
        <v>2.1299999999999999E-2</v>
      </c>
      <c r="F52">
        <f t="shared" si="0"/>
        <v>5.3652901698660536</v>
      </c>
      <c r="G52">
        <f t="shared" si="1"/>
        <v>3.8704887272092954</v>
      </c>
      <c r="H52">
        <v>20</v>
      </c>
      <c r="I52">
        <v>10</v>
      </c>
      <c r="J52">
        <f t="shared" si="2"/>
        <v>5.8057330908139431</v>
      </c>
    </row>
    <row r="53" spans="1:10" x14ac:dyDescent="0.2">
      <c r="A53" s="1">
        <v>44709</v>
      </c>
      <c r="B53">
        <v>6</v>
      </c>
      <c r="C53" t="s">
        <v>13</v>
      </c>
      <c r="D53">
        <v>2</v>
      </c>
      <c r="E53">
        <v>2.6200000000000001E-2</v>
      </c>
      <c r="F53">
        <f t="shared" si="0"/>
        <v>6.8185771249101572</v>
      </c>
      <c r="G53">
        <f t="shared" si="1"/>
        <v>5.323775682253399</v>
      </c>
      <c r="H53">
        <v>20</v>
      </c>
      <c r="I53">
        <v>10</v>
      </c>
      <c r="J53">
        <f t="shared" si="2"/>
        <v>7.985663523380099</v>
      </c>
    </row>
    <row r="54" spans="1:10" x14ac:dyDescent="0.2">
      <c r="A54" s="1">
        <v>44709</v>
      </c>
      <c r="B54">
        <v>7</v>
      </c>
      <c r="C54" t="s">
        <v>12</v>
      </c>
      <c r="D54">
        <v>1</v>
      </c>
      <c r="E54">
        <v>2.4899999999999999E-2</v>
      </c>
      <c r="F54">
        <f t="shared" si="0"/>
        <v>6.4330111980617213</v>
      </c>
      <c r="G54">
        <f t="shared" si="1"/>
        <v>4.9382097554049631</v>
      </c>
      <c r="H54">
        <v>20</v>
      </c>
      <c r="I54">
        <v>10</v>
      </c>
      <c r="J54">
        <f t="shared" si="2"/>
        <v>7.4073146331074451</v>
      </c>
    </row>
    <row r="55" spans="1:10" x14ac:dyDescent="0.2">
      <c r="A55" s="1">
        <v>44709</v>
      </c>
      <c r="B55">
        <v>7</v>
      </c>
      <c r="C55" t="s">
        <v>12</v>
      </c>
      <c r="D55">
        <v>2</v>
      </c>
      <c r="E55">
        <v>2.24E-2</v>
      </c>
      <c r="F55">
        <f t="shared" si="0"/>
        <v>5.6915382618147294</v>
      </c>
      <c r="G55">
        <f t="shared" si="1"/>
        <v>4.1967368191579713</v>
      </c>
      <c r="H55">
        <v>20</v>
      </c>
      <c r="I55">
        <v>10</v>
      </c>
      <c r="J55">
        <f t="shared" si="2"/>
        <v>6.2951052287369569</v>
      </c>
    </row>
    <row r="56" spans="1:10" x14ac:dyDescent="0.2">
      <c r="A56" s="1">
        <v>44709</v>
      </c>
      <c r="B56">
        <v>7</v>
      </c>
      <c r="C56" t="s">
        <v>13</v>
      </c>
      <c r="D56">
        <v>1</v>
      </c>
      <c r="E56">
        <v>2.4199999999999999E-2</v>
      </c>
      <c r="F56">
        <f t="shared" si="0"/>
        <v>6.2253987759125637</v>
      </c>
      <c r="G56">
        <f t="shared" si="1"/>
        <v>4.7305973332558056</v>
      </c>
      <c r="H56">
        <v>20</v>
      </c>
      <c r="I56">
        <v>10</v>
      </c>
      <c r="J56">
        <f t="shared" si="2"/>
        <v>7.0958959998837088</v>
      </c>
    </row>
    <row r="57" spans="1:10" x14ac:dyDescent="0.2">
      <c r="A57" s="1">
        <v>44709</v>
      </c>
      <c r="B57">
        <v>7</v>
      </c>
      <c r="C57" t="s">
        <v>13</v>
      </c>
      <c r="D57">
        <v>2</v>
      </c>
      <c r="E57">
        <v>2.58E-2</v>
      </c>
      <c r="F57">
        <f t="shared" si="0"/>
        <v>6.699941455110638</v>
      </c>
      <c r="G57">
        <f t="shared" si="1"/>
        <v>5.2051400124538798</v>
      </c>
      <c r="H57">
        <v>20</v>
      </c>
      <c r="I57">
        <v>10</v>
      </c>
      <c r="J57">
        <f t="shared" si="2"/>
        <v>7.8077100186808197</v>
      </c>
    </row>
    <row r="58" spans="1:10" x14ac:dyDescent="0.2">
      <c r="A58" s="1">
        <v>44721</v>
      </c>
      <c r="B58">
        <v>2</v>
      </c>
      <c r="C58" t="s">
        <v>12</v>
      </c>
      <c r="D58">
        <v>1</v>
      </c>
      <c r="E58">
        <v>2.5700000000000001E-2</v>
      </c>
      <c r="F58">
        <f t="shared" si="0"/>
        <v>6.6702825376607588</v>
      </c>
      <c r="G58">
        <f t="shared" si="1"/>
        <v>5.1754810950040007</v>
      </c>
      <c r="H58">
        <v>20</v>
      </c>
      <c r="I58">
        <v>10</v>
      </c>
      <c r="J58">
        <f t="shared" si="2"/>
        <v>7.763221642506001</v>
      </c>
    </row>
    <row r="59" spans="1:10" x14ac:dyDescent="0.2">
      <c r="A59" s="1">
        <v>44721</v>
      </c>
      <c r="B59">
        <v>2</v>
      </c>
      <c r="C59" t="s">
        <v>12</v>
      </c>
      <c r="D59">
        <v>2</v>
      </c>
      <c r="E59">
        <v>2.5100000000000001E-2</v>
      </c>
      <c r="F59">
        <f t="shared" si="0"/>
        <v>6.4923290329614805</v>
      </c>
      <c r="G59">
        <f t="shared" si="1"/>
        <v>4.9975275903047223</v>
      </c>
      <c r="H59">
        <v>20</v>
      </c>
      <c r="I59">
        <v>10</v>
      </c>
      <c r="J59">
        <f t="shared" si="2"/>
        <v>7.4962913854570834</v>
      </c>
    </row>
    <row r="60" spans="1:10" x14ac:dyDescent="0.2">
      <c r="A60" s="1">
        <v>44721</v>
      </c>
      <c r="B60">
        <v>2</v>
      </c>
      <c r="C60" t="s">
        <v>13</v>
      </c>
      <c r="D60">
        <v>1</v>
      </c>
      <c r="E60">
        <v>2.8500000000000001E-2</v>
      </c>
      <c r="F60">
        <f t="shared" si="0"/>
        <v>7.500732226257389</v>
      </c>
      <c r="G60">
        <f t="shared" si="1"/>
        <v>6.0059307836006308</v>
      </c>
      <c r="H60">
        <v>20</v>
      </c>
      <c r="I60">
        <v>10</v>
      </c>
      <c r="J60">
        <f t="shared" si="2"/>
        <v>9.0088961754009453</v>
      </c>
    </row>
    <row r="61" spans="1:10" x14ac:dyDescent="0.2">
      <c r="A61" s="1">
        <v>44721</v>
      </c>
      <c r="B61">
        <v>2</v>
      </c>
      <c r="C61" t="s">
        <v>13</v>
      </c>
      <c r="D61">
        <v>2</v>
      </c>
      <c r="E61">
        <v>2.63E-2</v>
      </c>
      <c r="F61">
        <f t="shared" si="0"/>
        <v>6.8482360423600364</v>
      </c>
      <c r="G61">
        <f t="shared" si="1"/>
        <v>5.3534345997032782</v>
      </c>
      <c r="H61">
        <v>20</v>
      </c>
      <c r="I61">
        <v>10</v>
      </c>
      <c r="J61">
        <f t="shared" si="2"/>
        <v>8.0301518995549177</v>
      </c>
    </row>
    <row r="62" spans="1:10" x14ac:dyDescent="0.2">
      <c r="A62" s="1">
        <v>44721</v>
      </c>
      <c r="B62">
        <v>4</v>
      </c>
      <c r="C62" t="s">
        <v>12</v>
      </c>
      <c r="D62">
        <v>1</v>
      </c>
      <c r="E62">
        <v>1.7100000000000001E-2</v>
      </c>
      <c r="F62">
        <f t="shared" si="0"/>
        <v>4.1196156369711083</v>
      </c>
      <c r="G62">
        <f t="shared" si="1"/>
        <v>2.6248141943143501</v>
      </c>
      <c r="H62">
        <v>20</v>
      </c>
      <c r="I62">
        <v>10</v>
      </c>
      <c r="J62">
        <f t="shared" si="2"/>
        <v>3.9372212914715252</v>
      </c>
    </row>
    <row r="63" spans="1:10" x14ac:dyDescent="0.2">
      <c r="A63" s="1">
        <v>44721</v>
      </c>
      <c r="B63">
        <v>4</v>
      </c>
      <c r="C63" t="s">
        <v>12</v>
      </c>
      <c r="D63">
        <v>2</v>
      </c>
      <c r="E63">
        <v>1.7899999999999999E-2</v>
      </c>
      <c r="F63">
        <f t="shared" si="0"/>
        <v>4.356886976570145</v>
      </c>
      <c r="G63">
        <f t="shared" si="1"/>
        <v>2.8620855339133868</v>
      </c>
      <c r="H63">
        <v>20</v>
      </c>
      <c r="I63">
        <v>10</v>
      </c>
      <c r="J63">
        <f t="shared" si="2"/>
        <v>4.2931283008700802</v>
      </c>
    </row>
    <row r="64" spans="1:10" x14ac:dyDescent="0.2">
      <c r="A64" s="1">
        <v>44721</v>
      </c>
      <c r="B64">
        <v>4</v>
      </c>
      <c r="C64" t="s">
        <v>13</v>
      </c>
      <c r="D64">
        <v>1</v>
      </c>
      <c r="E64">
        <v>2.06E-2</v>
      </c>
      <c r="F64">
        <f t="shared" si="0"/>
        <v>5.157677747716896</v>
      </c>
      <c r="G64">
        <f t="shared" si="1"/>
        <v>3.6628763050601378</v>
      </c>
      <c r="H64">
        <v>20</v>
      </c>
      <c r="I64">
        <v>10</v>
      </c>
      <c r="J64">
        <f t="shared" si="2"/>
        <v>5.4943144575902068</v>
      </c>
    </row>
    <row r="65" spans="1:10" x14ac:dyDescent="0.2">
      <c r="A65" s="1">
        <v>44721</v>
      </c>
      <c r="B65">
        <v>4</v>
      </c>
      <c r="C65" t="s">
        <v>13</v>
      </c>
      <c r="D65">
        <v>2</v>
      </c>
      <c r="E65">
        <v>2.3E-2</v>
      </c>
      <c r="F65">
        <f t="shared" si="0"/>
        <v>5.8694917665140078</v>
      </c>
      <c r="G65">
        <f t="shared" si="1"/>
        <v>4.3746903238572497</v>
      </c>
      <c r="H65">
        <v>20</v>
      </c>
      <c r="I65">
        <v>10</v>
      </c>
      <c r="J65">
        <f t="shared" si="2"/>
        <v>6.5620354857858745</v>
      </c>
    </row>
    <row r="66" spans="1:10" x14ac:dyDescent="0.2">
      <c r="A66" s="1">
        <v>44721</v>
      </c>
      <c r="B66">
        <v>5</v>
      </c>
      <c r="C66" t="s">
        <v>12</v>
      </c>
      <c r="D66">
        <v>1</v>
      </c>
      <c r="E66">
        <v>2.23E-2</v>
      </c>
      <c r="F66">
        <f t="shared" si="0"/>
        <v>5.6618793443648503</v>
      </c>
      <c r="G66">
        <f t="shared" si="1"/>
        <v>4.1670779017080921</v>
      </c>
      <c r="H66">
        <v>20</v>
      </c>
      <c r="I66">
        <v>10</v>
      </c>
      <c r="J66">
        <f t="shared" si="2"/>
        <v>6.2506168525621382</v>
      </c>
    </row>
    <row r="67" spans="1:10" x14ac:dyDescent="0.2">
      <c r="A67" s="1">
        <v>44721</v>
      </c>
      <c r="B67">
        <v>5</v>
      </c>
      <c r="C67" t="s">
        <v>12</v>
      </c>
      <c r="D67">
        <v>2</v>
      </c>
      <c r="E67">
        <v>2.2499999999999999E-2</v>
      </c>
      <c r="F67">
        <f t="shared" ref="F67:F77" si="3">(E67*P$2)+P$3</f>
        <v>5.7211971792646095</v>
      </c>
      <c r="G67">
        <f t="shared" ref="G67:G77" si="4">F67-P$5</f>
        <v>4.2263957366078513</v>
      </c>
      <c r="H67">
        <v>20</v>
      </c>
      <c r="I67">
        <v>10</v>
      </c>
      <c r="J67">
        <f t="shared" ref="J67:J77" si="5">G67*((H67+I67)/H67)</f>
        <v>6.3395936049117765</v>
      </c>
    </row>
    <row r="68" spans="1:10" x14ac:dyDescent="0.2">
      <c r="A68" s="1">
        <v>44721</v>
      </c>
      <c r="B68">
        <v>5</v>
      </c>
      <c r="C68" t="s">
        <v>13</v>
      </c>
      <c r="D68">
        <v>1</v>
      </c>
      <c r="E68">
        <v>1.5699999999999999E-2</v>
      </c>
      <c r="F68">
        <f t="shared" si="3"/>
        <v>3.7043907926727924</v>
      </c>
      <c r="G68">
        <f t="shared" si="4"/>
        <v>2.2095893500160342</v>
      </c>
      <c r="H68">
        <v>20</v>
      </c>
      <c r="I68">
        <v>10</v>
      </c>
      <c r="J68">
        <f t="shared" si="5"/>
        <v>3.3143840250240513</v>
      </c>
    </row>
    <row r="69" spans="1:10" x14ac:dyDescent="0.2">
      <c r="A69" s="1">
        <v>44721</v>
      </c>
      <c r="B69">
        <v>5</v>
      </c>
      <c r="C69" t="s">
        <v>13</v>
      </c>
      <c r="D69">
        <v>2</v>
      </c>
      <c r="E69">
        <v>2.47E-2</v>
      </c>
      <c r="F69">
        <f t="shared" si="3"/>
        <v>6.3736933631619621</v>
      </c>
      <c r="G69">
        <f t="shared" si="4"/>
        <v>4.8788919205052039</v>
      </c>
      <c r="H69">
        <v>20</v>
      </c>
      <c r="I69">
        <v>10</v>
      </c>
      <c r="J69">
        <f t="shared" si="5"/>
        <v>7.3183378807578059</v>
      </c>
    </row>
    <row r="70" spans="1:10" x14ac:dyDescent="0.2">
      <c r="A70" s="1">
        <v>44721</v>
      </c>
      <c r="B70">
        <v>6</v>
      </c>
      <c r="C70" t="s">
        <v>12</v>
      </c>
      <c r="D70">
        <v>1</v>
      </c>
      <c r="E70">
        <v>0.02</v>
      </c>
      <c r="F70">
        <f t="shared" si="3"/>
        <v>4.9797242430176185</v>
      </c>
      <c r="G70">
        <f t="shared" si="4"/>
        <v>3.4849228003608603</v>
      </c>
      <c r="H70">
        <v>20</v>
      </c>
      <c r="I70">
        <v>10</v>
      </c>
      <c r="J70">
        <f t="shared" si="5"/>
        <v>5.2273842005412909</v>
      </c>
    </row>
    <row r="71" spans="1:10" x14ac:dyDescent="0.2">
      <c r="A71" s="1">
        <v>44721</v>
      </c>
      <c r="B71">
        <v>6</v>
      </c>
      <c r="C71" t="s">
        <v>12</v>
      </c>
      <c r="D71">
        <v>2</v>
      </c>
      <c r="E71">
        <v>1.9099999999999999E-2</v>
      </c>
      <c r="F71">
        <f t="shared" si="3"/>
        <v>4.7127939859687009</v>
      </c>
      <c r="G71">
        <f t="shared" si="4"/>
        <v>3.2179925433119427</v>
      </c>
      <c r="H71">
        <v>20</v>
      </c>
      <c r="I71">
        <v>10</v>
      </c>
      <c r="J71">
        <f t="shared" si="5"/>
        <v>4.8269888149679137</v>
      </c>
    </row>
    <row r="72" spans="1:10" x14ac:dyDescent="0.2">
      <c r="A72" s="1">
        <v>44721</v>
      </c>
      <c r="B72">
        <v>6</v>
      </c>
      <c r="C72" t="s">
        <v>13</v>
      </c>
      <c r="D72">
        <v>1</v>
      </c>
      <c r="E72">
        <v>2.5100000000000001E-2</v>
      </c>
      <c r="F72">
        <f t="shared" si="3"/>
        <v>6.4923290329614805</v>
      </c>
      <c r="G72">
        <f t="shared" si="4"/>
        <v>4.9975275903047223</v>
      </c>
      <c r="H72">
        <v>20</v>
      </c>
      <c r="I72">
        <v>10</v>
      </c>
      <c r="J72">
        <f t="shared" si="5"/>
        <v>7.4962913854570834</v>
      </c>
    </row>
    <row r="73" spans="1:10" x14ac:dyDescent="0.2">
      <c r="A73" s="1">
        <v>44721</v>
      </c>
      <c r="B73">
        <v>6</v>
      </c>
      <c r="C73" t="s">
        <v>13</v>
      </c>
      <c r="D73">
        <v>2</v>
      </c>
      <c r="E73">
        <v>2.5899999999999999E-2</v>
      </c>
      <c r="F73">
        <f t="shared" si="3"/>
        <v>6.729600372560518</v>
      </c>
      <c r="G73">
        <f t="shared" si="4"/>
        <v>5.2347989299037598</v>
      </c>
      <c r="H73">
        <v>20</v>
      </c>
      <c r="I73">
        <v>10</v>
      </c>
      <c r="J73">
        <f t="shared" si="5"/>
        <v>7.8521983948556393</v>
      </c>
    </row>
    <row r="74" spans="1:10" x14ac:dyDescent="0.2">
      <c r="A74" s="1">
        <v>44721</v>
      </c>
      <c r="B74">
        <v>7</v>
      </c>
      <c r="C74" t="s">
        <v>12</v>
      </c>
      <c r="D74">
        <v>1</v>
      </c>
      <c r="E74">
        <v>1.2E-2</v>
      </c>
      <c r="F74">
        <f t="shared" si="3"/>
        <v>2.6070108470272455</v>
      </c>
      <c r="G74">
        <f t="shared" si="4"/>
        <v>1.1122094043704873</v>
      </c>
      <c r="H74">
        <v>20</v>
      </c>
      <c r="I74">
        <v>10</v>
      </c>
      <c r="J74">
        <f t="shared" si="5"/>
        <v>1.668314106555731</v>
      </c>
    </row>
    <row r="75" spans="1:10" x14ac:dyDescent="0.2">
      <c r="A75" s="1">
        <v>44721</v>
      </c>
      <c r="B75">
        <v>7</v>
      </c>
      <c r="C75" t="s">
        <v>12</v>
      </c>
      <c r="D75">
        <v>2</v>
      </c>
      <c r="E75">
        <v>1.3299999999999999E-2</v>
      </c>
      <c r="F75">
        <f t="shared" si="3"/>
        <v>2.9925767738756806</v>
      </c>
      <c r="G75">
        <f t="shared" si="4"/>
        <v>1.4977753312189224</v>
      </c>
      <c r="H75">
        <v>20</v>
      </c>
      <c r="I75">
        <v>10</v>
      </c>
      <c r="J75">
        <f t="shared" si="5"/>
        <v>2.2466629968283836</v>
      </c>
    </row>
    <row r="76" spans="1:10" x14ac:dyDescent="0.2">
      <c r="A76" s="1">
        <v>44721</v>
      </c>
      <c r="B76">
        <v>7</v>
      </c>
      <c r="C76" t="s">
        <v>13</v>
      </c>
      <c r="D76">
        <v>1</v>
      </c>
      <c r="E76">
        <v>1.9699999999999999E-2</v>
      </c>
      <c r="F76">
        <f t="shared" si="3"/>
        <v>4.8907474906679784</v>
      </c>
      <c r="G76">
        <f t="shared" si="4"/>
        <v>3.3959460480112202</v>
      </c>
      <c r="H76">
        <v>20</v>
      </c>
      <c r="I76">
        <v>10</v>
      </c>
      <c r="J76">
        <f t="shared" si="5"/>
        <v>5.0939190720168304</v>
      </c>
    </row>
    <row r="77" spans="1:10" x14ac:dyDescent="0.2">
      <c r="A77" s="1">
        <v>44721</v>
      </c>
      <c r="B77">
        <v>7</v>
      </c>
      <c r="C77" t="s">
        <v>13</v>
      </c>
      <c r="D77">
        <v>2</v>
      </c>
      <c r="E77">
        <v>1.9099999999999999E-2</v>
      </c>
      <c r="F77">
        <f t="shared" si="3"/>
        <v>4.7127939859687009</v>
      </c>
      <c r="G77">
        <f t="shared" si="4"/>
        <v>3.2179925433119427</v>
      </c>
      <c r="H77">
        <v>20</v>
      </c>
      <c r="I77">
        <v>10</v>
      </c>
      <c r="J77">
        <f t="shared" si="5"/>
        <v>4.8269888149679137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B442-B82E-B34B-BEA6-3C6AA2110694}">
  <dimension ref="A1:B19"/>
  <sheetViews>
    <sheetView workbookViewId="0">
      <selection activeCell="G19" sqref="G19"/>
    </sheetView>
  </sheetViews>
  <sheetFormatPr baseColWidth="10" defaultRowHeight="16" x14ac:dyDescent="0.2"/>
  <sheetData>
    <row r="1" spans="1:2" x14ac:dyDescent="0.2">
      <c r="A1" s="2" t="s">
        <v>16</v>
      </c>
      <c r="B1" s="2" t="s">
        <v>15</v>
      </c>
    </row>
    <row r="2" spans="1:2" x14ac:dyDescent="0.2">
      <c r="A2">
        <v>2E-3</v>
      </c>
      <c r="B2">
        <v>0</v>
      </c>
    </row>
    <row r="3" spans="1:2" x14ac:dyDescent="0.2">
      <c r="A3">
        <v>2.5999999999999999E-3</v>
      </c>
      <c r="B3">
        <v>0</v>
      </c>
    </row>
    <row r="4" spans="1:2" x14ac:dyDescent="0.2">
      <c r="A4">
        <v>1.9300000000000001E-2</v>
      </c>
      <c r="B4">
        <v>5.2130000000000001</v>
      </c>
    </row>
    <row r="5" spans="1:2" x14ac:dyDescent="0.2">
      <c r="A5">
        <v>1.89E-2</v>
      </c>
      <c r="B5">
        <v>5.2130000000000001</v>
      </c>
    </row>
    <row r="6" spans="1:2" x14ac:dyDescent="0.2">
      <c r="A6">
        <v>3.1699999999999999E-2</v>
      </c>
      <c r="B6">
        <v>10.654499100000001</v>
      </c>
    </row>
    <row r="7" spans="1:2" x14ac:dyDescent="0.2">
      <c r="A7">
        <v>3.2300000000000002E-2</v>
      </c>
      <c r="B7">
        <v>10.654499100000001</v>
      </c>
    </row>
    <row r="8" spans="1:2" x14ac:dyDescent="0.2">
      <c r="A8">
        <v>0.1133</v>
      </c>
      <c r="B8">
        <v>28.973700000000001</v>
      </c>
    </row>
    <row r="9" spans="1:2" x14ac:dyDescent="0.2">
      <c r="A9">
        <v>0.1104</v>
      </c>
      <c r="B9">
        <v>28.973700000000001</v>
      </c>
    </row>
    <row r="10" spans="1:2" x14ac:dyDescent="0.2">
      <c r="A10">
        <v>0.18529999999999999</v>
      </c>
      <c r="B10">
        <v>60.044466999999997</v>
      </c>
    </row>
    <row r="11" spans="1:2" x14ac:dyDescent="0.2">
      <c r="A11">
        <v>0.19620000000000001</v>
      </c>
      <c r="B11">
        <v>60.044466999999997</v>
      </c>
    </row>
    <row r="12" spans="1:2" x14ac:dyDescent="0.2">
      <c r="A12">
        <v>0.45219999999999999</v>
      </c>
      <c r="B12">
        <v>120.79900000000001</v>
      </c>
    </row>
    <row r="13" spans="1:2" x14ac:dyDescent="0.2">
      <c r="A13">
        <v>0.43120000000000003</v>
      </c>
      <c r="B13">
        <v>120.79900000000001</v>
      </c>
    </row>
    <row r="14" spans="1:2" x14ac:dyDescent="0.2">
      <c r="A14">
        <v>0.68340000000000001</v>
      </c>
      <c r="B14">
        <v>209.2722</v>
      </c>
    </row>
    <row r="15" spans="1:2" x14ac:dyDescent="0.2">
      <c r="A15">
        <v>0.69920000000000004</v>
      </c>
      <c r="B15">
        <v>209.2722</v>
      </c>
    </row>
    <row r="18" spans="1:2" x14ac:dyDescent="0.2">
      <c r="A18" t="s">
        <v>17</v>
      </c>
      <c r="B18">
        <f>SLOPE(B2:B15,A2:A15)</f>
        <v>296.58917449879658</v>
      </c>
    </row>
    <row r="19" spans="1:2" x14ac:dyDescent="0.2">
      <c r="A19" t="s">
        <v>18</v>
      </c>
      <c r="B19">
        <f>INTERCEPT(B2:B15,A2:A15)</f>
        <v>-0.95205924695831357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summary</vt:lpstr>
      <vt:lpstr>Data+calculations</vt:lpstr>
      <vt:lpstr>std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2022-12-16T21:02:35Z</dcterms:created>
  <dcterms:modified xsi:type="dcterms:W3CDTF">2022-12-19T22:28:04Z</dcterms:modified>
</cp:coreProperties>
</file>