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Stevens/Desktop/2022 ERIE MONITORING/CLEANED/NO3/"/>
    </mc:Choice>
  </mc:AlternateContent>
  <xr:revisionPtr revIDLastSave="0" documentId="13_ncr:1_{5E482F59-D3A4-944A-8895-216057D11A45}" xr6:coauthVersionLast="47" xr6:coauthVersionMax="47" xr10:uidLastSave="{00000000-0000-0000-0000-000000000000}"/>
  <bookViews>
    <workbookView xWindow="2040" yWindow="760" windowWidth="24640" windowHeight="13420" activeTab="2" xr2:uid="{24E08D79-AD69-2641-B3FC-569C3967497E}"/>
  </bookViews>
  <sheets>
    <sheet name="Data summary" sheetId="3" r:id="rId1"/>
    <sheet name="Data+calculations" sheetId="1" r:id="rId2"/>
    <sheet name="std curve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3" l="1"/>
  <c r="G6" i="3"/>
  <c r="G8" i="3"/>
  <c r="G10" i="3"/>
  <c r="G12" i="3"/>
  <c r="G14" i="3"/>
  <c r="G16" i="3"/>
  <c r="G18" i="3"/>
  <c r="G2" i="3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" i="1"/>
  <c r="F4" i="1"/>
  <c r="F5" i="1"/>
  <c r="F6" i="1"/>
  <c r="F7" i="1"/>
  <c r="F8" i="1"/>
  <c r="F9" i="1"/>
  <c r="F10" i="1"/>
  <c r="F11" i="1"/>
  <c r="F2" i="1"/>
  <c r="B14" i="2"/>
  <c r="B13" i="2"/>
</calcChain>
</file>

<file path=xl/sharedStrings.xml><?xml version="1.0" encoding="utf-8"?>
<sst xmlns="http://schemas.openxmlformats.org/spreadsheetml/2006/main" count="65" uniqueCount="22">
  <si>
    <t>peak</t>
  </si>
  <si>
    <t>STD5.399838_1</t>
  </si>
  <si>
    <t>STD10.7796766_1</t>
  </si>
  <si>
    <t>STD24.51926_1</t>
  </si>
  <si>
    <t>STD51.55845_1</t>
  </si>
  <si>
    <t>STD115.79653_1</t>
  </si>
  <si>
    <t>STD258.71224_1</t>
  </si>
  <si>
    <t>STD507.80477_1</t>
  </si>
  <si>
    <t>STD1027.20918_1</t>
  </si>
  <si>
    <t>STD2016.6195_1</t>
  </si>
  <si>
    <t>STD4028.75913_1</t>
  </si>
  <si>
    <t>Buoy</t>
  </si>
  <si>
    <t>Depth</t>
  </si>
  <si>
    <t>Replicate</t>
  </si>
  <si>
    <t>Date</t>
  </si>
  <si>
    <t>Bottom</t>
  </si>
  <si>
    <t>Surface</t>
  </si>
  <si>
    <t>Conc</t>
  </si>
  <si>
    <t>SLOPE</t>
  </si>
  <si>
    <t>INTERCEPT</t>
  </si>
  <si>
    <t>NO3 conc ug/L</t>
  </si>
  <si>
    <t xml:space="preserve">Replicate avg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</si>
</sst>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1" fillId="0" borderId="0" xfId="0" applyNumberFormat="1" applyFont="1"/>
    <xf numFmtId="15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curve'!$C$1</c:f>
              <c:strCache>
                <c:ptCount val="1"/>
                <c:pt idx="0">
                  <c:v>Conc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576749781277342"/>
                  <c:y val="1.53200641586468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curve'!$B$2:$B$11</c:f>
              <c:numCache>
                <c:formatCode>0.00E+00</c:formatCode>
                <c:ptCount val="10"/>
                <c:pt idx="0">
                  <c:v>9.9884091465501804E-7</c:v>
                </c:pt>
                <c:pt idx="1">
                  <c:v>1.3618863801744301E-6</c:v>
                </c:pt>
                <c:pt idx="2">
                  <c:v>1.6814501597038099E-6</c:v>
                </c:pt>
                <c:pt idx="3">
                  <c:v>3.3591680452075502E-6</c:v>
                </c:pt>
                <c:pt idx="4">
                  <c:v>3.92582085712884E-6</c:v>
                </c:pt>
                <c:pt idx="5">
                  <c:v>1.27869299903271E-5</c:v>
                </c:pt>
                <c:pt idx="6">
                  <c:v>2.4884256354779399E-5</c:v>
                </c:pt>
                <c:pt idx="7">
                  <c:v>4.8290494470404102E-5</c:v>
                </c:pt>
                <c:pt idx="8">
                  <c:v>9.9565540545478495E-5</c:v>
                </c:pt>
                <c:pt idx="9" formatCode="General">
                  <c:v>1.6940985811185599E-4</c:v>
                </c:pt>
              </c:numCache>
            </c:numRef>
          </c:xVal>
          <c:yVal>
            <c:numRef>
              <c:f>'std curve'!$C$2:$C$11</c:f>
              <c:numCache>
                <c:formatCode>General</c:formatCode>
                <c:ptCount val="10"/>
                <c:pt idx="0">
                  <c:v>5.3998379999999999</c:v>
                </c:pt>
                <c:pt idx="1">
                  <c:v>10.7796766</c:v>
                </c:pt>
                <c:pt idx="2">
                  <c:v>24.519259999999999</c:v>
                </c:pt>
                <c:pt idx="3">
                  <c:v>51.558450000000001</c:v>
                </c:pt>
                <c:pt idx="4">
                  <c:v>115.79653</c:v>
                </c:pt>
                <c:pt idx="5">
                  <c:v>258.71224000000001</c:v>
                </c:pt>
                <c:pt idx="6">
                  <c:v>507.80477000000002</c:v>
                </c:pt>
                <c:pt idx="7">
                  <c:v>1027.2091800000001</c:v>
                </c:pt>
                <c:pt idx="8">
                  <c:v>2016.6195</c:v>
                </c:pt>
                <c:pt idx="9">
                  <c:v>4028.7591299999999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33-1D42-9703-AF8D15574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791904"/>
        <c:axId val="1348979312"/>
      </c:scatterChart>
      <c:valAx>
        <c:axId val="1670791904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979312"/>
        <c:crosses val="autoZero"/>
        <c:crossBetween val="midCat"/>
      </c:valAx>
      <c:valAx>
        <c:axId val="1348979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79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6</xdr:row>
      <xdr:rowOff>165100</xdr:rowOff>
    </xdr:from>
    <xdr:to>
      <xdr:col>12</xdr:col>
      <xdr:colOff>57150</xdr:colOff>
      <xdr:row>20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06602B-253A-8192-5202-0B5FD7122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20DB2-D5F7-8C49-AE77-098C09909A18}">
  <dimension ref="A1:G19"/>
  <sheetViews>
    <sheetView workbookViewId="0">
      <selection activeCell="D16" sqref="D16"/>
    </sheetView>
  </sheetViews>
  <sheetFormatPr baseColWidth="10" defaultRowHeight="16" x14ac:dyDescent="0.2"/>
  <cols>
    <col min="1" max="1" width="14.5" customWidth="1"/>
  </cols>
  <sheetData>
    <row r="1" spans="1:7" x14ac:dyDescent="0.2">
      <c r="A1" t="s">
        <v>14</v>
      </c>
      <c r="B1" t="s">
        <v>11</v>
      </c>
      <c r="C1" t="s">
        <v>12</v>
      </c>
      <c r="D1" t="s">
        <v>13</v>
      </c>
      <c r="E1" t="s">
        <v>0</v>
      </c>
      <c r="F1" s="4" t="s">
        <v>20</v>
      </c>
      <c r="G1" t="s">
        <v>21</v>
      </c>
    </row>
    <row r="2" spans="1:7" x14ac:dyDescent="0.2">
      <c r="A2" s="3">
        <v>44827</v>
      </c>
      <c r="B2">
        <v>2</v>
      </c>
      <c r="C2" t="s">
        <v>15</v>
      </c>
      <c r="D2">
        <v>1</v>
      </c>
      <c r="E2" s="2">
        <v>4.0787266741036103E-6</v>
      </c>
      <c r="F2" s="4">
        <v>52.83617389033823</v>
      </c>
      <c r="G2" s="4">
        <f>AVERAGE(F2:F3)</f>
        <v>50.843717221756535</v>
      </c>
    </row>
    <row r="3" spans="1:7" x14ac:dyDescent="0.2">
      <c r="A3" s="3">
        <v>44827</v>
      </c>
      <c r="B3">
        <v>2</v>
      </c>
      <c r="C3" t="s">
        <v>15</v>
      </c>
      <c r="D3">
        <v>2</v>
      </c>
      <c r="E3" s="2">
        <v>3.9062259957035197E-6</v>
      </c>
      <c r="F3" s="4">
        <v>48.851260553174839</v>
      </c>
    </row>
    <row r="4" spans="1:7" x14ac:dyDescent="0.2">
      <c r="A4" s="3">
        <v>44827</v>
      </c>
      <c r="B4">
        <v>4</v>
      </c>
      <c r="C4" t="s">
        <v>16</v>
      </c>
      <c r="D4">
        <v>1</v>
      </c>
      <c r="E4" s="2">
        <v>1.9665983870067899E-6</v>
      </c>
      <c r="F4" s="4">
        <v>4.0442024087481556</v>
      </c>
      <c r="G4" s="4">
        <f>AVERAGE(F4:F5)</f>
        <v>-0.60066924475346539</v>
      </c>
    </row>
    <row r="5" spans="1:7" x14ac:dyDescent="0.2">
      <c r="A5" s="3">
        <v>44827</v>
      </c>
      <c r="B5">
        <v>4</v>
      </c>
      <c r="C5" t="s">
        <v>16</v>
      </c>
      <c r="D5">
        <v>2</v>
      </c>
      <c r="E5" s="2">
        <v>1.5644598994075901E-6</v>
      </c>
      <c r="F5" s="4">
        <v>-5.2455408982550864</v>
      </c>
    </row>
    <row r="6" spans="1:7" x14ac:dyDescent="0.2">
      <c r="A6" s="3">
        <v>44827</v>
      </c>
      <c r="B6">
        <v>4</v>
      </c>
      <c r="C6" t="s">
        <v>15</v>
      </c>
      <c r="D6">
        <v>1</v>
      </c>
      <c r="E6" s="2">
        <v>1.68346448083745E-6</v>
      </c>
      <c r="F6" s="4">
        <v>-2.4964331954812948</v>
      </c>
      <c r="G6" s="4">
        <f>AVERAGE(F6:F7)</f>
        <v>-4.0293401066687906</v>
      </c>
    </row>
    <row r="7" spans="1:7" x14ac:dyDescent="0.2">
      <c r="A7" s="3">
        <v>44827</v>
      </c>
      <c r="B7">
        <v>4</v>
      </c>
      <c r="C7" t="s">
        <v>15</v>
      </c>
      <c r="D7">
        <v>2</v>
      </c>
      <c r="E7" s="2">
        <v>1.5507501858298399E-6</v>
      </c>
      <c r="F7" s="4">
        <v>-5.5622470178562864</v>
      </c>
    </row>
    <row r="8" spans="1:7" x14ac:dyDescent="0.2">
      <c r="A8" s="3">
        <v>44827</v>
      </c>
      <c r="B8">
        <v>5</v>
      </c>
      <c r="C8" t="s">
        <v>16</v>
      </c>
      <c r="D8">
        <v>1</v>
      </c>
      <c r="E8" s="2">
        <v>3.242193536015E-6</v>
      </c>
      <c r="F8" s="4">
        <v>33.511542301256384</v>
      </c>
      <c r="G8" s="4">
        <f>AVERAGE(F8:F9)</f>
        <v>20.814421701371884</v>
      </c>
    </row>
    <row r="9" spans="1:7" x14ac:dyDescent="0.2">
      <c r="A9" s="3">
        <v>44827</v>
      </c>
      <c r="B9">
        <v>5</v>
      </c>
      <c r="C9" t="s">
        <v>16</v>
      </c>
      <c r="D9">
        <v>2</v>
      </c>
      <c r="E9" s="2">
        <v>2.1429164718031299E-6</v>
      </c>
      <c r="F9" s="4">
        <v>8.117301101487385</v>
      </c>
    </row>
    <row r="10" spans="1:7" x14ac:dyDescent="0.2">
      <c r="A10" s="3">
        <v>44827</v>
      </c>
      <c r="B10">
        <v>5</v>
      </c>
      <c r="C10" t="s">
        <v>15</v>
      </c>
      <c r="D10">
        <v>1</v>
      </c>
      <c r="E10" s="2">
        <v>1.8716440170135899E-6</v>
      </c>
      <c r="F10" s="4">
        <v>1.8506751779146668</v>
      </c>
      <c r="G10" s="4">
        <f>AVERAGE(F10:F11)</f>
        <v>18.469024659803736</v>
      </c>
    </row>
    <row r="11" spans="1:7" x14ac:dyDescent="0.2">
      <c r="A11" s="3">
        <v>44827</v>
      </c>
      <c r="B11">
        <v>5</v>
      </c>
      <c r="C11" t="s">
        <v>15</v>
      </c>
      <c r="D11">
        <v>2</v>
      </c>
      <c r="E11" s="2">
        <v>3.3104088367053899E-6</v>
      </c>
      <c r="F11" s="4">
        <v>35.087374141692806</v>
      </c>
    </row>
    <row r="12" spans="1:7" x14ac:dyDescent="0.2">
      <c r="A12" s="3">
        <v>44827</v>
      </c>
      <c r="B12">
        <v>6</v>
      </c>
      <c r="C12" t="s">
        <v>16</v>
      </c>
      <c r="D12">
        <v>1</v>
      </c>
      <c r="E12" s="2">
        <v>3.4824033390864802E-6</v>
      </c>
      <c r="F12" s="4">
        <v>39.060594379514342</v>
      </c>
      <c r="G12" s="4">
        <f>AVERAGE(F12:F13)</f>
        <v>41.357664628521427</v>
      </c>
    </row>
    <row r="13" spans="1:7" x14ac:dyDescent="0.2">
      <c r="A13" s="3">
        <v>44827</v>
      </c>
      <c r="B13">
        <v>6</v>
      </c>
      <c r="C13" t="s">
        <v>16</v>
      </c>
      <c r="D13">
        <v>2</v>
      </c>
      <c r="E13" s="2">
        <v>3.6812765103502002E-6</v>
      </c>
      <c r="F13" s="4">
        <v>43.654734877528512</v>
      </c>
    </row>
    <row r="14" spans="1:7" x14ac:dyDescent="0.2">
      <c r="A14" s="3">
        <v>44827</v>
      </c>
      <c r="B14">
        <v>6</v>
      </c>
      <c r="C14" t="s">
        <v>15</v>
      </c>
      <c r="D14">
        <v>1</v>
      </c>
      <c r="E14" s="2">
        <v>4.4529435655369E-6</v>
      </c>
      <c r="F14" s="4">
        <v>61.480904424125811</v>
      </c>
      <c r="G14" s="4">
        <f>AVERAGE(F14:F15)</f>
        <v>57.208359242137917</v>
      </c>
    </row>
    <row r="15" spans="1:7" x14ac:dyDescent="0.2">
      <c r="A15" s="3">
        <v>44827</v>
      </c>
      <c r="B15">
        <v>6</v>
      </c>
      <c r="C15" t="s">
        <v>15</v>
      </c>
      <c r="D15">
        <v>2</v>
      </c>
      <c r="E15" s="2">
        <v>4.0830399415285601E-6</v>
      </c>
      <c r="F15" s="4">
        <v>52.935814060150022</v>
      </c>
    </row>
    <row r="16" spans="1:7" x14ac:dyDescent="0.2">
      <c r="A16" s="3">
        <v>44827</v>
      </c>
      <c r="B16">
        <v>7</v>
      </c>
      <c r="C16" t="s">
        <v>16</v>
      </c>
      <c r="D16">
        <v>1</v>
      </c>
      <c r="E16" s="2">
        <v>4.5708767908080199E-6</v>
      </c>
      <c r="F16" s="4">
        <v>64.205262882517431</v>
      </c>
      <c r="G16" s="4">
        <f>AVERAGE(F16:F17)</f>
        <v>61.326195660943704</v>
      </c>
    </row>
    <row r="17" spans="1:7" x14ac:dyDescent="0.2">
      <c r="A17" s="3">
        <v>44827</v>
      </c>
      <c r="B17">
        <v>7</v>
      </c>
      <c r="C17" t="s">
        <v>16</v>
      </c>
      <c r="D17">
        <v>2</v>
      </c>
      <c r="E17" s="2">
        <v>4.3216161385126499E-6</v>
      </c>
      <c r="F17" s="4">
        <v>58.447128439369976</v>
      </c>
    </row>
    <row r="18" spans="1:7" x14ac:dyDescent="0.2">
      <c r="A18" s="3">
        <v>44827</v>
      </c>
      <c r="B18">
        <v>7</v>
      </c>
      <c r="C18" t="s">
        <v>15</v>
      </c>
      <c r="D18">
        <v>1</v>
      </c>
      <c r="E18" s="2">
        <v>4.3391684627411302E-6</v>
      </c>
      <c r="F18" s="4">
        <v>58.852602154401168</v>
      </c>
      <c r="G18" s="4">
        <f>AVERAGE(F18:F19)</f>
        <v>60.153178102884247</v>
      </c>
    </row>
    <row r="19" spans="1:7" x14ac:dyDescent="0.2">
      <c r="A19" s="3">
        <v>44827</v>
      </c>
      <c r="B19">
        <v>7</v>
      </c>
      <c r="C19" t="s">
        <v>15</v>
      </c>
      <c r="D19">
        <v>2</v>
      </c>
      <c r="E19" s="2">
        <v>4.4517682682786196E-6</v>
      </c>
      <c r="F19" s="4">
        <v>61.453754051367326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A527-B870-8540-B234-823CE2EC8905}">
  <dimension ref="A1:K29"/>
  <sheetViews>
    <sheetView workbookViewId="0">
      <selection sqref="A1:F1"/>
    </sheetView>
  </sheetViews>
  <sheetFormatPr baseColWidth="10" defaultRowHeight="16" x14ac:dyDescent="0.2"/>
  <cols>
    <col min="1" max="1" width="14.1640625" customWidth="1"/>
    <col min="6" max="6" width="10.83203125" style="4"/>
  </cols>
  <sheetData>
    <row r="1" spans="1:11" x14ac:dyDescent="0.2">
      <c r="A1" t="s">
        <v>14</v>
      </c>
      <c r="B1" t="s">
        <v>11</v>
      </c>
      <c r="C1" t="s">
        <v>12</v>
      </c>
      <c r="D1" t="s">
        <v>13</v>
      </c>
      <c r="E1" t="s">
        <v>0</v>
      </c>
      <c r="F1" s="4" t="s">
        <v>20</v>
      </c>
    </row>
    <row r="2" spans="1:11" x14ac:dyDescent="0.2">
      <c r="A2" s="1" t="s">
        <v>1</v>
      </c>
      <c r="E2" s="2">
        <v>9.9884091465501804E-7</v>
      </c>
      <c r="F2" s="4">
        <f>(E2*K$2)+K$3</f>
        <v>-18.311823634057649</v>
      </c>
      <c r="J2" t="s">
        <v>18</v>
      </c>
      <c r="K2">
        <v>23100856.032119147</v>
      </c>
    </row>
    <row r="3" spans="1:11" x14ac:dyDescent="0.2">
      <c r="A3" s="1" t="s">
        <v>2</v>
      </c>
      <c r="E3" s="2">
        <v>1.3618863801744301E-6</v>
      </c>
      <c r="F3" s="4">
        <f t="shared" ref="F3:F29" si="0">(E3*K$2)+K$3</f>
        <v>-9.9251626019800376</v>
      </c>
      <c r="J3" t="s">
        <v>19</v>
      </c>
      <c r="K3">
        <v>-41.385903802493431</v>
      </c>
    </row>
    <row r="4" spans="1:11" x14ac:dyDescent="0.2">
      <c r="A4" s="1" t="s">
        <v>3</v>
      </c>
      <c r="E4" s="2">
        <v>1.6814501597038099E-6</v>
      </c>
      <c r="F4" s="4">
        <f t="shared" si="0"/>
        <v>-2.5429657379919703</v>
      </c>
    </row>
    <row r="5" spans="1:11" x14ac:dyDescent="0.2">
      <c r="A5" s="1" t="s">
        <v>4</v>
      </c>
      <c r="E5" s="2">
        <v>3.3591680452075502E-6</v>
      </c>
      <c r="F5" s="4">
        <f t="shared" si="0"/>
        <v>36.213753597541285</v>
      </c>
    </row>
    <row r="6" spans="1:11" x14ac:dyDescent="0.2">
      <c r="A6" s="1" t="s">
        <v>5</v>
      </c>
      <c r="E6" s="2">
        <v>3.92582085712884E-6</v>
      </c>
      <c r="F6" s="4">
        <f t="shared" si="0"/>
        <v>49.303918625930493</v>
      </c>
    </row>
    <row r="7" spans="1:11" x14ac:dyDescent="0.2">
      <c r="A7" s="1" t="s">
        <v>6</v>
      </c>
      <c r="E7" s="2">
        <v>1.27869299903271E-5</v>
      </c>
      <c r="F7" s="4">
        <f t="shared" si="0"/>
        <v>254.00312499683957</v>
      </c>
    </row>
    <row r="8" spans="1:11" x14ac:dyDescent="0.2">
      <c r="A8" s="1" t="s">
        <v>7</v>
      </c>
      <c r="E8" s="2">
        <v>2.4884256354779399E-5</v>
      </c>
      <c r="F8" s="4">
        <f t="shared" si="0"/>
        <v>533.46171971561148</v>
      </c>
    </row>
    <row r="9" spans="1:11" x14ac:dyDescent="0.2">
      <c r="A9" s="1" t="s">
        <v>8</v>
      </c>
      <c r="E9" s="2">
        <v>4.8290494470404102E-5</v>
      </c>
      <c r="F9" s="4">
        <f t="shared" si="0"/>
        <v>1074.1658566781575</v>
      </c>
    </row>
    <row r="10" spans="1:11" x14ac:dyDescent="0.2">
      <c r="A10" s="1" t="s">
        <v>9</v>
      </c>
      <c r="E10" s="2">
        <v>9.9565540545478495E-5</v>
      </c>
      <c r="F10" s="4">
        <f t="shared" si="0"/>
        <v>2258.6633140987269</v>
      </c>
    </row>
    <row r="11" spans="1:11" x14ac:dyDescent="0.2">
      <c r="A11" s="1" t="s">
        <v>10</v>
      </c>
      <c r="E11" s="1">
        <v>1.6940985811185599E-4</v>
      </c>
      <c r="F11" s="4">
        <f t="shared" si="0"/>
        <v>3872.1268388612239</v>
      </c>
    </row>
    <row r="12" spans="1:11" x14ac:dyDescent="0.2">
      <c r="A12" s="3">
        <v>44827</v>
      </c>
      <c r="B12">
        <v>2</v>
      </c>
      <c r="C12" t="s">
        <v>15</v>
      </c>
      <c r="D12">
        <v>1</v>
      </c>
      <c r="E12" s="2">
        <v>4.0787266741036103E-6</v>
      </c>
      <c r="F12" s="4">
        <f t="shared" si="0"/>
        <v>52.83617389033823</v>
      </c>
    </row>
    <row r="13" spans="1:11" x14ac:dyDescent="0.2">
      <c r="A13" s="3">
        <v>44827</v>
      </c>
      <c r="B13">
        <v>2</v>
      </c>
      <c r="C13" t="s">
        <v>15</v>
      </c>
      <c r="D13">
        <v>2</v>
      </c>
      <c r="E13" s="2">
        <v>3.9062259957035197E-6</v>
      </c>
      <c r="F13" s="4">
        <f t="shared" si="0"/>
        <v>48.851260553174839</v>
      </c>
    </row>
    <row r="14" spans="1:11" x14ac:dyDescent="0.2">
      <c r="A14" s="3">
        <v>44827</v>
      </c>
      <c r="B14">
        <v>4</v>
      </c>
      <c r="C14" t="s">
        <v>16</v>
      </c>
      <c r="D14">
        <v>1</v>
      </c>
      <c r="E14" s="2">
        <v>1.9665983870067899E-6</v>
      </c>
      <c r="F14" s="4">
        <f t="shared" si="0"/>
        <v>4.0442024087481556</v>
      </c>
    </row>
    <row r="15" spans="1:11" x14ac:dyDescent="0.2">
      <c r="A15" s="3">
        <v>44827</v>
      </c>
      <c r="B15">
        <v>4</v>
      </c>
      <c r="C15" t="s">
        <v>16</v>
      </c>
      <c r="D15">
        <v>2</v>
      </c>
      <c r="E15" s="2">
        <v>1.5644598994075901E-6</v>
      </c>
      <c r="F15" s="4">
        <f t="shared" si="0"/>
        <v>-5.2455408982550864</v>
      </c>
    </row>
    <row r="16" spans="1:11" x14ac:dyDescent="0.2">
      <c r="A16" s="3">
        <v>44827</v>
      </c>
      <c r="B16">
        <v>4</v>
      </c>
      <c r="C16" t="s">
        <v>15</v>
      </c>
      <c r="D16">
        <v>1</v>
      </c>
      <c r="E16" s="2">
        <v>1.68346448083745E-6</v>
      </c>
      <c r="F16" s="4">
        <f t="shared" si="0"/>
        <v>-2.4964331954812948</v>
      </c>
    </row>
    <row r="17" spans="1:6" x14ac:dyDescent="0.2">
      <c r="A17" s="3">
        <v>44827</v>
      </c>
      <c r="B17">
        <v>4</v>
      </c>
      <c r="C17" t="s">
        <v>15</v>
      </c>
      <c r="D17">
        <v>2</v>
      </c>
      <c r="E17" s="2">
        <v>1.5507501858298399E-6</v>
      </c>
      <c r="F17" s="4">
        <f t="shared" si="0"/>
        <v>-5.5622470178562864</v>
      </c>
    </row>
    <row r="18" spans="1:6" x14ac:dyDescent="0.2">
      <c r="A18" s="3">
        <v>44827</v>
      </c>
      <c r="B18">
        <v>5</v>
      </c>
      <c r="C18" t="s">
        <v>16</v>
      </c>
      <c r="D18">
        <v>1</v>
      </c>
      <c r="E18" s="2">
        <v>3.242193536015E-6</v>
      </c>
      <c r="F18" s="4">
        <f t="shared" si="0"/>
        <v>33.511542301256384</v>
      </c>
    </row>
    <row r="19" spans="1:6" x14ac:dyDescent="0.2">
      <c r="A19" s="3">
        <v>44827</v>
      </c>
      <c r="B19">
        <v>5</v>
      </c>
      <c r="C19" t="s">
        <v>16</v>
      </c>
      <c r="D19">
        <v>2</v>
      </c>
      <c r="E19" s="2">
        <v>2.1429164718031299E-6</v>
      </c>
      <c r="F19" s="4">
        <f t="shared" si="0"/>
        <v>8.117301101487385</v>
      </c>
    </row>
    <row r="20" spans="1:6" x14ac:dyDescent="0.2">
      <c r="A20" s="3">
        <v>44827</v>
      </c>
      <c r="B20">
        <v>5</v>
      </c>
      <c r="C20" t="s">
        <v>15</v>
      </c>
      <c r="D20">
        <v>1</v>
      </c>
      <c r="E20" s="2">
        <v>1.8716440170135899E-6</v>
      </c>
      <c r="F20" s="4">
        <f t="shared" si="0"/>
        <v>1.8506751779146668</v>
      </c>
    </row>
    <row r="21" spans="1:6" x14ac:dyDescent="0.2">
      <c r="A21" s="3">
        <v>44827</v>
      </c>
      <c r="B21">
        <v>5</v>
      </c>
      <c r="C21" t="s">
        <v>15</v>
      </c>
      <c r="D21">
        <v>2</v>
      </c>
      <c r="E21" s="2">
        <v>3.3104088367053899E-6</v>
      </c>
      <c r="F21" s="4">
        <f t="shared" si="0"/>
        <v>35.087374141692806</v>
      </c>
    </row>
    <row r="22" spans="1:6" x14ac:dyDescent="0.2">
      <c r="A22" s="3">
        <v>44827</v>
      </c>
      <c r="B22">
        <v>6</v>
      </c>
      <c r="C22" t="s">
        <v>16</v>
      </c>
      <c r="D22">
        <v>1</v>
      </c>
      <c r="E22" s="2">
        <v>3.4824033390864802E-6</v>
      </c>
      <c r="F22" s="4">
        <f t="shared" si="0"/>
        <v>39.060594379514342</v>
      </c>
    </row>
    <row r="23" spans="1:6" x14ac:dyDescent="0.2">
      <c r="A23" s="3">
        <v>44827</v>
      </c>
      <c r="B23">
        <v>6</v>
      </c>
      <c r="C23" t="s">
        <v>16</v>
      </c>
      <c r="D23">
        <v>2</v>
      </c>
      <c r="E23" s="2">
        <v>3.6812765103502002E-6</v>
      </c>
      <c r="F23" s="4">
        <f t="shared" si="0"/>
        <v>43.654734877528512</v>
      </c>
    </row>
    <row r="24" spans="1:6" x14ac:dyDescent="0.2">
      <c r="A24" s="3">
        <v>44827</v>
      </c>
      <c r="B24">
        <v>6</v>
      </c>
      <c r="C24" t="s">
        <v>15</v>
      </c>
      <c r="D24">
        <v>1</v>
      </c>
      <c r="E24" s="2">
        <v>4.4529435655369E-6</v>
      </c>
      <c r="F24" s="4">
        <f t="shared" si="0"/>
        <v>61.480904424125811</v>
      </c>
    </row>
    <row r="25" spans="1:6" x14ac:dyDescent="0.2">
      <c r="A25" s="3">
        <v>44827</v>
      </c>
      <c r="B25">
        <v>6</v>
      </c>
      <c r="C25" t="s">
        <v>15</v>
      </c>
      <c r="D25">
        <v>2</v>
      </c>
      <c r="E25" s="2">
        <v>4.0830399415285601E-6</v>
      </c>
      <c r="F25" s="4">
        <f t="shared" si="0"/>
        <v>52.935814060150022</v>
      </c>
    </row>
    <row r="26" spans="1:6" x14ac:dyDescent="0.2">
      <c r="A26" s="3">
        <v>44827</v>
      </c>
      <c r="B26">
        <v>7</v>
      </c>
      <c r="C26" t="s">
        <v>16</v>
      </c>
      <c r="D26">
        <v>1</v>
      </c>
      <c r="E26" s="2">
        <v>4.5708767908080199E-6</v>
      </c>
      <c r="F26" s="4">
        <f t="shared" si="0"/>
        <v>64.205262882517431</v>
      </c>
    </row>
    <row r="27" spans="1:6" x14ac:dyDescent="0.2">
      <c r="A27" s="3">
        <v>44827</v>
      </c>
      <c r="B27">
        <v>7</v>
      </c>
      <c r="C27" t="s">
        <v>16</v>
      </c>
      <c r="D27">
        <v>2</v>
      </c>
      <c r="E27" s="2">
        <v>4.3216161385126499E-6</v>
      </c>
      <c r="F27" s="4">
        <f t="shared" si="0"/>
        <v>58.447128439369976</v>
      </c>
    </row>
    <row r="28" spans="1:6" x14ac:dyDescent="0.2">
      <c r="A28" s="3">
        <v>44827</v>
      </c>
      <c r="B28">
        <v>7</v>
      </c>
      <c r="C28" t="s">
        <v>15</v>
      </c>
      <c r="D28">
        <v>1</v>
      </c>
      <c r="E28" s="2">
        <v>4.3391684627411302E-6</v>
      </c>
      <c r="F28" s="4">
        <f t="shared" si="0"/>
        <v>58.852602154401168</v>
      </c>
    </row>
    <row r="29" spans="1:6" x14ac:dyDescent="0.2">
      <c r="A29" s="3">
        <v>44827</v>
      </c>
      <c r="B29">
        <v>7</v>
      </c>
      <c r="C29" t="s">
        <v>15</v>
      </c>
      <c r="D29">
        <v>2</v>
      </c>
      <c r="E29" s="2">
        <v>4.4517682682786196E-6</v>
      </c>
      <c r="F29" s="4">
        <f t="shared" si="0"/>
        <v>61.453754051367326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6D6C6-4DDF-774A-AB3B-C75C11A2DFB4}">
  <dimension ref="A1:E14"/>
  <sheetViews>
    <sheetView tabSelected="1" workbookViewId="0">
      <selection activeCell="M19" sqref="M19"/>
    </sheetView>
  </sheetViews>
  <sheetFormatPr baseColWidth="10" defaultRowHeight="16" x14ac:dyDescent="0.2"/>
  <sheetData>
    <row r="1" spans="1:5" x14ac:dyDescent="0.2">
      <c r="B1" t="s">
        <v>0</v>
      </c>
      <c r="C1" t="s">
        <v>17</v>
      </c>
    </row>
    <row r="2" spans="1:5" x14ac:dyDescent="0.2">
      <c r="B2" s="2">
        <v>9.9884091465501804E-7</v>
      </c>
      <c r="C2">
        <v>5.3998379999999999</v>
      </c>
      <c r="E2" s="1"/>
    </row>
    <row r="3" spans="1:5" x14ac:dyDescent="0.2">
      <c r="B3" s="2">
        <v>1.3618863801744301E-6</v>
      </c>
      <c r="C3">
        <v>10.7796766</v>
      </c>
      <c r="E3" s="1"/>
    </row>
    <row r="4" spans="1:5" x14ac:dyDescent="0.2">
      <c r="B4" s="2">
        <v>1.6814501597038099E-6</v>
      </c>
      <c r="C4">
        <v>24.519259999999999</v>
      </c>
      <c r="E4" s="1"/>
    </row>
    <row r="5" spans="1:5" x14ac:dyDescent="0.2">
      <c r="B5" s="2">
        <v>3.3591680452075502E-6</v>
      </c>
      <c r="C5">
        <v>51.558450000000001</v>
      </c>
      <c r="E5" s="1"/>
    </row>
    <row r="6" spans="1:5" x14ac:dyDescent="0.2">
      <c r="B6" s="2">
        <v>3.92582085712884E-6</v>
      </c>
      <c r="C6">
        <v>115.79653</v>
      </c>
      <c r="E6" s="1"/>
    </row>
    <row r="7" spans="1:5" x14ac:dyDescent="0.2">
      <c r="B7" s="2">
        <v>1.27869299903271E-5</v>
      </c>
      <c r="C7">
        <v>258.71224000000001</v>
      </c>
      <c r="E7" s="1"/>
    </row>
    <row r="8" spans="1:5" x14ac:dyDescent="0.2">
      <c r="B8" s="2">
        <v>2.4884256354779399E-5</v>
      </c>
      <c r="C8">
        <v>507.80477000000002</v>
      </c>
      <c r="E8" s="1"/>
    </row>
    <row r="9" spans="1:5" x14ac:dyDescent="0.2">
      <c r="B9" s="2">
        <v>4.8290494470404102E-5</v>
      </c>
      <c r="C9">
        <v>1027.2091800000001</v>
      </c>
      <c r="E9" s="1"/>
    </row>
    <row r="10" spans="1:5" x14ac:dyDescent="0.2">
      <c r="B10" s="2">
        <v>9.9565540545478495E-5</v>
      </c>
      <c r="C10">
        <v>2016.6195</v>
      </c>
      <c r="E10" s="1"/>
    </row>
    <row r="11" spans="1:5" x14ac:dyDescent="0.2">
      <c r="B11" s="1">
        <v>1.6940985811185599E-4</v>
      </c>
      <c r="C11">
        <v>4028.7591299999999</v>
      </c>
      <c r="E11" s="1"/>
    </row>
    <row r="13" spans="1:5" x14ac:dyDescent="0.2">
      <c r="A13" t="s">
        <v>18</v>
      </c>
      <c r="B13">
        <f>SLOPE(C2:C11,B2:B11)</f>
        <v>23100856.032119147</v>
      </c>
    </row>
    <row r="14" spans="1:5" x14ac:dyDescent="0.2">
      <c r="A14" t="s">
        <v>19</v>
      </c>
      <c r="B14">
        <f>INTERCEPT(C2:C11,B2:B11)</f>
        <v>-41.385903802493431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summary</vt:lpstr>
      <vt:lpstr>Data+calculations</vt:lpstr>
      <vt:lpstr>std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cstevens</dc:creator>
  <cp:lastModifiedBy>cstevens</cp:lastModifiedBy>
  <dcterms:created xsi:type="dcterms:W3CDTF">2023-01-12T15:32:28Z</dcterms:created>
  <dcterms:modified xsi:type="dcterms:W3CDTF">2023-01-12T15:41:07Z</dcterms:modified>
</cp:coreProperties>
</file>