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N/"/>
    </mc:Choice>
  </mc:AlternateContent>
  <xr:revisionPtr revIDLastSave="0" documentId="13_ncr:1_{1C2856CC-52A1-474F-87AA-C479BB28CABF}" xr6:coauthVersionLast="47" xr6:coauthVersionMax="47" xr10:uidLastSave="{00000000-0000-0000-0000-000000000000}"/>
  <bookViews>
    <workbookView xWindow="180" yWindow="500" windowWidth="15420" windowHeight="13920" xr2:uid="{FB356721-4077-F34E-B1FA-AF25472EFA75}"/>
  </bookViews>
  <sheets>
    <sheet name="Sheet3" sheetId="3" r:id="rId1"/>
    <sheet name="data + calculations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6" i="3"/>
  <c r="F14" i="3"/>
  <c r="F12" i="3"/>
  <c r="F10" i="3"/>
  <c r="F8" i="3"/>
  <c r="F6" i="3"/>
  <c r="F4" i="3"/>
  <c r="F2" i="3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F4" i="1"/>
  <c r="F5" i="1"/>
  <c r="F6" i="1"/>
  <c r="F7" i="1"/>
  <c r="F8" i="1"/>
  <c r="F9" i="1"/>
  <c r="F10" i="1"/>
  <c r="F11" i="1"/>
  <c r="F12" i="1"/>
  <c r="F2" i="1"/>
  <c r="B17" i="2"/>
  <c r="B16" i="2"/>
</calcChain>
</file>

<file path=xl/sharedStrings.xml><?xml version="1.0" encoding="utf-8"?>
<sst xmlns="http://schemas.openxmlformats.org/spreadsheetml/2006/main" count="61" uniqueCount="20">
  <si>
    <t>std10</t>
  </si>
  <si>
    <t>std20</t>
  </si>
  <si>
    <t>std50</t>
  </si>
  <si>
    <t>std100</t>
  </si>
  <si>
    <t>std250</t>
  </si>
  <si>
    <t>std500</t>
  </si>
  <si>
    <t>std1000</t>
  </si>
  <si>
    <t>std2000</t>
  </si>
  <si>
    <t>std4000</t>
  </si>
  <si>
    <t>Bottom</t>
  </si>
  <si>
    <t>Surface</t>
  </si>
  <si>
    <t>Date</t>
  </si>
  <si>
    <t>Buoy</t>
  </si>
  <si>
    <t>Depth</t>
  </si>
  <si>
    <t>peak</t>
  </si>
  <si>
    <t>Replicate</t>
  </si>
  <si>
    <t>SLOPE</t>
  </si>
  <si>
    <t>INTERCEPT</t>
  </si>
  <si>
    <t>TDN ug/L</t>
  </si>
  <si>
    <t>Replicate avg TDN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</si>
</sst>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1" fillId="0" borderId="0" xfId="0" applyNumberFormat="1" applyFont="1"/>
    <xf numFmtId="11" fontId="1" fillId="0" borderId="0" xfId="0" applyNumberFormat="1" applyFont="1"/>
    <xf numFmtId="0" fontId="2" fillId="0" borderId="0" xfId="0" applyFont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curve'!$E$2:$E$10</c:f>
              <c:numCache>
                <c:formatCode>0.00E+00</c:formatCode>
                <c:ptCount val="9"/>
                <c:pt idx="0">
                  <c:v>9.5122450578189596E-7</c:v>
                </c:pt>
                <c:pt idx="1">
                  <c:v>9.929985220180941E-7</c:v>
                </c:pt>
                <c:pt idx="2">
                  <c:v>4.8599443315183899E-6</c:v>
                </c:pt>
                <c:pt idx="3">
                  <c:v>5.2955440519362799E-6</c:v>
                </c:pt>
                <c:pt idx="4">
                  <c:v>9.9891519978595896E-6</c:v>
                </c:pt>
                <c:pt idx="5">
                  <c:v>2.0278747334291901E-5</c:v>
                </c:pt>
                <c:pt idx="6">
                  <c:v>4.1938280863790799E-5</c:v>
                </c:pt>
                <c:pt idx="7">
                  <c:v>8.6450362190359804E-5</c:v>
                </c:pt>
                <c:pt idx="8" formatCode="General">
                  <c:v>1.4994911332939599E-4</c:v>
                </c:pt>
              </c:numCache>
            </c:numRef>
          </c:xVal>
          <c:yVal>
            <c:numRef>
              <c:f>'std curve'!$F$2:$F$10</c:f>
              <c:numCache>
                <c:formatCode>General</c:formatCode>
                <c:ptCount val="9"/>
                <c:pt idx="0">
                  <c:v>10.879670000000001</c:v>
                </c:pt>
                <c:pt idx="1">
                  <c:v>27.459176200000002</c:v>
                </c:pt>
                <c:pt idx="2">
                  <c:v>51.93844</c:v>
                </c:pt>
                <c:pt idx="3">
                  <c:v>103.97688100000001</c:v>
                </c:pt>
                <c:pt idx="4">
                  <c:v>249.35258999999999</c:v>
                </c:pt>
                <c:pt idx="5">
                  <c:v>494.44516599999997</c:v>
                </c:pt>
                <c:pt idx="6">
                  <c:v>1033.9489799999999</c:v>
                </c:pt>
                <c:pt idx="7">
                  <c:v>2048.4185499999999</c:v>
                </c:pt>
                <c:pt idx="8">
                  <c:v>4079.07762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4-944C-BD56-2B062E0E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368976"/>
        <c:axId val="1364725088"/>
      </c:scatterChart>
      <c:valAx>
        <c:axId val="13643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25088"/>
        <c:crosses val="autoZero"/>
        <c:crossBetween val="midCat"/>
      </c:valAx>
      <c:valAx>
        <c:axId val="13647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15</xdr:row>
      <xdr:rowOff>31750</xdr:rowOff>
    </xdr:from>
    <xdr:to>
      <xdr:col>9</xdr:col>
      <xdr:colOff>488950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40E77-C9AF-E1AF-5AD9-93080BA8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07BA-B072-FD45-AA1E-62E3883CA187}">
  <dimension ref="A1:F19"/>
  <sheetViews>
    <sheetView tabSelected="1" workbookViewId="0">
      <selection activeCell="I11" sqref="I11"/>
    </sheetView>
  </sheetViews>
  <sheetFormatPr baseColWidth="10" defaultRowHeight="16" x14ac:dyDescent="0.2"/>
  <cols>
    <col min="1" max="1" width="11.6640625" bestFit="1" customWidth="1"/>
    <col min="5" max="5" width="10.83203125" style="5"/>
  </cols>
  <sheetData>
    <row r="1" spans="1:6" x14ac:dyDescent="0.2">
      <c r="A1" t="s">
        <v>11</v>
      </c>
      <c r="B1" t="s">
        <v>12</v>
      </c>
      <c r="C1" t="s">
        <v>13</v>
      </c>
      <c r="D1" t="s">
        <v>15</v>
      </c>
      <c r="E1" s="5" t="s">
        <v>18</v>
      </c>
      <c r="F1" t="s">
        <v>19</v>
      </c>
    </row>
    <row r="2" spans="1:6" x14ac:dyDescent="0.2">
      <c r="A2" s="2">
        <v>44827</v>
      </c>
      <c r="B2">
        <v>2</v>
      </c>
      <c r="C2" t="s">
        <v>9</v>
      </c>
      <c r="D2">
        <v>1</v>
      </c>
      <c r="E2" s="5">
        <v>214.57972652586977</v>
      </c>
      <c r="F2" s="5">
        <f>AVERAGE(E2:E3)</f>
        <v>215.00466935411606</v>
      </c>
    </row>
    <row r="3" spans="1:6" x14ac:dyDescent="0.2">
      <c r="A3" s="2">
        <v>44827</v>
      </c>
      <c r="B3">
        <v>2</v>
      </c>
      <c r="C3" t="s">
        <v>9</v>
      </c>
      <c r="D3">
        <v>2</v>
      </c>
      <c r="E3" s="5">
        <v>215.42961218236235</v>
      </c>
    </row>
    <row r="4" spans="1:6" x14ac:dyDescent="0.2">
      <c r="A4" s="2">
        <v>44827</v>
      </c>
      <c r="B4">
        <v>4</v>
      </c>
      <c r="C4" t="s">
        <v>10</v>
      </c>
      <c r="D4">
        <v>1</v>
      </c>
      <c r="E4" s="5">
        <v>215.4021358464243</v>
      </c>
      <c r="F4" s="5">
        <f>AVERAGE(E4:E5)</f>
        <v>202.31311062185424</v>
      </c>
    </row>
    <row r="5" spans="1:6" x14ac:dyDescent="0.2">
      <c r="A5" s="2">
        <v>44827</v>
      </c>
      <c r="B5">
        <v>4</v>
      </c>
      <c r="C5" t="s">
        <v>10</v>
      </c>
      <c r="D5">
        <v>2</v>
      </c>
      <c r="E5" s="5">
        <v>189.22408539728417</v>
      </c>
    </row>
    <row r="6" spans="1:6" x14ac:dyDescent="0.2">
      <c r="A6" s="2">
        <v>44827</v>
      </c>
      <c r="B6">
        <v>4</v>
      </c>
      <c r="C6" t="s">
        <v>9</v>
      </c>
      <c r="D6">
        <v>1</v>
      </c>
      <c r="E6" s="5">
        <v>196.80666880056597</v>
      </c>
      <c r="F6" s="5">
        <f>AVERAGE(E6:E7)</f>
        <v>197.20746833525914</v>
      </c>
    </row>
    <row r="7" spans="1:6" x14ac:dyDescent="0.2">
      <c r="A7" s="2">
        <v>44827</v>
      </c>
      <c r="B7">
        <v>4</v>
      </c>
      <c r="C7" t="s">
        <v>9</v>
      </c>
      <c r="D7">
        <v>2</v>
      </c>
      <c r="E7" s="5">
        <v>197.60826786995233</v>
      </c>
    </row>
    <row r="8" spans="1:6" x14ac:dyDescent="0.2">
      <c r="A8" s="2">
        <v>44827</v>
      </c>
      <c r="B8">
        <v>5</v>
      </c>
      <c r="C8" t="s">
        <v>10</v>
      </c>
      <c r="D8">
        <v>1</v>
      </c>
      <c r="E8" s="5">
        <v>184.12390419193812</v>
      </c>
      <c r="F8" s="5">
        <f>AVERAGE(E8:E9)</f>
        <v>186.16042474032406</v>
      </c>
    </row>
    <row r="9" spans="1:6" x14ac:dyDescent="0.2">
      <c r="A9" s="2">
        <v>44827</v>
      </c>
      <c r="B9">
        <v>5</v>
      </c>
      <c r="C9" t="s">
        <v>10</v>
      </c>
      <c r="D9">
        <v>2</v>
      </c>
      <c r="E9" s="5">
        <v>188.19694528870997</v>
      </c>
    </row>
    <row r="10" spans="1:6" x14ac:dyDescent="0.2">
      <c r="A10" s="2">
        <v>44827</v>
      </c>
      <c r="B10">
        <v>5</v>
      </c>
      <c r="C10" t="s">
        <v>9</v>
      </c>
      <c r="D10">
        <v>1</v>
      </c>
      <c r="E10" s="5">
        <v>167.40166406161083</v>
      </c>
      <c r="F10" s="5">
        <f>AVERAGE(E10:E11)</f>
        <v>182.68056070753875</v>
      </c>
    </row>
    <row r="11" spans="1:6" x14ac:dyDescent="0.2">
      <c r="A11" s="2">
        <v>44827</v>
      </c>
      <c r="B11">
        <v>5</v>
      </c>
      <c r="C11" t="s">
        <v>9</v>
      </c>
      <c r="D11">
        <v>2</v>
      </c>
      <c r="E11" s="5">
        <v>197.95945735346663</v>
      </c>
    </row>
    <row r="12" spans="1:6" x14ac:dyDescent="0.2">
      <c r="A12" s="2">
        <v>44827</v>
      </c>
      <c r="B12">
        <v>6</v>
      </c>
      <c r="C12" t="s">
        <v>10</v>
      </c>
      <c r="D12">
        <v>1</v>
      </c>
      <c r="E12" s="5">
        <v>278.72432677595759</v>
      </c>
      <c r="F12" s="5">
        <f>AVERAGE(E12:E13)</f>
        <v>246.37923359221119</v>
      </c>
    </row>
    <row r="13" spans="1:6" x14ac:dyDescent="0.2">
      <c r="A13" s="2">
        <v>44827</v>
      </c>
      <c r="B13">
        <v>6</v>
      </c>
      <c r="C13" t="s">
        <v>10</v>
      </c>
      <c r="D13">
        <v>2</v>
      </c>
      <c r="E13" s="5">
        <v>214.03414040846479</v>
      </c>
    </row>
    <row r="14" spans="1:6" x14ac:dyDescent="0.2">
      <c r="A14" s="2">
        <v>44827</v>
      </c>
      <c r="B14">
        <v>6</v>
      </c>
      <c r="C14" t="s">
        <v>9</v>
      </c>
      <c r="D14">
        <v>1</v>
      </c>
      <c r="E14" s="5">
        <v>215.26070715318343</v>
      </c>
      <c r="F14" s="5">
        <f>AVERAGE(E14:E15)</f>
        <v>214.56724957608196</v>
      </c>
    </row>
    <row r="15" spans="1:6" x14ac:dyDescent="0.2">
      <c r="A15" s="2">
        <v>44827</v>
      </c>
      <c r="B15">
        <v>6</v>
      </c>
      <c r="C15" t="s">
        <v>9</v>
      </c>
      <c r="D15">
        <v>2</v>
      </c>
      <c r="E15" s="5">
        <v>213.87379199898049</v>
      </c>
    </row>
    <row r="16" spans="1:6" x14ac:dyDescent="0.2">
      <c r="A16" s="2">
        <v>44827</v>
      </c>
      <c r="B16">
        <v>7</v>
      </c>
      <c r="C16" t="s">
        <v>10</v>
      </c>
      <c r="D16">
        <v>1</v>
      </c>
      <c r="E16" s="5">
        <v>266.94458760429023</v>
      </c>
      <c r="F16" s="5">
        <f>AVERAGE(E16:E17)</f>
        <v>240.77086829111965</v>
      </c>
    </row>
    <row r="17" spans="1:6" x14ac:dyDescent="0.2">
      <c r="A17" s="2">
        <v>44827</v>
      </c>
      <c r="B17">
        <v>7</v>
      </c>
      <c r="C17" t="s">
        <v>10</v>
      </c>
      <c r="D17">
        <v>2</v>
      </c>
      <c r="E17" s="5">
        <v>214.59714897794908</v>
      </c>
    </row>
    <row r="18" spans="1:6" x14ac:dyDescent="0.2">
      <c r="A18" s="2">
        <v>44827</v>
      </c>
      <c r="B18">
        <v>7</v>
      </c>
      <c r="C18" t="s">
        <v>9</v>
      </c>
      <c r="D18">
        <v>1</v>
      </c>
      <c r="E18" s="5">
        <v>215.06845788302553</v>
      </c>
      <c r="F18" s="5">
        <f>AVERAGE(E18:E19)</f>
        <v>200.80736752393585</v>
      </c>
    </row>
    <row r="19" spans="1:6" x14ac:dyDescent="0.2">
      <c r="A19" s="2">
        <v>44827</v>
      </c>
      <c r="B19">
        <v>7</v>
      </c>
      <c r="C19" t="s">
        <v>9</v>
      </c>
      <c r="D19">
        <v>2</v>
      </c>
      <c r="E19" s="5">
        <v>186.54627716484615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4065-1DF1-E447-92A3-0B36E0B1E0CE}">
  <dimension ref="A1:J28"/>
  <sheetViews>
    <sheetView workbookViewId="0">
      <selection sqref="A1:G1048576"/>
    </sheetView>
  </sheetViews>
  <sheetFormatPr baseColWidth="10" defaultRowHeight="16" x14ac:dyDescent="0.2"/>
  <cols>
    <col min="1" max="1" width="11.6640625" bestFit="1" customWidth="1"/>
    <col min="6" max="6" width="10.83203125" style="5"/>
  </cols>
  <sheetData>
    <row r="1" spans="1:10" x14ac:dyDescent="0.2">
      <c r="A1" t="s">
        <v>11</v>
      </c>
      <c r="B1" t="s">
        <v>12</v>
      </c>
      <c r="C1" t="s">
        <v>13</v>
      </c>
      <c r="D1" t="s">
        <v>15</v>
      </c>
      <c r="E1" t="s">
        <v>14</v>
      </c>
      <c r="F1" s="5" t="s">
        <v>18</v>
      </c>
    </row>
    <row r="2" spans="1:10" x14ac:dyDescent="0.2">
      <c r="A2" s="1" t="s">
        <v>0</v>
      </c>
      <c r="E2" s="3">
        <v>9.5122450578189596E-7</v>
      </c>
      <c r="F2" s="5">
        <f>(E2*J$2)+J$3</f>
        <v>-26.163407864435765</v>
      </c>
      <c r="I2" t="s">
        <v>16</v>
      </c>
      <c r="J2">
        <v>26702286.411519237</v>
      </c>
    </row>
    <row r="3" spans="1:10" x14ac:dyDescent="0.2">
      <c r="A3" s="1" t="s">
        <v>1</v>
      </c>
      <c r="E3" s="3">
        <v>9.929985220180941E-7</v>
      </c>
      <c r="F3" s="5">
        <f t="shared" ref="F3:F28" si="0">(E3*J$2)+J$3</f>
        <v>-25.047946118337347</v>
      </c>
      <c r="I3" t="s">
        <v>17</v>
      </c>
      <c r="J3">
        <v>-51.563277059479788</v>
      </c>
    </row>
    <row r="4" spans="1:10" x14ac:dyDescent="0.2">
      <c r="A4" s="1" t="s">
        <v>2</v>
      </c>
      <c r="E4" s="3">
        <v>4.8599443315183899E-6</v>
      </c>
      <c r="F4" s="5">
        <f t="shared" si="0"/>
        <v>78.20834842476367</v>
      </c>
    </row>
    <row r="5" spans="1:10" x14ac:dyDescent="0.2">
      <c r="A5" s="1" t="s">
        <v>3</v>
      </c>
      <c r="E5" s="3">
        <v>5.2955440519362799E-6</v>
      </c>
      <c r="F5" s="5">
        <f t="shared" si="0"/>
        <v>89.839856920139852</v>
      </c>
    </row>
    <row r="6" spans="1:10" x14ac:dyDescent="0.2">
      <c r="A6" s="1" t="s">
        <v>4</v>
      </c>
      <c r="E6" s="3">
        <v>9.9891519978595896E-6</v>
      </c>
      <c r="F6" s="5">
        <f t="shared" si="0"/>
        <v>215.16992059556657</v>
      </c>
    </row>
    <row r="7" spans="1:10" x14ac:dyDescent="0.2">
      <c r="A7" s="1" t="s">
        <v>5</v>
      </c>
      <c r="E7" s="3">
        <v>2.0278747334291901E-5</v>
      </c>
      <c r="F7" s="5">
        <f t="shared" si="0"/>
        <v>489.92564232761481</v>
      </c>
    </row>
    <row r="8" spans="1:10" x14ac:dyDescent="0.2">
      <c r="A8" s="1" t="s">
        <v>6</v>
      </c>
      <c r="E8" s="3">
        <v>4.1938280863790799E-5</v>
      </c>
      <c r="F8" s="5">
        <f t="shared" si="0"/>
        <v>1068.2847101721986</v>
      </c>
    </row>
    <row r="9" spans="1:10" x14ac:dyDescent="0.2">
      <c r="A9" s="1" t="s">
        <v>7</v>
      </c>
      <c r="E9" s="3">
        <v>8.6450362190359804E-5</v>
      </c>
      <c r="F9" s="5">
        <f t="shared" si="0"/>
        <v>2256.8590545270813</v>
      </c>
    </row>
    <row r="10" spans="1:10" x14ac:dyDescent="0.2">
      <c r="A10" s="1" t="s">
        <v>8</v>
      </c>
      <c r="E10" s="1">
        <v>1.4994911332939599E-4</v>
      </c>
      <c r="F10" s="5">
        <f t="shared" si="0"/>
        <v>3952.4208942154091</v>
      </c>
    </row>
    <row r="11" spans="1:10" x14ac:dyDescent="0.2">
      <c r="A11" s="2">
        <v>44827</v>
      </c>
      <c r="B11">
        <v>2</v>
      </c>
      <c r="C11" t="s">
        <v>9</v>
      </c>
      <c r="D11">
        <v>1</v>
      </c>
      <c r="E11" s="3">
        <v>9.9670492437882307E-6</v>
      </c>
      <c r="F11" s="5">
        <f t="shared" si="0"/>
        <v>214.57972652586977</v>
      </c>
    </row>
    <row r="12" spans="1:10" x14ac:dyDescent="0.2">
      <c r="A12" s="2">
        <v>44827</v>
      </c>
      <c r="B12">
        <v>2</v>
      </c>
      <c r="C12" t="s">
        <v>9</v>
      </c>
      <c r="D12">
        <v>2</v>
      </c>
      <c r="E12" s="3">
        <v>9.9988774416958798E-6</v>
      </c>
      <c r="F12" s="5">
        <f t="shared" si="0"/>
        <v>215.42961218236235</v>
      </c>
    </row>
    <row r="13" spans="1:10" x14ac:dyDescent="0.2">
      <c r="A13" s="2">
        <v>44827</v>
      </c>
      <c r="B13">
        <v>4</v>
      </c>
      <c r="C13" t="s">
        <v>10</v>
      </c>
      <c r="D13">
        <v>1</v>
      </c>
      <c r="E13" s="3">
        <v>9.9978484535592608E-6</v>
      </c>
      <c r="F13" s="5">
        <f t="shared" si="0"/>
        <v>215.4021358464243</v>
      </c>
    </row>
    <row r="14" spans="1:10" x14ac:dyDescent="0.2">
      <c r="A14" s="2">
        <v>44827</v>
      </c>
      <c r="B14">
        <v>4</v>
      </c>
      <c r="C14" t="s">
        <v>10</v>
      </c>
      <c r="D14">
        <v>2</v>
      </c>
      <c r="E14" s="3">
        <v>9.0174810780581495E-6</v>
      </c>
      <c r="F14" s="5">
        <f t="shared" si="0"/>
        <v>189.22408539728417</v>
      </c>
    </row>
    <row r="15" spans="1:10" x14ac:dyDescent="0.2">
      <c r="A15" s="2">
        <v>44827</v>
      </c>
      <c r="B15">
        <v>4</v>
      </c>
      <c r="C15" t="s">
        <v>9</v>
      </c>
      <c r="D15">
        <v>1</v>
      </c>
      <c r="E15" s="3">
        <v>9.3014486487157207E-6</v>
      </c>
      <c r="F15" s="5">
        <f t="shared" si="0"/>
        <v>196.80666880056597</v>
      </c>
    </row>
    <row r="16" spans="1:10" x14ac:dyDescent="0.2">
      <c r="A16" s="2">
        <v>44827</v>
      </c>
      <c r="B16">
        <v>4</v>
      </c>
      <c r="C16" t="s">
        <v>9</v>
      </c>
      <c r="D16">
        <v>2</v>
      </c>
      <c r="E16" s="3">
        <v>9.3314685150684595E-6</v>
      </c>
      <c r="F16" s="5">
        <f t="shared" si="0"/>
        <v>197.60826786995233</v>
      </c>
    </row>
    <row r="17" spans="1:6" x14ac:dyDescent="0.2">
      <c r="A17" s="2">
        <v>44827</v>
      </c>
      <c r="B17">
        <v>5</v>
      </c>
      <c r="C17" t="s">
        <v>10</v>
      </c>
      <c r="D17">
        <v>1</v>
      </c>
      <c r="E17" s="3">
        <v>8.8264794115062598E-6</v>
      </c>
      <c r="F17" s="5">
        <f t="shared" si="0"/>
        <v>184.12390419193812</v>
      </c>
    </row>
    <row r="18" spans="1:6" x14ac:dyDescent="0.2">
      <c r="A18" s="2">
        <v>44827</v>
      </c>
      <c r="B18">
        <v>5</v>
      </c>
      <c r="C18" t="s">
        <v>10</v>
      </c>
      <c r="D18">
        <v>2</v>
      </c>
      <c r="E18" s="3">
        <v>8.9790147050762798E-6</v>
      </c>
      <c r="F18" s="5">
        <f t="shared" si="0"/>
        <v>188.19694528870997</v>
      </c>
    </row>
    <row r="19" spans="1:6" x14ac:dyDescent="0.2">
      <c r="A19" s="2">
        <v>44827</v>
      </c>
      <c r="B19">
        <v>5</v>
      </c>
      <c r="C19" t="s">
        <v>9</v>
      </c>
      <c r="D19">
        <v>1</v>
      </c>
      <c r="E19" s="3">
        <v>8.2002319107261992E-6</v>
      </c>
      <c r="F19" s="5">
        <f t="shared" si="0"/>
        <v>167.40166406161083</v>
      </c>
    </row>
    <row r="20" spans="1:6" x14ac:dyDescent="0.2">
      <c r="A20" s="2">
        <v>44827</v>
      </c>
      <c r="B20">
        <v>5</v>
      </c>
      <c r="C20" t="s">
        <v>9</v>
      </c>
      <c r="D20">
        <v>2</v>
      </c>
      <c r="E20" s="3">
        <v>9.3446205529914295E-6</v>
      </c>
      <c r="F20" s="5">
        <f t="shared" si="0"/>
        <v>197.95945735346663</v>
      </c>
    </row>
    <row r="21" spans="1:6" x14ac:dyDescent="0.2">
      <c r="A21" s="2">
        <v>44827</v>
      </c>
      <c r="B21">
        <v>6</v>
      </c>
      <c r="C21" t="s">
        <v>10</v>
      </c>
      <c r="D21">
        <v>1</v>
      </c>
      <c r="E21" s="3">
        <v>1.2369263019100601E-5</v>
      </c>
      <c r="F21" s="5">
        <f t="shared" si="0"/>
        <v>278.72432677595759</v>
      </c>
    </row>
    <row r="22" spans="1:6" x14ac:dyDescent="0.2">
      <c r="A22" s="2">
        <v>44827</v>
      </c>
      <c r="B22">
        <v>6</v>
      </c>
      <c r="C22" t="s">
        <v>10</v>
      </c>
      <c r="D22">
        <v>2</v>
      </c>
      <c r="E22" s="3">
        <v>9.9466170564842401E-6</v>
      </c>
      <c r="F22" s="5">
        <f t="shared" si="0"/>
        <v>214.03414040846479</v>
      </c>
    </row>
    <row r="23" spans="1:6" x14ac:dyDescent="0.2">
      <c r="A23" s="2">
        <v>44827</v>
      </c>
      <c r="B23">
        <v>6</v>
      </c>
      <c r="C23" t="s">
        <v>9</v>
      </c>
      <c r="D23">
        <v>1</v>
      </c>
      <c r="E23" s="3">
        <v>9.9925519523135903E-6</v>
      </c>
      <c r="F23" s="5">
        <f t="shared" si="0"/>
        <v>215.26070715318343</v>
      </c>
    </row>
    <row r="24" spans="1:6" x14ac:dyDescent="0.2">
      <c r="A24" s="2">
        <v>44827</v>
      </c>
      <c r="B24">
        <v>6</v>
      </c>
      <c r="C24" t="s">
        <v>9</v>
      </c>
      <c r="D24">
        <v>2</v>
      </c>
      <c r="E24" s="3">
        <v>9.94061201230888E-6</v>
      </c>
      <c r="F24" s="5">
        <f t="shared" si="0"/>
        <v>213.87379199898049</v>
      </c>
    </row>
    <row r="25" spans="1:6" x14ac:dyDescent="0.2">
      <c r="A25" s="2">
        <v>44827</v>
      </c>
      <c r="B25">
        <v>7</v>
      </c>
      <c r="C25" t="s">
        <v>10</v>
      </c>
      <c r="D25">
        <v>1</v>
      </c>
      <c r="E25" s="3">
        <v>1.19281120633313E-5</v>
      </c>
      <c r="F25" s="5">
        <f t="shared" si="0"/>
        <v>266.94458760429023</v>
      </c>
    </row>
    <row r="26" spans="1:6" x14ac:dyDescent="0.2">
      <c r="A26" s="2">
        <v>44827</v>
      </c>
      <c r="B26">
        <v>7</v>
      </c>
      <c r="C26" t="s">
        <v>10</v>
      </c>
      <c r="D26">
        <v>2</v>
      </c>
      <c r="E26" s="3">
        <v>9.9677017142100806E-6</v>
      </c>
      <c r="F26" s="5">
        <f t="shared" si="0"/>
        <v>214.59714897794908</v>
      </c>
    </row>
    <row r="27" spans="1:6" x14ac:dyDescent="0.2">
      <c r="A27" s="2">
        <v>44827</v>
      </c>
      <c r="B27">
        <v>7</v>
      </c>
      <c r="C27" t="s">
        <v>9</v>
      </c>
      <c r="D27">
        <v>1</v>
      </c>
      <c r="E27" s="3">
        <v>9.9853522216540106E-6</v>
      </c>
      <c r="F27" s="5">
        <f t="shared" si="0"/>
        <v>215.06845788302553</v>
      </c>
    </row>
    <row r="28" spans="1:6" x14ac:dyDescent="0.2">
      <c r="A28" s="2">
        <v>44827</v>
      </c>
      <c r="B28">
        <v>7</v>
      </c>
      <c r="C28" t="s">
        <v>9</v>
      </c>
      <c r="D28">
        <v>2</v>
      </c>
      <c r="E28" s="3">
        <v>8.9171972225422097E-6</v>
      </c>
      <c r="F28" s="5">
        <f t="shared" si="0"/>
        <v>186.54627716484615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65F2-6AFB-1544-8934-C8253491A885}">
  <dimension ref="A2:F17"/>
  <sheetViews>
    <sheetView workbookViewId="0">
      <selection activeCell="C20" sqref="C20"/>
    </sheetView>
  </sheetViews>
  <sheetFormatPr baseColWidth="10" defaultRowHeight="16" x14ac:dyDescent="0.2"/>
  <sheetData>
    <row r="2" spans="1:6" x14ac:dyDescent="0.2">
      <c r="A2" s="1"/>
      <c r="E2" s="3">
        <v>9.5122450578189596E-7</v>
      </c>
      <c r="F2" s="4">
        <v>10.879670000000001</v>
      </c>
    </row>
    <row r="3" spans="1:6" x14ac:dyDescent="0.2">
      <c r="A3" s="1"/>
      <c r="E3" s="3">
        <v>9.929985220180941E-7</v>
      </c>
      <c r="F3" s="4">
        <v>27.459176200000002</v>
      </c>
    </row>
    <row r="4" spans="1:6" x14ac:dyDescent="0.2">
      <c r="A4" s="1"/>
      <c r="E4" s="3">
        <v>4.8599443315183899E-6</v>
      </c>
      <c r="F4" s="4">
        <v>51.93844</v>
      </c>
    </row>
    <row r="5" spans="1:6" x14ac:dyDescent="0.2">
      <c r="A5" s="1"/>
      <c r="E5" s="3">
        <v>5.2955440519362799E-6</v>
      </c>
      <c r="F5" s="4">
        <v>103.97688100000001</v>
      </c>
    </row>
    <row r="6" spans="1:6" x14ac:dyDescent="0.2">
      <c r="A6" s="1"/>
      <c r="E6" s="3">
        <v>9.9891519978595896E-6</v>
      </c>
      <c r="F6" s="4">
        <v>249.35258999999999</v>
      </c>
    </row>
    <row r="7" spans="1:6" x14ac:dyDescent="0.2">
      <c r="A7" s="1"/>
      <c r="E7" s="3">
        <v>2.0278747334291901E-5</v>
      </c>
      <c r="F7" s="4">
        <v>494.44516599999997</v>
      </c>
    </row>
    <row r="8" spans="1:6" x14ac:dyDescent="0.2">
      <c r="A8" s="1"/>
      <c r="E8" s="3">
        <v>4.1938280863790799E-5</v>
      </c>
      <c r="F8" s="4">
        <v>1033.9489799999999</v>
      </c>
    </row>
    <row r="9" spans="1:6" x14ac:dyDescent="0.2">
      <c r="A9" s="1"/>
      <c r="E9" s="3">
        <v>8.6450362190359804E-5</v>
      </c>
      <c r="F9" s="4">
        <v>2048.4185499999999</v>
      </c>
    </row>
    <row r="10" spans="1:6" x14ac:dyDescent="0.2">
      <c r="A10" s="1"/>
      <c r="E10" s="1">
        <v>1.4994911332939599E-4</v>
      </c>
      <c r="F10" s="4">
        <v>4079.07762</v>
      </c>
    </row>
    <row r="16" spans="1:6" x14ac:dyDescent="0.2">
      <c r="A16" t="s">
        <v>16</v>
      </c>
      <c r="B16">
        <f>SLOPE(F2:F10,E2:E10)</f>
        <v>26702286.411519237</v>
      </c>
    </row>
    <row r="17" spans="1:2" x14ac:dyDescent="0.2">
      <c r="A17" t="s">
        <v>17</v>
      </c>
      <c r="B17">
        <f>INTERCEPT(F2:F10,E2:E10)</f>
        <v>-51.563277059479788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2023-01-13T20:18:31Z</dcterms:created>
  <dcterms:modified xsi:type="dcterms:W3CDTF">2023-01-15T00:00:13Z</dcterms:modified>
</cp:coreProperties>
</file>