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P/"/>
    </mc:Choice>
  </mc:AlternateContent>
  <xr:revisionPtr revIDLastSave="0" documentId="13_ncr:1_{14F86CAC-E08C-4D4A-9CA6-77894F9D6A86}" xr6:coauthVersionLast="47" xr6:coauthVersionMax="47" xr10:uidLastSave="{00000000-0000-0000-0000-000000000000}"/>
  <bookViews>
    <workbookView xWindow="6920" yWindow="500" windowWidth="25040" windowHeight="13920" activeTab="1" xr2:uid="{5946B67A-65D8-CF49-ADE5-35D1D71CE610}"/>
  </bookViews>
  <sheets>
    <sheet name="Data summary" sheetId="3" r:id="rId1"/>
    <sheet name="Data + calculations" sheetId="1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6" i="3"/>
  <c r="F14" i="3"/>
  <c r="F12" i="3"/>
  <c r="F10" i="3"/>
  <c r="F8" i="3"/>
  <c r="F6" i="3"/>
  <c r="F4" i="3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C11" i="2"/>
  <c r="C10" i="2"/>
</calcChain>
</file>

<file path=xl/sharedStrings.xml><?xml version="1.0" encoding="utf-8"?>
<sst xmlns="http://schemas.openxmlformats.org/spreadsheetml/2006/main" count="66" uniqueCount="25">
  <si>
    <t>Abs</t>
  </si>
  <si>
    <t>std0</t>
  </si>
  <si>
    <t>std5</t>
  </si>
  <si>
    <t>std10</t>
  </si>
  <si>
    <t>std30</t>
  </si>
  <si>
    <t>std45</t>
  </si>
  <si>
    <t>std60</t>
  </si>
  <si>
    <t>std120</t>
  </si>
  <si>
    <t>Date</t>
  </si>
  <si>
    <t>Buoy</t>
  </si>
  <si>
    <t>Depth</t>
  </si>
  <si>
    <t>Replicate</t>
  </si>
  <si>
    <t>bottom</t>
  </si>
  <si>
    <t>surface</t>
  </si>
  <si>
    <t>x</t>
  </si>
  <si>
    <t>y</t>
  </si>
  <si>
    <t>SLOPE</t>
  </si>
  <si>
    <t>INTERCEPT</t>
  </si>
  <si>
    <t>TDP conc (ug/L)</t>
  </si>
  <si>
    <t>Blank correction</t>
  </si>
  <si>
    <t>Blank</t>
  </si>
  <si>
    <t>Volume sample</t>
  </si>
  <si>
    <t>Volume persulfate</t>
  </si>
  <si>
    <t>Volume corrected TDP</t>
  </si>
  <si>
    <t>Replicate avg TDP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</si>
</sst>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09361329833768E-2"/>
                  <c:y val="8.9956984543598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curve'!$C$2:$C$8</c:f>
              <c:numCache>
                <c:formatCode>General</c:formatCode>
                <c:ptCount val="7"/>
                <c:pt idx="0">
                  <c:v>4.4000000000000003E-3</c:v>
                </c:pt>
                <c:pt idx="1">
                  <c:v>1.7500000000000002E-2</c:v>
                </c:pt>
                <c:pt idx="2">
                  <c:v>2.5399999999999999E-2</c:v>
                </c:pt>
                <c:pt idx="3">
                  <c:v>7.1599999999999997E-2</c:v>
                </c:pt>
                <c:pt idx="4">
                  <c:v>0.10390000000000001</c:v>
                </c:pt>
                <c:pt idx="5">
                  <c:v>0.12239999999999999</c:v>
                </c:pt>
                <c:pt idx="6">
                  <c:v>0.26679999999999998</c:v>
                </c:pt>
              </c:numCache>
            </c:numRef>
          </c:xVal>
          <c:yVal>
            <c:numRef>
              <c:f>'std curve'!$D$2:$D$8</c:f>
              <c:numCache>
                <c:formatCode>General</c:formatCode>
                <c:ptCount val="7"/>
                <c:pt idx="0">
                  <c:v>0</c:v>
                </c:pt>
                <c:pt idx="1">
                  <c:v>5.0069101299999996</c:v>
                </c:pt>
                <c:pt idx="2">
                  <c:v>9.3663712700000001</c:v>
                </c:pt>
                <c:pt idx="3">
                  <c:v>30.611229999999999</c:v>
                </c:pt>
                <c:pt idx="4">
                  <c:v>47.729599999999998</c:v>
                </c:pt>
                <c:pt idx="5">
                  <c:v>57.292046200000001</c:v>
                </c:pt>
                <c:pt idx="6">
                  <c:v>119.0519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0B44-9C58-85E9C0E3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92816"/>
        <c:axId val="1000685360"/>
      </c:scatterChart>
      <c:valAx>
        <c:axId val="14200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5360"/>
        <c:crosses val="autoZero"/>
        <c:crossBetween val="midCat"/>
      </c:valAx>
      <c:valAx>
        <c:axId val="1000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120650</xdr:rowOff>
    </xdr:from>
    <xdr:to>
      <xdr:col>12</xdr:col>
      <xdr:colOff>184150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927D1-4261-6F9B-8D9E-8F35B48D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89C0-64F3-E643-A3B3-B0CE8835C93B}">
  <dimension ref="A1:F19"/>
  <sheetViews>
    <sheetView workbookViewId="0">
      <selection activeCell="C26" sqref="C26"/>
    </sheetView>
  </sheetViews>
  <sheetFormatPr baseColWidth="10" defaultRowHeight="16" x14ac:dyDescent="0.2"/>
  <cols>
    <col min="1" max="1" width="11.83203125" customWidth="1"/>
    <col min="2" max="3" width="8.83203125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23</v>
      </c>
      <c r="F1" t="s">
        <v>24</v>
      </c>
    </row>
    <row r="2" spans="1:6" x14ac:dyDescent="0.2">
      <c r="A2" s="1">
        <v>44827</v>
      </c>
      <c r="B2">
        <v>2</v>
      </c>
      <c r="C2" t="s">
        <v>12</v>
      </c>
      <c r="D2">
        <v>1</v>
      </c>
      <c r="E2">
        <v>6.2612347226892773</v>
      </c>
      <c r="F2">
        <f>AVERAGE(E2:E3)</f>
        <v>5.6419917281375911</v>
      </c>
    </row>
    <row r="3" spans="1:6" x14ac:dyDescent="0.2">
      <c r="A3" s="1">
        <v>44827</v>
      </c>
      <c r="B3">
        <v>2</v>
      </c>
      <c r="C3" t="s">
        <v>12</v>
      </c>
      <c r="D3">
        <v>2</v>
      </c>
      <c r="E3">
        <v>5.0227487335859049</v>
      </c>
    </row>
    <row r="4" spans="1:6" x14ac:dyDescent="0.2">
      <c r="A4" s="1">
        <v>44827</v>
      </c>
      <c r="B4">
        <v>4</v>
      </c>
      <c r="C4" t="s">
        <v>13</v>
      </c>
      <c r="D4">
        <v>1</v>
      </c>
      <c r="E4">
        <v>5.1603582879307233</v>
      </c>
      <c r="F4">
        <f>AVERAGE(E4:E5)</f>
        <v>4.7819320134824705</v>
      </c>
    </row>
    <row r="5" spans="1:6" x14ac:dyDescent="0.2">
      <c r="A5" s="1">
        <v>44827</v>
      </c>
      <c r="B5">
        <v>4</v>
      </c>
      <c r="C5" t="s">
        <v>13</v>
      </c>
      <c r="D5">
        <v>2</v>
      </c>
      <c r="E5">
        <v>4.4035057390342178</v>
      </c>
    </row>
    <row r="6" spans="1:6" x14ac:dyDescent="0.2">
      <c r="A6" s="1">
        <v>44827</v>
      </c>
      <c r="B6">
        <v>4</v>
      </c>
      <c r="C6" t="s">
        <v>12</v>
      </c>
      <c r="D6">
        <v>1</v>
      </c>
      <c r="E6">
        <v>8.7382067008960256</v>
      </c>
      <c r="F6">
        <f>AVERAGE(E6:E7)</f>
        <v>8.1533660949305435</v>
      </c>
    </row>
    <row r="7" spans="1:6" x14ac:dyDescent="0.2">
      <c r="A7" s="1">
        <v>44827</v>
      </c>
      <c r="B7">
        <v>4</v>
      </c>
      <c r="C7" t="s">
        <v>12</v>
      </c>
      <c r="D7">
        <v>2</v>
      </c>
      <c r="E7">
        <v>7.5685254889650615</v>
      </c>
    </row>
    <row r="8" spans="1:6" x14ac:dyDescent="0.2">
      <c r="A8" s="1">
        <v>44827</v>
      </c>
      <c r="B8">
        <v>5</v>
      </c>
      <c r="C8" t="s">
        <v>13</v>
      </c>
      <c r="D8">
        <v>1</v>
      </c>
      <c r="E8">
        <v>5.4355773966203618</v>
      </c>
      <c r="F8">
        <f>AVERAGE(E8:E9)</f>
        <v>5.7107965053100003</v>
      </c>
    </row>
    <row r="9" spans="1:6" x14ac:dyDescent="0.2">
      <c r="A9" s="1">
        <v>44827</v>
      </c>
      <c r="B9">
        <v>5</v>
      </c>
      <c r="C9" t="s">
        <v>13</v>
      </c>
      <c r="D9">
        <v>2</v>
      </c>
      <c r="E9">
        <v>5.9860156139996388</v>
      </c>
    </row>
    <row r="10" spans="1:6" x14ac:dyDescent="0.2">
      <c r="A10" s="1">
        <v>44827</v>
      </c>
      <c r="B10">
        <v>5</v>
      </c>
      <c r="C10" t="s">
        <v>12</v>
      </c>
      <c r="D10">
        <v>1</v>
      </c>
      <c r="E10">
        <v>5.4355773966203618</v>
      </c>
      <c r="F10">
        <f>AVERAGE(E10:E11)</f>
        <v>5.0571511221721082</v>
      </c>
    </row>
    <row r="11" spans="1:6" x14ac:dyDescent="0.2">
      <c r="A11" s="1">
        <v>44827</v>
      </c>
      <c r="B11">
        <v>5</v>
      </c>
      <c r="C11" t="s">
        <v>12</v>
      </c>
      <c r="D11">
        <v>2</v>
      </c>
      <c r="E11">
        <v>4.6787248477238554</v>
      </c>
    </row>
    <row r="12" spans="1:6" x14ac:dyDescent="0.2">
      <c r="A12" s="1">
        <v>44827</v>
      </c>
      <c r="B12">
        <v>6</v>
      </c>
      <c r="C12" t="s">
        <v>13</v>
      </c>
      <c r="D12">
        <v>1</v>
      </c>
      <c r="E12">
        <v>3.6466531901377111</v>
      </c>
      <c r="F12">
        <f>AVERAGE(E12:E13)</f>
        <v>4.1970914075169876</v>
      </c>
    </row>
    <row r="13" spans="1:6" x14ac:dyDescent="0.2">
      <c r="A13" s="1">
        <v>44827</v>
      </c>
      <c r="B13">
        <v>6</v>
      </c>
      <c r="C13" t="s">
        <v>13</v>
      </c>
      <c r="D13">
        <v>2</v>
      </c>
      <c r="E13">
        <v>4.7475296248962646</v>
      </c>
    </row>
    <row r="14" spans="1:6" x14ac:dyDescent="0.2">
      <c r="A14" s="1">
        <v>44827</v>
      </c>
      <c r="B14">
        <v>6</v>
      </c>
      <c r="C14" t="s">
        <v>12</v>
      </c>
      <c r="D14">
        <v>1</v>
      </c>
      <c r="E14">
        <v>3.0274101955860244</v>
      </c>
      <c r="F14">
        <f>AVERAGE(E14:E15)</f>
        <v>3.2338245271032533</v>
      </c>
    </row>
    <row r="15" spans="1:6" x14ac:dyDescent="0.2">
      <c r="A15" s="1">
        <v>44827</v>
      </c>
      <c r="B15">
        <v>6</v>
      </c>
      <c r="C15" t="s">
        <v>12</v>
      </c>
      <c r="D15">
        <v>2</v>
      </c>
      <c r="E15">
        <v>3.4402388586204822</v>
      </c>
    </row>
    <row r="16" spans="1:6" x14ac:dyDescent="0.2">
      <c r="A16" s="1">
        <v>44827</v>
      </c>
      <c r="B16">
        <v>7</v>
      </c>
      <c r="C16" t="s">
        <v>13</v>
      </c>
      <c r="D16">
        <v>1</v>
      </c>
      <c r="E16">
        <v>5.7796012824824103</v>
      </c>
      <c r="F16">
        <f>AVERAGE(E16:E17)</f>
        <v>5.7107965053100003</v>
      </c>
    </row>
    <row r="17" spans="1:6" x14ac:dyDescent="0.2">
      <c r="A17" s="1">
        <v>44827</v>
      </c>
      <c r="B17">
        <v>7</v>
      </c>
      <c r="C17" t="s">
        <v>13</v>
      </c>
      <c r="D17">
        <v>2</v>
      </c>
      <c r="E17">
        <v>5.6419917281375911</v>
      </c>
    </row>
    <row r="18" spans="1:6" x14ac:dyDescent="0.2">
      <c r="A18" s="1">
        <v>44827</v>
      </c>
      <c r="B18">
        <v>7</v>
      </c>
      <c r="C18" t="s">
        <v>12</v>
      </c>
      <c r="D18">
        <v>1</v>
      </c>
      <c r="E18">
        <v>6.0548203911720488</v>
      </c>
      <c r="F18">
        <f>AVERAGE(E18:E19)</f>
        <v>6.3644418884478924</v>
      </c>
    </row>
    <row r="19" spans="1:6" x14ac:dyDescent="0.2">
      <c r="A19" s="1">
        <v>44827</v>
      </c>
      <c r="B19">
        <v>7</v>
      </c>
      <c r="C19" t="s">
        <v>12</v>
      </c>
      <c r="D19">
        <v>2</v>
      </c>
      <c r="E19">
        <v>6.6740633857237359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CC84-8846-3B45-A0E1-AAA17822F67A}">
  <dimension ref="A1:M26"/>
  <sheetViews>
    <sheetView tabSelected="1" workbookViewId="0">
      <selection activeCell="D5" sqref="D5"/>
    </sheetView>
  </sheetViews>
  <sheetFormatPr baseColWidth="10" defaultRowHeight="16" x14ac:dyDescent="0.2"/>
  <cols>
    <col min="1" max="1" width="11.83203125" customWidth="1"/>
    <col min="2" max="3" width="8.83203125" customWidth="1"/>
  </cols>
  <sheetData>
    <row r="1" spans="1:13" x14ac:dyDescent="0.2">
      <c r="A1" t="s">
        <v>8</v>
      </c>
      <c r="B1" t="s">
        <v>9</v>
      </c>
      <c r="C1" t="s">
        <v>10</v>
      </c>
      <c r="D1" t="s">
        <v>11</v>
      </c>
      <c r="E1" t="s">
        <v>0</v>
      </c>
      <c r="F1" t="s">
        <v>18</v>
      </c>
      <c r="G1" t="s">
        <v>19</v>
      </c>
      <c r="H1" t="s">
        <v>21</v>
      </c>
      <c r="I1" t="s">
        <v>22</v>
      </c>
      <c r="J1" t="s">
        <v>23</v>
      </c>
    </row>
    <row r="2" spans="1:13" x14ac:dyDescent="0.2">
      <c r="A2" t="s">
        <v>1</v>
      </c>
      <c r="E2">
        <v>4.4000000000000003E-3</v>
      </c>
      <c r="F2">
        <f>(E2*M$2)+M$3</f>
        <v>0.35178299751953723</v>
      </c>
      <c r="G2">
        <f>F2-M$4</f>
        <v>0</v>
      </c>
      <c r="H2">
        <v>20</v>
      </c>
      <c r="I2">
        <v>10</v>
      </c>
      <c r="J2">
        <f>G2*((H2+I2)/H2)</f>
        <v>0</v>
      </c>
      <c r="L2" t="s">
        <v>16</v>
      </c>
      <c r="M2">
        <v>458.69851448273096</v>
      </c>
    </row>
    <row r="3" spans="1:13" x14ac:dyDescent="0.2">
      <c r="A3" t="s">
        <v>2</v>
      </c>
      <c r="E3">
        <v>1.7500000000000002E-2</v>
      </c>
      <c r="F3">
        <f t="shared" ref="F3:F26" si="0">(E3*M$2)+M$3</f>
        <v>6.3607335372433127</v>
      </c>
      <c r="G3">
        <f t="shared" ref="G3:G26" si="1">F3-M$4</f>
        <v>6.0089505397237755</v>
      </c>
      <c r="H3">
        <v>20</v>
      </c>
      <c r="I3">
        <v>10</v>
      </c>
      <c r="J3">
        <f t="shared" ref="J3:J26" si="2">G3*((H3+I3)/H3)</f>
        <v>9.0134258095856623</v>
      </c>
      <c r="L3" t="s">
        <v>17</v>
      </c>
      <c r="M3">
        <v>-1.666490466204479</v>
      </c>
    </row>
    <row r="4" spans="1:13" x14ac:dyDescent="0.2">
      <c r="A4" t="s">
        <v>3</v>
      </c>
      <c r="E4">
        <v>2.5399999999999999E-2</v>
      </c>
      <c r="F4">
        <f t="shared" si="0"/>
        <v>9.9844518016568866</v>
      </c>
      <c r="G4">
        <f t="shared" si="1"/>
        <v>9.6326688041373494</v>
      </c>
      <c r="H4">
        <v>20</v>
      </c>
      <c r="I4">
        <v>10</v>
      </c>
      <c r="J4">
        <f t="shared" si="2"/>
        <v>14.449003206206024</v>
      </c>
      <c r="L4" t="s">
        <v>20</v>
      </c>
      <c r="M4">
        <v>0.35178299751953723</v>
      </c>
    </row>
    <row r="5" spans="1:13" x14ac:dyDescent="0.2">
      <c r="A5" t="s">
        <v>4</v>
      </c>
      <c r="E5">
        <v>7.1599999999999997E-2</v>
      </c>
      <c r="F5">
        <f t="shared" si="0"/>
        <v>31.176323170759055</v>
      </c>
      <c r="G5">
        <f t="shared" si="1"/>
        <v>30.824540173239519</v>
      </c>
      <c r="H5">
        <v>20</v>
      </c>
      <c r="I5">
        <v>10</v>
      </c>
      <c r="J5">
        <f t="shared" si="2"/>
        <v>46.236810259859283</v>
      </c>
    </row>
    <row r="6" spans="1:13" x14ac:dyDescent="0.2">
      <c r="A6" t="s">
        <v>5</v>
      </c>
      <c r="E6">
        <v>0.10390000000000001</v>
      </c>
      <c r="F6">
        <f t="shared" si="0"/>
        <v>45.992285188551271</v>
      </c>
      <c r="G6">
        <f t="shared" si="1"/>
        <v>45.640502191031736</v>
      </c>
      <c r="H6">
        <v>20</v>
      </c>
      <c r="I6">
        <v>10</v>
      </c>
      <c r="J6">
        <f t="shared" si="2"/>
        <v>68.4607532865476</v>
      </c>
    </row>
    <row r="7" spans="1:13" x14ac:dyDescent="0.2">
      <c r="A7" t="s">
        <v>6</v>
      </c>
      <c r="E7">
        <v>0.12239999999999999</v>
      </c>
      <c r="F7">
        <f t="shared" si="0"/>
        <v>54.47820770648179</v>
      </c>
      <c r="G7">
        <f t="shared" si="1"/>
        <v>54.126424708962254</v>
      </c>
      <c r="H7">
        <v>20</v>
      </c>
      <c r="I7">
        <v>10</v>
      </c>
      <c r="J7">
        <f t="shared" si="2"/>
        <v>81.189637063443385</v>
      </c>
    </row>
    <row r="8" spans="1:13" x14ac:dyDescent="0.2">
      <c r="A8" t="s">
        <v>7</v>
      </c>
      <c r="E8">
        <v>0.26679999999999998</v>
      </c>
      <c r="F8">
        <f t="shared" si="0"/>
        <v>120.71427319778813</v>
      </c>
      <c r="G8">
        <f t="shared" si="1"/>
        <v>120.3624902002686</v>
      </c>
      <c r="H8">
        <v>20</v>
      </c>
      <c r="I8">
        <v>10</v>
      </c>
      <c r="J8">
        <f t="shared" si="2"/>
        <v>180.54373530040289</v>
      </c>
    </row>
    <row r="9" spans="1:13" x14ac:dyDescent="0.2">
      <c r="A9" s="1">
        <v>44827</v>
      </c>
      <c r="B9">
        <v>2</v>
      </c>
      <c r="C9" t="s">
        <v>12</v>
      </c>
      <c r="D9">
        <v>1</v>
      </c>
      <c r="E9">
        <v>1.35E-2</v>
      </c>
      <c r="F9">
        <f t="shared" si="0"/>
        <v>4.525939479312389</v>
      </c>
      <c r="G9">
        <f t="shared" si="1"/>
        <v>4.1741564817928518</v>
      </c>
      <c r="H9">
        <v>20</v>
      </c>
      <c r="I9">
        <v>10</v>
      </c>
      <c r="J9">
        <f t="shared" si="2"/>
        <v>6.2612347226892773</v>
      </c>
    </row>
    <row r="10" spans="1:13" x14ac:dyDescent="0.2">
      <c r="A10" s="1">
        <v>44827</v>
      </c>
      <c r="B10">
        <v>2</v>
      </c>
      <c r="C10" t="s">
        <v>12</v>
      </c>
      <c r="D10">
        <v>2</v>
      </c>
      <c r="E10">
        <v>1.17E-2</v>
      </c>
      <c r="F10">
        <f t="shared" si="0"/>
        <v>3.7002821532434735</v>
      </c>
      <c r="G10">
        <f t="shared" si="1"/>
        <v>3.3484991557239363</v>
      </c>
      <c r="H10">
        <v>20</v>
      </c>
      <c r="I10">
        <v>10</v>
      </c>
      <c r="J10">
        <f t="shared" si="2"/>
        <v>5.0227487335859049</v>
      </c>
    </row>
    <row r="11" spans="1:13" x14ac:dyDescent="0.2">
      <c r="A11" s="1">
        <v>44827</v>
      </c>
      <c r="B11">
        <v>4</v>
      </c>
      <c r="C11" t="s">
        <v>13</v>
      </c>
      <c r="D11">
        <v>1</v>
      </c>
      <c r="E11">
        <v>1.1900000000000001E-2</v>
      </c>
      <c r="F11">
        <f t="shared" si="0"/>
        <v>3.7920218561400194</v>
      </c>
      <c r="G11">
        <f t="shared" si="1"/>
        <v>3.4402388586204822</v>
      </c>
      <c r="H11">
        <v>20</v>
      </c>
      <c r="I11">
        <v>10</v>
      </c>
      <c r="J11">
        <f t="shared" si="2"/>
        <v>5.1603582879307233</v>
      </c>
    </row>
    <row r="12" spans="1:13" x14ac:dyDescent="0.2">
      <c r="A12" s="1">
        <v>44827</v>
      </c>
      <c r="B12">
        <v>4</v>
      </c>
      <c r="C12" t="s">
        <v>13</v>
      </c>
      <c r="D12">
        <v>2</v>
      </c>
      <c r="E12">
        <v>1.0800000000000001E-2</v>
      </c>
      <c r="F12">
        <f t="shared" si="0"/>
        <v>3.2874534902090158</v>
      </c>
      <c r="G12">
        <f t="shared" si="1"/>
        <v>2.9356704926894786</v>
      </c>
      <c r="H12">
        <v>20</v>
      </c>
      <c r="I12">
        <v>10</v>
      </c>
      <c r="J12">
        <f t="shared" si="2"/>
        <v>4.4035057390342178</v>
      </c>
    </row>
    <row r="13" spans="1:13" x14ac:dyDescent="0.2">
      <c r="A13" s="1">
        <v>44827</v>
      </c>
      <c r="B13">
        <v>4</v>
      </c>
      <c r="C13" t="s">
        <v>12</v>
      </c>
      <c r="D13">
        <v>1</v>
      </c>
      <c r="E13">
        <v>1.7100000000000001E-2</v>
      </c>
      <c r="F13">
        <f t="shared" si="0"/>
        <v>6.177254131450221</v>
      </c>
      <c r="G13">
        <f t="shared" si="1"/>
        <v>5.8254711339306837</v>
      </c>
      <c r="H13">
        <v>20</v>
      </c>
      <c r="I13">
        <v>10</v>
      </c>
      <c r="J13">
        <f t="shared" si="2"/>
        <v>8.7382067008960256</v>
      </c>
    </row>
    <row r="14" spans="1:13" x14ac:dyDescent="0.2">
      <c r="A14" s="1">
        <v>44827</v>
      </c>
      <c r="B14">
        <v>4</v>
      </c>
      <c r="C14" t="s">
        <v>12</v>
      </c>
      <c r="D14">
        <v>2</v>
      </c>
      <c r="E14">
        <v>1.54E-2</v>
      </c>
      <c r="F14">
        <f t="shared" si="0"/>
        <v>5.3974666568295779</v>
      </c>
      <c r="G14">
        <f t="shared" si="1"/>
        <v>5.0456836593100407</v>
      </c>
      <c r="H14">
        <v>20</v>
      </c>
      <c r="I14">
        <v>10</v>
      </c>
      <c r="J14">
        <f t="shared" si="2"/>
        <v>7.5685254889650615</v>
      </c>
    </row>
    <row r="15" spans="1:13" x14ac:dyDescent="0.2">
      <c r="A15" s="1">
        <v>44827</v>
      </c>
      <c r="B15">
        <v>5</v>
      </c>
      <c r="C15" t="s">
        <v>13</v>
      </c>
      <c r="D15">
        <v>1</v>
      </c>
      <c r="E15">
        <v>1.23E-2</v>
      </c>
      <c r="F15">
        <f t="shared" si="0"/>
        <v>3.975501261933112</v>
      </c>
      <c r="G15">
        <f t="shared" si="1"/>
        <v>3.6237182644135748</v>
      </c>
      <c r="H15">
        <v>20</v>
      </c>
      <c r="I15">
        <v>10</v>
      </c>
      <c r="J15">
        <f t="shared" si="2"/>
        <v>5.4355773966203618</v>
      </c>
    </row>
    <row r="16" spans="1:13" x14ac:dyDescent="0.2">
      <c r="A16" s="1">
        <v>44827</v>
      </c>
      <c r="B16">
        <v>5</v>
      </c>
      <c r="C16" t="s">
        <v>13</v>
      </c>
      <c r="D16">
        <v>2</v>
      </c>
      <c r="E16">
        <v>1.3100000000000001E-2</v>
      </c>
      <c r="F16">
        <f t="shared" si="0"/>
        <v>4.3424600735192964</v>
      </c>
      <c r="G16">
        <f t="shared" si="1"/>
        <v>3.9906770759997592</v>
      </c>
      <c r="H16">
        <v>20</v>
      </c>
      <c r="I16">
        <v>10</v>
      </c>
      <c r="J16">
        <f t="shared" si="2"/>
        <v>5.9860156139996388</v>
      </c>
    </row>
    <row r="17" spans="1:10" x14ac:dyDescent="0.2">
      <c r="A17" s="1">
        <v>44827</v>
      </c>
      <c r="B17">
        <v>5</v>
      </c>
      <c r="C17" t="s">
        <v>12</v>
      </c>
      <c r="D17">
        <v>1</v>
      </c>
      <c r="E17">
        <v>1.23E-2</v>
      </c>
      <c r="F17">
        <f t="shared" si="0"/>
        <v>3.975501261933112</v>
      </c>
      <c r="G17">
        <f t="shared" si="1"/>
        <v>3.6237182644135748</v>
      </c>
      <c r="H17">
        <v>20</v>
      </c>
      <c r="I17">
        <v>10</v>
      </c>
      <c r="J17">
        <f t="shared" si="2"/>
        <v>5.4355773966203618</v>
      </c>
    </row>
    <row r="18" spans="1:10" x14ac:dyDescent="0.2">
      <c r="A18" s="1">
        <v>44827</v>
      </c>
      <c r="B18">
        <v>5</v>
      </c>
      <c r="C18" t="s">
        <v>12</v>
      </c>
      <c r="D18">
        <v>2</v>
      </c>
      <c r="E18">
        <v>1.12E-2</v>
      </c>
      <c r="F18">
        <f t="shared" si="0"/>
        <v>3.4709328960021075</v>
      </c>
      <c r="G18">
        <f t="shared" si="1"/>
        <v>3.1191498984825703</v>
      </c>
      <c r="H18">
        <v>20</v>
      </c>
      <c r="I18">
        <v>10</v>
      </c>
      <c r="J18">
        <f t="shared" si="2"/>
        <v>4.6787248477238554</v>
      </c>
    </row>
    <row r="19" spans="1:10" x14ac:dyDescent="0.2">
      <c r="A19" s="1">
        <v>44827</v>
      </c>
      <c r="B19">
        <v>6</v>
      </c>
      <c r="C19" t="s">
        <v>13</v>
      </c>
      <c r="D19">
        <v>1</v>
      </c>
      <c r="E19">
        <v>9.7000000000000003E-3</v>
      </c>
      <c r="F19">
        <f t="shared" si="0"/>
        <v>2.7828851242780113</v>
      </c>
      <c r="G19">
        <f t="shared" si="1"/>
        <v>2.431102126758474</v>
      </c>
      <c r="H19">
        <v>20</v>
      </c>
      <c r="I19">
        <v>10</v>
      </c>
      <c r="J19">
        <f t="shared" si="2"/>
        <v>3.6466531901377111</v>
      </c>
    </row>
    <row r="20" spans="1:10" x14ac:dyDescent="0.2">
      <c r="A20" s="1">
        <v>44827</v>
      </c>
      <c r="B20">
        <v>6</v>
      </c>
      <c r="C20" t="s">
        <v>13</v>
      </c>
      <c r="D20">
        <v>2</v>
      </c>
      <c r="E20">
        <v>1.1299999999999999E-2</v>
      </c>
      <c r="F20">
        <f t="shared" si="0"/>
        <v>3.51680274745038</v>
      </c>
      <c r="G20">
        <f t="shared" si="1"/>
        <v>3.1650197499308428</v>
      </c>
      <c r="H20">
        <v>20</v>
      </c>
      <c r="I20">
        <v>10</v>
      </c>
      <c r="J20">
        <f t="shared" si="2"/>
        <v>4.7475296248962646</v>
      </c>
    </row>
    <row r="21" spans="1:10" x14ac:dyDescent="0.2">
      <c r="A21" s="1">
        <v>44827</v>
      </c>
      <c r="B21">
        <v>6</v>
      </c>
      <c r="C21" t="s">
        <v>12</v>
      </c>
      <c r="D21">
        <v>1</v>
      </c>
      <c r="E21">
        <v>8.8000000000000005E-3</v>
      </c>
      <c r="F21">
        <f t="shared" si="0"/>
        <v>2.3700564612435535</v>
      </c>
      <c r="G21">
        <f t="shared" si="1"/>
        <v>2.0182734637240163</v>
      </c>
      <c r="H21">
        <v>20</v>
      </c>
      <c r="I21">
        <v>10</v>
      </c>
      <c r="J21">
        <f t="shared" si="2"/>
        <v>3.0274101955860244</v>
      </c>
    </row>
    <row r="22" spans="1:10" x14ac:dyDescent="0.2">
      <c r="A22" s="1">
        <v>44827</v>
      </c>
      <c r="B22">
        <v>6</v>
      </c>
      <c r="C22" t="s">
        <v>12</v>
      </c>
      <c r="D22">
        <v>2</v>
      </c>
      <c r="E22">
        <v>9.4000000000000004E-3</v>
      </c>
      <c r="F22">
        <f t="shared" si="0"/>
        <v>2.645275569933192</v>
      </c>
      <c r="G22">
        <f t="shared" si="1"/>
        <v>2.2934925724136548</v>
      </c>
      <c r="H22">
        <v>20</v>
      </c>
      <c r="I22">
        <v>10</v>
      </c>
      <c r="J22">
        <f t="shared" si="2"/>
        <v>3.4402388586204822</v>
      </c>
    </row>
    <row r="23" spans="1:10" x14ac:dyDescent="0.2">
      <c r="A23" s="1">
        <v>44827</v>
      </c>
      <c r="B23">
        <v>7</v>
      </c>
      <c r="C23" t="s">
        <v>13</v>
      </c>
      <c r="D23">
        <v>1</v>
      </c>
      <c r="E23">
        <v>1.2800000000000001E-2</v>
      </c>
      <c r="F23">
        <f t="shared" si="0"/>
        <v>4.2048505191744772</v>
      </c>
      <c r="G23">
        <f t="shared" si="1"/>
        <v>3.8530675216549399</v>
      </c>
      <c r="H23">
        <v>20</v>
      </c>
      <c r="I23">
        <v>10</v>
      </c>
      <c r="J23">
        <f t="shared" si="2"/>
        <v>5.7796012824824103</v>
      </c>
    </row>
    <row r="24" spans="1:10" x14ac:dyDescent="0.2">
      <c r="A24" s="1">
        <v>44827</v>
      </c>
      <c r="B24">
        <v>7</v>
      </c>
      <c r="C24" t="s">
        <v>13</v>
      </c>
      <c r="D24">
        <v>2</v>
      </c>
      <c r="E24">
        <v>1.26E-2</v>
      </c>
      <c r="F24">
        <f t="shared" si="0"/>
        <v>4.1131108162779313</v>
      </c>
      <c r="G24">
        <f t="shared" si="1"/>
        <v>3.7613278187583941</v>
      </c>
      <c r="H24">
        <v>20</v>
      </c>
      <c r="I24">
        <v>10</v>
      </c>
      <c r="J24">
        <f t="shared" si="2"/>
        <v>5.6419917281375911</v>
      </c>
    </row>
    <row r="25" spans="1:10" x14ac:dyDescent="0.2">
      <c r="A25" s="1">
        <v>44827</v>
      </c>
      <c r="B25">
        <v>7</v>
      </c>
      <c r="C25" t="s">
        <v>12</v>
      </c>
      <c r="D25">
        <v>1</v>
      </c>
      <c r="E25">
        <v>1.32E-2</v>
      </c>
      <c r="F25">
        <f t="shared" si="0"/>
        <v>4.3883299249675698</v>
      </c>
      <c r="G25">
        <f t="shared" si="1"/>
        <v>4.0365469274480326</v>
      </c>
      <c r="H25">
        <v>20</v>
      </c>
      <c r="I25">
        <v>10</v>
      </c>
      <c r="J25">
        <f t="shared" si="2"/>
        <v>6.0548203911720488</v>
      </c>
    </row>
    <row r="26" spans="1:10" x14ac:dyDescent="0.2">
      <c r="A26" s="1">
        <v>44827</v>
      </c>
      <c r="B26">
        <v>7</v>
      </c>
      <c r="C26" t="s">
        <v>12</v>
      </c>
      <c r="D26">
        <v>2</v>
      </c>
      <c r="E26">
        <v>1.41E-2</v>
      </c>
      <c r="F26">
        <f t="shared" si="0"/>
        <v>4.8011585880020275</v>
      </c>
      <c r="G26">
        <f t="shared" si="1"/>
        <v>4.4493755904824903</v>
      </c>
      <c r="H26">
        <v>20</v>
      </c>
      <c r="I26">
        <v>10</v>
      </c>
      <c r="J26">
        <f t="shared" si="2"/>
        <v>6.6740633857237359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332C-D80C-E54C-943C-D498BF8C65C5}">
  <dimension ref="B1:D11"/>
  <sheetViews>
    <sheetView workbookViewId="0">
      <selection activeCell="B1" sqref="B1:E14"/>
    </sheetView>
  </sheetViews>
  <sheetFormatPr baseColWidth="10" defaultRowHeight="16" x14ac:dyDescent="0.2"/>
  <sheetData>
    <row r="1" spans="2:4" x14ac:dyDescent="0.2">
      <c r="C1" t="s">
        <v>14</v>
      </c>
      <c r="D1" t="s">
        <v>15</v>
      </c>
    </row>
    <row r="2" spans="2:4" x14ac:dyDescent="0.2">
      <c r="C2">
        <v>4.4000000000000003E-3</v>
      </c>
      <c r="D2">
        <v>0</v>
      </c>
    </row>
    <row r="3" spans="2:4" x14ac:dyDescent="0.2">
      <c r="C3">
        <v>1.7500000000000002E-2</v>
      </c>
      <c r="D3">
        <v>5.0069101299999996</v>
      </c>
    </row>
    <row r="4" spans="2:4" x14ac:dyDescent="0.2">
      <c r="C4">
        <v>2.5399999999999999E-2</v>
      </c>
      <c r="D4">
        <v>9.3663712700000001</v>
      </c>
    </row>
    <row r="5" spans="2:4" x14ac:dyDescent="0.2">
      <c r="C5">
        <v>7.1599999999999997E-2</v>
      </c>
      <c r="D5">
        <v>30.611229999999999</v>
      </c>
    </row>
    <row r="6" spans="2:4" x14ac:dyDescent="0.2">
      <c r="C6">
        <v>0.10390000000000001</v>
      </c>
      <c r="D6">
        <v>47.729599999999998</v>
      </c>
    </row>
    <row r="7" spans="2:4" x14ac:dyDescent="0.2">
      <c r="C7">
        <v>0.12239999999999999</v>
      </c>
      <c r="D7">
        <v>57.292046200000001</v>
      </c>
    </row>
    <row r="8" spans="2:4" x14ac:dyDescent="0.2">
      <c r="C8">
        <v>0.26679999999999998</v>
      </c>
      <c r="D8">
        <v>119.0519</v>
      </c>
    </row>
    <row r="10" spans="2:4" x14ac:dyDescent="0.2">
      <c r="B10" t="s">
        <v>16</v>
      </c>
      <c r="C10">
        <f>SLOPE(D2:D8,C2:C8)</f>
        <v>458.69851448273096</v>
      </c>
    </row>
    <row r="11" spans="2:4" x14ac:dyDescent="0.2">
      <c r="B11" t="s">
        <v>17</v>
      </c>
      <c r="C11">
        <f>INTERCEPT(D2:D8,C2:C8)</f>
        <v>-1.666490466204479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2023-01-16T01:17:21Z</dcterms:created>
  <dcterms:modified xsi:type="dcterms:W3CDTF">2023-01-16T01:57:43Z</dcterms:modified>
</cp:coreProperties>
</file>