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VPC16\Documents\GitHub\TRIAL\"/>
    </mc:Choice>
  </mc:AlternateContent>
  <xr:revisionPtr revIDLastSave="0" documentId="13_ncr:1_{6A4A806A-C524-45C6-9E40-FE1DB1102B97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VMIX" sheetId="10" r:id="rId1"/>
    <sheet name="DADES" sheetId="9" r:id="rId2"/>
    <sheet name="TRIAL" sheetId="2" r:id="rId3"/>
    <sheet name="PLAYER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O2" i="10" l="1"/>
  <c r="D2" i="10"/>
  <c r="C2" i="10"/>
  <c r="B2" i="10"/>
  <c r="A2" i="10"/>
  <c r="H2" i="10"/>
  <c r="P2" i="10"/>
  <c r="O2" i="10"/>
  <c r="N2" i="10"/>
  <c r="M2" i="10"/>
  <c r="L2" i="10"/>
  <c r="K2" i="10"/>
  <c r="J2" i="10"/>
  <c r="I2" i="10"/>
  <c r="W2" i="10"/>
  <c r="X2" i="10"/>
  <c r="V2" i="10"/>
  <c r="U2" i="10"/>
  <c r="T2" i="10"/>
  <c r="S2" i="10"/>
  <c r="R2" i="10"/>
  <c r="Q2" i="10"/>
  <c r="FQ2" i="10"/>
  <c r="FP2" i="10"/>
  <c r="EP2" i="10"/>
  <c r="ED2" i="10"/>
  <c r="DR2" i="10"/>
  <c r="DX2" i="10"/>
  <c r="DL2" i="10"/>
  <c r="EU2" i="10"/>
  <c r="EO2" i="10"/>
  <c r="EI2" i="10"/>
  <c r="EC2" i="10"/>
  <c r="DW2" i="10"/>
  <c r="DQ2" i="10"/>
  <c r="A5" i="3"/>
  <c r="B5" i="3"/>
  <c r="C5" i="3"/>
  <c r="D5" i="3"/>
  <c r="FB2" i="10" s="1"/>
  <c r="E5" i="3"/>
  <c r="DF2" i="10" s="1"/>
  <c r="F5" i="3"/>
  <c r="CZ2" i="10" s="1"/>
  <c r="M5" i="3"/>
  <c r="N5" i="3"/>
  <c r="O5" i="3"/>
  <c r="P5" i="3"/>
  <c r="Q5" i="3"/>
  <c r="R5" i="3"/>
  <c r="S5" i="3"/>
  <c r="FS2" i="10"/>
  <c r="FR2" i="10"/>
  <c r="FT2" i="10"/>
  <c r="O25" i="3"/>
  <c r="H18" i="2" s="1"/>
  <c r="O34" i="3"/>
  <c r="G19" i="2" s="1"/>
  <c r="G2" i="10"/>
  <c r="FG2" i="10"/>
  <c r="O75" i="3"/>
  <c r="O76" i="3"/>
  <c r="O77" i="3"/>
  <c r="O78" i="3"/>
  <c r="O74" i="3"/>
  <c r="O65" i="3"/>
  <c r="H8" i="3" s="1"/>
  <c r="O66" i="3"/>
  <c r="I8" i="3" s="1"/>
  <c r="O67" i="3"/>
  <c r="J8" i="3" s="1"/>
  <c r="O68" i="3"/>
  <c r="K8" i="3" s="1"/>
  <c r="O64" i="3"/>
  <c r="O55" i="3"/>
  <c r="H7" i="3" s="1"/>
  <c r="O56" i="3"/>
  <c r="I7" i="3" s="1"/>
  <c r="O57" i="3"/>
  <c r="J7" i="3" s="1"/>
  <c r="O58" i="3"/>
  <c r="K7" i="3" s="1"/>
  <c r="O54" i="3"/>
  <c r="O45" i="3"/>
  <c r="H6" i="3" s="1"/>
  <c r="O46" i="3"/>
  <c r="I6" i="3" s="1"/>
  <c r="O47" i="3"/>
  <c r="J6" i="3" s="1"/>
  <c r="O48" i="3"/>
  <c r="K6" i="3" s="1"/>
  <c r="O44" i="3"/>
  <c r="O35" i="3"/>
  <c r="O36" i="3"/>
  <c r="O37" i="3"/>
  <c r="O38" i="3"/>
  <c r="O26" i="3"/>
  <c r="I4" i="3" s="1"/>
  <c r="O27" i="3"/>
  <c r="J4" i="3" s="1"/>
  <c r="O28" i="3"/>
  <c r="L13" i="3"/>
  <c r="FL2" i="10" s="1"/>
  <c r="I13" i="3"/>
  <c r="FI2" i="10" s="1"/>
  <c r="CR2" i="10"/>
  <c r="CQ2" i="10"/>
  <c r="CP2" i="10"/>
  <c r="CO2" i="10"/>
  <c r="CN2" i="10"/>
  <c r="CM2" i="10"/>
  <c r="CL2" i="10"/>
  <c r="CK2" i="10"/>
  <c r="CJ2" i="10"/>
  <c r="CI2" i="10"/>
  <c r="CB2" i="10"/>
  <c r="CA2" i="10"/>
  <c r="BT2" i="10"/>
  <c r="BS2" i="10"/>
  <c r="BL2" i="10"/>
  <c r="BK2" i="10"/>
  <c r="AV2" i="10"/>
  <c r="AU2" i="10"/>
  <c r="AN2" i="10"/>
  <c r="AM2" i="10"/>
  <c r="AF2" i="10"/>
  <c r="AE2" i="10"/>
  <c r="CH2" i="10"/>
  <c r="CG2" i="10"/>
  <c r="CF2" i="10"/>
  <c r="CE2" i="10"/>
  <c r="CD2" i="10"/>
  <c r="CC2" i="10"/>
  <c r="BZ2" i="10"/>
  <c r="BY2" i="10"/>
  <c r="BX2" i="10"/>
  <c r="BW2" i="10"/>
  <c r="BV2" i="10"/>
  <c r="BU2" i="10"/>
  <c r="BR2" i="10"/>
  <c r="BQ2" i="10"/>
  <c r="BP2" i="10"/>
  <c r="BO2" i="10"/>
  <c r="BN2" i="10"/>
  <c r="BM2" i="10"/>
  <c r="BJ2" i="10"/>
  <c r="BI2" i="10"/>
  <c r="BH2" i="10"/>
  <c r="BG2" i="10"/>
  <c r="BF2" i="10"/>
  <c r="BE2" i="10"/>
  <c r="AT2" i="10"/>
  <c r="AS2" i="10"/>
  <c r="AR2" i="10"/>
  <c r="AQ2" i="10"/>
  <c r="AP2" i="10"/>
  <c r="AO2" i="10"/>
  <c r="AL2" i="10"/>
  <c r="AK2" i="10"/>
  <c r="AJ2" i="10"/>
  <c r="AI2" i="10"/>
  <c r="AH2" i="10"/>
  <c r="AG2" i="10"/>
  <c r="AD2" i="10"/>
  <c r="AC2" i="10"/>
  <c r="AB2" i="10"/>
  <c r="AA2" i="10"/>
  <c r="Z2" i="10"/>
  <c r="Y2" i="10"/>
  <c r="B4" i="3"/>
  <c r="EM2" i="10" l="1"/>
  <c r="EW2" i="10"/>
  <c r="EQ2" i="10"/>
  <c r="EK2" i="10"/>
  <c r="EJ2" i="10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4" i="3"/>
  <c r="CY2" i="10" s="1"/>
  <c r="E4" i="3"/>
  <c r="DE2" i="10" s="1"/>
  <c r="D4" i="3"/>
  <c r="FA2" i="10" s="1"/>
  <c r="C4" i="3"/>
  <c r="DK2" i="10" s="1"/>
  <c r="A4" i="3"/>
  <c r="D19" i="2"/>
  <c r="D20" i="2"/>
  <c r="D21" i="2"/>
  <c r="D22" i="2"/>
  <c r="D23" i="2"/>
  <c r="D18" i="2"/>
  <c r="C23" i="2"/>
  <c r="B23" i="2"/>
  <c r="E23" i="2"/>
  <c r="F23" i="2"/>
  <c r="C22" i="2"/>
  <c r="B22" i="2"/>
  <c r="E22" i="2"/>
  <c r="F22" i="2"/>
  <c r="C21" i="2"/>
  <c r="B21" i="2"/>
  <c r="E21" i="2"/>
  <c r="F21" i="2"/>
  <c r="C20" i="2"/>
  <c r="B20" i="2"/>
  <c r="E20" i="2"/>
  <c r="F20" i="2"/>
  <c r="C19" i="2"/>
  <c r="B19" i="2"/>
  <c r="E19" i="2"/>
  <c r="F19" i="2"/>
  <c r="C18" i="2"/>
  <c r="B18" i="2"/>
  <c r="E18" i="2"/>
  <c r="F18" i="2"/>
  <c r="A19" i="2"/>
  <c r="CT2" i="10" s="1"/>
  <c r="A20" i="2"/>
  <c r="CU2" i="10" s="1"/>
  <c r="A21" i="2"/>
  <c r="CV2" i="10" s="1"/>
  <c r="A22" i="2"/>
  <c r="CW2" i="10" s="1"/>
  <c r="A23" i="2"/>
  <c r="CX2" i="10" s="1"/>
  <c r="A18" i="2"/>
  <c r="CS2" i="10" s="1"/>
  <c r="H14" i="3"/>
  <c r="H15" i="3"/>
  <c r="H16" i="3"/>
  <c r="H17" i="3"/>
  <c r="H18" i="3"/>
  <c r="H13" i="3"/>
  <c r="F2" i="10"/>
  <c r="E2" i="10"/>
  <c r="N18" i="3"/>
  <c r="N17" i="3"/>
  <c r="N16" i="3"/>
  <c r="N15" i="3"/>
  <c r="N14" i="3"/>
  <c r="N13" i="3"/>
  <c r="FN2" i="10" s="1"/>
  <c r="M18" i="3"/>
  <c r="M17" i="3"/>
  <c r="M16" i="3"/>
  <c r="M15" i="3"/>
  <c r="M14" i="3"/>
  <c r="M13" i="3"/>
  <c r="FM2" i="10" s="1"/>
  <c r="L18" i="3"/>
  <c r="L17" i="3"/>
  <c r="L16" i="3"/>
  <c r="L15" i="3"/>
  <c r="L14" i="3"/>
  <c r="K18" i="3"/>
  <c r="K17" i="3"/>
  <c r="K16" i="3"/>
  <c r="K15" i="3"/>
  <c r="K14" i="3"/>
  <c r="K13" i="3"/>
  <c r="FK2" i="10" s="1"/>
  <c r="J18" i="3"/>
  <c r="J17" i="3"/>
  <c r="J16" i="3"/>
  <c r="J15" i="3"/>
  <c r="J14" i="3"/>
  <c r="J13" i="3"/>
  <c r="FJ2" i="10" s="1"/>
  <c r="I18" i="3"/>
  <c r="I17" i="3"/>
  <c r="I16" i="3"/>
  <c r="I15" i="3"/>
  <c r="I14" i="3"/>
  <c r="K71" i="3"/>
  <c r="K61" i="3"/>
  <c r="K51" i="3"/>
  <c r="K41" i="3"/>
  <c r="I71" i="3"/>
  <c r="I61" i="3"/>
  <c r="I51" i="3"/>
  <c r="I41" i="3"/>
  <c r="K31" i="3"/>
  <c r="I31" i="3"/>
  <c r="C71" i="3"/>
  <c r="C61" i="3"/>
  <c r="C51" i="3"/>
  <c r="C41" i="3"/>
  <c r="C31" i="3"/>
  <c r="B71" i="3"/>
  <c r="B61" i="3"/>
  <c r="B51" i="3"/>
  <c r="B41" i="3"/>
  <c r="B31" i="3"/>
  <c r="K9" i="3"/>
  <c r="J9" i="3"/>
  <c r="I9" i="3"/>
  <c r="EL2" i="10" s="1"/>
  <c r="H9" i="3"/>
  <c r="G9" i="3"/>
  <c r="S9" i="3" s="1"/>
  <c r="G8" i="3"/>
  <c r="S8" i="3" s="1"/>
  <c r="G7" i="3"/>
  <c r="S7" i="3" s="1"/>
  <c r="G6" i="3"/>
  <c r="S6" i="3" s="1"/>
  <c r="K19" i="2"/>
  <c r="J19" i="2"/>
  <c r="I18" i="2"/>
  <c r="J18" i="2"/>
  <c r="K4" i="3"/>
  <c r="EV2" i="10" s="1"/>
  <c r="C21" i="3"/>
  <c r="I21" i="3"/>
  <c r="K21" i="3"/>
  <c r="B21" i="3"/>
  <c r="L6" i="2"/>
  <c r="AX2" i="10" s="1"/>
  <c r="L7" i="2"/>
  <c r="AY2" i="10" s="1"/>
  <c r="L8" i="2"/>
  <c r="AZ2" i="10" s="1"/>
  <c r="L9" i="2"/>
  <c r="BA2" i="10" s="1"/>
  <c r="L10" i="2"/>
  <c r="BB2" i="10" s="1"/>
  <c r="L12" i="2"/>
  <c r="BC2" i="10" s="1"/>
  <c r="L13" i="2"/>
  <c r="BD2" i="10" s="1"/>
  <c r="L5" i="2"/>
  <c r="AW2" i="10" s="1"/>
  <c r="EY2" i="10" l="1"/>
  <c r="EX2" i="10"/>
  <c r="ER2" i="10"/>
  <c r="ES2" i="10"/>
  <c r="FD2" i="10"/>
  <c r="FC2" i="10"/>
  <c r="FE2" i="10"/>
  <c r="FF2" i="10"/>
  <c r="DM2" i="10"/>
  <c r="DC2" i="10"/>
  <c r="DO2" i="10"/>
  <c r="DJ2" i="10"/>
  <c r="ET2" i="10"/>
  <c r="EN2" i="10"/>
  <c r="EZ2" i="10"/>
  <c r="H4" i="3"/>
  <c r="EE2" i="10" s="1"/>
  <c r="DI2" i="10"/>
  <c r="DD2" i="10"/>
  <c r="DP2" i="10"/>
  <c r="DG2" i="10"/>
  <c r="DA2" i="10"/>
  <c r="DN2" i="10"/>
  <c r="DH2" i="10"/>
  <c r="DB2" i="10"/>
  <c r="M9" i="3"/>
  <c r="N9" i="3"/>
  <c r="P9" i="3"/>
  <c r="Q9" i="3"/>
  <c r="R9" i="3"/>
  <c r="O9" i="3"/>
  <c r="O14" i="3"/>
  <c r="O15" i="3"/>
  <c r="O16" i="3"/>
  <c r="O17" i="3"/>
  <c r="O18" i="3"/>
  <c r="G21" i="2"/>
  <c r="G22" i="2"/>
  <c r="G23" i="2"/>
  <c r="K21" i="2"/>
  <c r="I20" i="2"/>
  <c r="J21" i="2"/>
  <c r="H23" i="2"/>
  <c r="I23" i="2"/>
  <c r="J23" i="2"/>
  <c r="K23" i="2"/>
  <c r="H19" i="2"/>
  <c r="H21" i="2"/>
  <c r="I21" i="2"/>
  <c r="I19" i="2"/>
  <c r="H22" i="2"/>
  <c r="K20" i="2"/>
  <c r="I22" i="2"/>
  <c r="J20" i="2"/>
  <c r="J22" i="2"/>
  <c r="K22" i="2"/>
  <c r="H20" i="2"/>
  <c r="G20" i="2"/>
  <c r="O49" i="3"/>
  <c r="L6" i="3" s="1"/>
  <c r="O79" i="3"/>
  <c r="L9" i="3" s="1"/>
  <c r="O59" i="3"/>
  <c r="L7" i="3" s="1"/>
  <c r="O69" i="3"/>
  <c r="L8" i="3" s="1"/>
  <c r="O39" i="3"/>
  <c r="K18" i="2"/>
  <c r="DY2" i="10" l="1"/>
  <c r="L19" i="2"/>
  <c r="EH2" i="10"/>
  <c r="EB2" i="10"/>
  <c r="DZ2" i="10"/>
  <c r="EF2" i="10"/>
  <c r="EG2" i="10"/>
  <c r="EA2" i="10"/>
  <c r="N19" i="2"/>
  <c r="DV2" i="10"/>
  <c r="DU2" i="10"/>
  <c r="DT2" i="10"/>
  <c r="DS2" i="10"/>
  <c r="R19" i="2"/>
  <c r="Q19" i="2"/>
  <c r="P19" i="2"/>
  <c r="O22" i="2"/>
  <c r="M19" i="2"/>
  <c r="O19" i="2"/>
  <c r="Q23" i="2"/>
  <c r="S23" i="2"/>
  <c r="N22" i="2"/>
  <c r="M23" i="2"/>
  <c r="P20" i="2"/>
  <c r="S22" i="2"/>
  <c r="N23" i="2"/>
  <c r="M21" i="2"/>
  <c r="O23" i="2"/>
  <c r="P23" i="2"/>
  <c r="R23" i="2"/>
  <c r="S19" i="2"/>
  <c r="M22" i="2"/>
  <c r="R22" i="2"/>
  <c r="P22" i="2"/>
  <c r="O20" i="2"/>
  <c r="S21" i="2"/>
  <c r="R21" i="2"/>
  <c r="Q21" i="2"/>
  <c r="P21" i="2"/>
  <c r="L22" i="2"/>
  <c r="L21" i="2"/>
  <c r="L23" i="2"/>
  <c r="O21" i="2"/>
  <c r="Q22" i="2"/>
  <c r="N21" i="2"/>
  <c r="R20" i="2"/>
  <c r="S20" i="2"/>
  <c r="M20" i="2"/>
  <c r="N20" i="2"/>
  <c r="Q20" i="2"/>
  <c r="L20" i="2"/>
  <c r="M6" i="3"/>
  <c r="M8" i="3"/>
  <c r="M7" i="3"/>
  <c r="Q6" i="3"/>
  <c r="Q7" i="3"/>
  <c r="Q8" i="3"/>
  <c r="P6" i="3"/>
  <c r="P7" i="3"/>
  <c r="P8" i="3"/>
  <c r="O7" i="3"/>
  <c r="O6" i="3"/>
  <c r="O8" i="3"/>
  <c r="N6" i="3"/>
  <c r="N7" i="3"/>
  <c r="N8" i="3"/>
  <c r="R6" i="3"/>
  <c r="R7" i="3"/>
  <c r="R8" i="3"/>
  <c r="O24" i="3"/>
  <c r="G4" i="3" l="1"/>
  <c r="P4" i="3" s="1"/>
  <c r="O13" i="3"/>
  <c r="FH2" i="10" s="1"/>
  <c r="Q4" i="3"/>
  <c r="S4" i="3"/>
  <c r="O4" i="3"/>
  <c r="R4" i="3"/>
  <c r="M4" i="3"/>
  <c r="N4" i="3"/>
  <c r="O29" i="3"/>
  <c r="G18" i="2"/>
  <c r="M18" i="2" l="1"/>
  <c r="R18" i="2"/>
  <c r="Q18" i="2"/>
  <c r="O18" i="2"/>
  <c r="S18" i="2"/>
  <c r="N18" i="2"/>
  <c r="P18" i="2"/>
  <c r="L18" i="2"/>
  <c r="L4" i="3"/>
</calcChain>
</file>

<file path=xl/sharedStrings.xml><?xml version="1.0" encoding="utf-8"?>
<sst xmlns="http://schemas.openxmlformats.org/spreadsheetml/2006/main" count="573" uniqueCount="253">
  <si>
    <t>PAIS</t>
  </si>
  <si>
    <t>NOM</t>
  </si>
  <si>
    <t>ABREV</t>
  </si>
  <si>
    <t>BANDERA</t>
  </si>
  <si>
    <t>PUNTS</t>
  </si>
  <si>
    <t>TOTAL</t>
  </si>
  <si>
    <t>SECCIÓ 1</t>
  </si>
  <si>
    <t>SECCIÓ 2</t>
  </si>
  <si>
    <t>SECCIÓ 3</t>
  </si>
  <si>
    <t>SECCIÓ 4</t>
  </si>
  <si>
    <t>SECCIÓ 5</t>
  </si>
  <si>
    <t>SORTIDA</t>
  </si>
  <si>
    <t>CLASSIFICACIÓ FINAL</t>
  </si>
  <si>
    <t>PEUS</t>
  </si>
  <si>
    <t xml:space="preserve"> -</t>
  </si>
  <si>
    <t>SECTION 1</t>
  </si>
  <si>
    <t>SECTION 2</t>
  </si>
  <si>
    <t>SECTION 3</t>
  </si>
  <si>
    <t>SECTION 4</t>
  </si>
  <si>
    <t>SECTION 5</t>
  </si>
  <si>
    <t>SEMIS</t>
  </si>
  <si>
    <t>PORTA 1</t>
  </si>
  <si>
    <t>PORTA 2</t>
  </si>
  <si>
    <t>PORTA 3</t>
  </si>
  <si>
    <t>PORTA 4</t>
  </si>
  <si>
    <t>PORTA 5</t>
  </si>
  <si>
    <t>PORTA 6</t>
  </si>
  <si>
    <t>60</t>
  </si>
  <si>
    <t>50</t>
  </si>
  <si>
    <t>40</t>
  </si>
  <si>
    <t>30</t>
  </si>
  <si>
    <t>20</t>
  </si>
  <si>
    <t>10</t>
  </si>
  <si>
    <t>0</t>
  </si>
  <si>
    <t>NUMERO</t>
  </si>
  <si>
    <t>ABR</t>
  </si>
  <si>
    <t>I_POSICIO_1</t>
  </si>
  <si>
    <t>I_POSICIO_2</t>
  </si>
  <si>
    <t>I_POSICIO_3</t>
  </si>
  <si>
    <t>I_POSICIO_4</t>
  </si>
  <si>
    <t>I_POSICIO_5</t>
  </si>
  <si>
    <t>I_POSICIO_6</t>
  </si>
  <si>
    <t>I_BANDERA_1</t>
  </si>
  <si>
    <t>I_BANDERA_2</t>
  </si>
  <si>
    <t>I_BANDERA_3</t>
  </si>
  <si>
    <t>I_BANDERA_4</t>
  </si>
  <si>
    <t>I_BANDERA_5</t>
  </si>
  <si>
    <t>I_BANDERA_6</t>
  </si>
  <si>
    <t>I_PAIS_1</t>
  </si>
  <si>
    <t>I_PAIS_2</t>
  </si>
  <si>
    <t>I_PAIS_3</t>
  </si>
  <si>
    <t>I_PAIS_4</t>
  </si>
  <si>
    <t>I_PAIS_5</t>
  </si>
  <si>
    <t>I_PAIS_6</t>
  </si>
  <si>
    <t>I_PLAYER_1</t>
  </si>
  <si>
    <t>I_PLAYER_2</t>
  </si>
  <si>
    <t>I_PLAYER_3</t>
  </si>
  <si>
    <t>I_PLAYER_4</t>
  </si>
  <si>
    <t>I_PLAYER_5</t>
  </si>
  <si>
    <t>I_PLAYER_6</t>
  </si>
  <si>
    <t>I_PUNTS_1</t>
  </si>
  <si>
    <t>I_PUNTS_2</t>
  </si>
  <si>
    <t>I_PUNTS_3</t>
  </si>
  <si>
    <t>I_PUNTS_4</t>
  </si>
  <si>
    <t>I_PUNTS_5</t>
  </si>
  <si>
    <t>I_PUNTS_6</t>
  </si>
  <si>
    <t>I_S1_1</t>
  </si>
  <si>
    <t>I_S1_2</t>
  </si>
  <si>
    <t>I_S1_3</t>
  </si>
  <si>
    <t>I_S1_4</t>
  </si>
  <si>
    <t>I_S1_5</t>
  </si>
  <si>
    <t>I_S1_6</t>
  </si>
  <si>
    <t>I_S2_1</t>
  </si>
  <si>
    <t>I_S2_2</t>
  </si>
  <si>
    <t>I_S2_3</t>
  </si>
  <si>
    <t>I_S2_4</t>
  </si>
  <si>
    <t>I_S2_5</t>
  </si>
  <si>
    <t>I_S2_6</t>
  </si>
  <si>
    <t>I_S3_1</t>
  </si>
  <si>
    <t>I_S3_2</t>
  </si>
  <si>
    <t>I_S3_3</t>
  </si>
  <si>
    <t>I_S3_4</t>
  </si>
  <si>
    <t>I_S3_5</t>
  </si>
  <si>
    <t>I_S3_6</t>
  </si>
  <si>
    <t>I_S4_1</t>
  </si>
  <si>
    <t>I_S4_2</t>
  </si>
  <si>
    <t>I_S4_3</t>
  </si>
  <si>
    <t>I_S4_4</t>
  </si>
  <si>
    <t>I_S4_5</t>
  </si>
  <si>
    <t>I_S4_6</t>
  </si>
  <si>
    <t>F_POSICIO_1</t>
  </si>
  <si>
    <t>F_POSICIO_2</t>
  </si>
  <si>
    <t>F_POSICIO_3</t>
  </si>
  <si>
    <t>F_POSICIO_4</t>
  </si>
  <si>
    <t>F_POSICIO_5</t>
  </si>
  <si>
    <t>F_POSICIO_6</t>
  </si>
  <si>
    <t>I_POSICIO_7</t>
  </si>
  <si>
    <t>I_POSICIO_8</t>
  </si>
  <si>
    <t>I_BANDERA_7</t>
  </si>
  <si>
    <t>I_BANDERA_8</t>
  </si>
  <si>
    <t>I_PAIS_7</t>
  </si>
  <si>
    <t>I_PAIS_8</t>
  </si>
  <si>
    <t>I_PLAYER_7</t>
  </si>
  <si>
    <t>I_PLAYER_8</t>
  </si>
  <si>
    <t>I_PUNTS_7</t>
  </si>
  <si>
    <t>I_PUNTS_8</t>
  </si>
  <si>
    <t>I_S1_7</t>
  </si>
  <si>
    <t>I_S1_8</t>
  </si>
  <si>
    <t>I_S2_7</t>
  </si>
  <si>
    <t>I_S2_8</t>
  </si>
  <si>
    <t>I_S3_7</t>
  </si>
  <si>
    <t>I_S3_8</t>
  </si>
  <si>
    <t>I_S4_7</t>
  </si>
  <si>
    <t>I_S4_8</t>
  </si>
  <si>
    <t>F_S5_1</t>
  </si>
  <si>
    <t>F_S5_2</t>
  </si>
  <si>
    <t>F_S5_3</t>
  </si>
  <si>
    <t>F_S5_4</t>
  </si>
  <si>
    <t>F_S5_5</t>
  </si>
  <si>
    <t>F_S5_6</t>
  </si>
  <si>
    <t>I_S5_1</t>
  </si>
  <si>
    <t>I_S5_2</t>
  </si>
  <si>
    <t>I_S5_3</t>
  </si>
  <si>
    <t>I_S5_4</t>
  </si>
  <si>
    <t>I_S5_5</t>
  </si>
  <si>
    <t>I_S5_6</t>
  </si>
  <si>
    <t>I_S5_7</t>
  </si>
  <si>
    <t>I_S5_8</t>
  </si>
  <si>
    <t>F_S1_1</t>
  </si>
  <si>
    <t>F_S1_2</t>
  </si>
  <si>
    <t>F_S1_3</t>
  </si>
  <si>
    <t>F_S1_4</t>
  </si>
  <si>
    <t>F_S1_5</t>
  </si>
  <si>
    <t>F_S1_6</t>
  </si>
  <si>
    <t>F_BANDERA_1</t>
  </si>
  <si>
    <t>F_BANDERA_2</t>
  </si>
  <si>
    <t>F_BANDERA_3</t>
  </si>
  <si>
    <t>F_BANDERA_4</t>
  </si>
  <si>
    <t>F_BANDERA_5</t>
  </si>
  <si>
    <t>F_BANDERA_6</t>
  </si>
  <si>
    <t>F_PAIS_1</t>
  </si>
  <si>
    <t>F_PAIS_2</t>
  </si>
  <si>
    <t>F_PAIS_3</t>
  </si>
  <si>
    <t>F_PAIS_4</t>
  </si>
  <si>
    <t>F_PAIS_5</t>
  </si>
  <si>
    <t>F_PAIS_6</t>
  </si>
  <si>
    <t>F_PLAYER_1</t>
  </si>
  <si>
    <t>F_PLAYER_2</t>
  </si>
  <si>
    <t>F_PLAYER_3</t>
  </si>
  <si>
    <t>F_PLAYER_4</t>
  </si>
  <si>
    <t>F_PLAYER_5</t>
  </si>
  <si>
    <t>F_PLAYER_6</t>
  </si>
  <si>
    <t>F_PUNTS_1</t>
  </si>
  <si>
    <t>F_PUNTS_2</t>
  </si>
  <si>
    <t>F_PUNTS_3</t>
  </si>
  <si>
    <t>F_PUNTS_4</t>
  </si>
  <si>
    <t>F_PUNTS_5</t>
  </si>
  <si>
    <t>F_PUNTS_6</t>
  </si>
  <si>
    <t>F_S2_1</t>
  </si>
  <si>
    <t>F_S2_2</t>
  </si>
  <si>
    <t>F_S2_3</t>
  </si>
  <si>
    <t>F_S2_4</t>
  </si>
  <si>
    <t>F_S2_5</t>
  </si>
  <si>
    <t>F_S2_6</t>
  </si>
  <si>
    <t>F_S3_1</t>
  </si>
  <si>
    <t>F_S3_2</t>
  </si>
  <si>
    <t>F_S3_3</t>
  </si>
  <si>
    <t>F_S3_4</t>
  </si>
  <si>
    <t>F_S3_5</t>
  </si>
  <si>
    <t>F_S3_6</t>
  </si>
  <si>
    <t>F_S4_1</t>
  </si>
  <si>
    <t>F_S4_2</t>
  </si>
  <si>
    <t>F_S4_3</t>
  </si>
  <si>
    <t>F_S4_4</t>
  </si>
  <si>
    <t>F_S4_5</t>
  </si>
  <si>
    <t>F_S4_6</t>
  </si>
  <si>
    <t>F_ABR_1</t>
  </si>
  <si>
    <t>F_ABR_2</t>
  </si>
  <si>
    <t>F_ABR_3</t>
  </si>
  <si>
    <t>F_ABR_4</t>
  </si>
  <si>
    <t>F_ABR_5</t>
  </si>
  <si>
    <t>F_ABR_6</t>
  </si>
  <si>
    <t>C:\TRIAL_2021\VMIX\MATERIAL\BANDERES\fra.png</t>
  </si>
  <si>
    <t>C:\TRIAL_2021\VMIX\MATERIAL\BANDERES\ger.png</t>
  </si>
  <si>
    <t>FRA</t>
  </si>
  <si>
    <t>GER</t>
  </si>
  <si>
    <t>MEN ELITE - FINAL</t>
  </si>
  <si>
    <t>MEN ELITE - QUALIFYING</t>
  </si>
  <si>
    <t>HER</t>
  </si>
  <si>
    <t>MON</t>
  </si>
  <si>
    <t>ESP</t>
  </si>
  <si>
    <t>C:\TRIAL_2021\VMIX\MATERIAL\BANDERES\esp.png</t>
  </si>
  <si>
    <t>VAL</t>
  </si>
  <si>
    <t>CON</t>
  </si>
  <si>
    <t>PAL</t>
  </si>
  <si>
    <t>SAE</t>
  </si>
  <si>
    <t>LOUIS GRILLON</t>
  </si>
  <si>
    <t>GRI</t>
  </si>
  <si>
    <t>DOMINIK OSWALD</t>
  </si>
  <si>
    <t>OSW</t>
  </si>
  <si>
    <t>TITOL_FINAL</t>
  </si>
  <si>
    <t>TITOL_START</t>
  </si>
  <si>
    <t>HASHTAG</t>
  </si>
  <si>
    <t>#TrialVIC_2021</t>
  </si>
  <si>
    <t>hashtag</t>
  </si>
  <si>
    <t>VINCENT H</t>
  </si>
  <si>
    <t>ALEJANDRO MO</t>
  </si>
  <si>
    <t>NICOLAS V</t>
  </si>
  <si>
    <t>BORJA CO</t>
  </si>
  <si>
    <t>ELOI PA</t>
  </si>
  <si>
    <t>JULEN S</t>
  </si>
  <si>
    <t>-</t>
  </si>
  <si>
    <t>C_BANDERA</t>
  </si>
  <si>
    <t>C_PAIS</t>
  </si>
  <si>
    <t>C_PLAYER</t>
  </si>
  <si>
    <t>C_PUNTS_SECCIO</t>
  </si>
  <si>
    <t>C_PUNTS_P1</t>
  </si>
  <si>
    <t>C_PUNTS_P2</t>
  </si>
  <si>
    <t>C_PUNTS_P3</t>
  </si>
  <si>
    <t>C_PUNTS_P4</t>
  </si>
  <si>
    <t>C_PUNTS_P5</t>
  </si>
  <si>
    <t>C_PUNTS_P6</t>
  </si>
  <si>
    <t>C_NUMERO</t>
  </si>
  <si>
    <t>C_POSICIÓ</t>
  </si>
  <si>
    <t>I_NUMERO_1</t>
  </si>
  <si>
    <t>I_NUMERO_2</t>
  </si>
  <si>
    <t>I_NUMERO_3</t>
  </si>
  <si>
    <t>I_NUMERO_4</t>
  </si>
  <si>
    <t>I_NUMERO_5</t>
  </si>
  <si>
    <t>I_NUMERO_6</t>
  </si>
  <si>
    <t>I_NUMERO_7</t>
  </si>
  <si>
    <t>I_NUMERO_8</t>
  </si>
  <si>
    <t>C_SECTION</t>
  </si>
  <si>
    <t>FINAL MEN 26"</t>
  </si>
  <si>
    <t>TÍTOL</t>
  </si>
  <si>
    <t>Final results</t>
  </si>
  <si>
    <t>Provisional results</t>
  </si>
  <si>
    <t>Start list</t>
  </si>
  <si>
    <t>FINAL TITLE</t>
  </si>
  <si>
    <t>PROVISIONAL TITLE</t>
  </si>
  <si>
    <t>START TITLE</t>
  </si>
  <si>
    <t>TITOL</t>
  </si>
  <si>
    <t>TITOL_MID</t>
  </si>
  <si>
    <t>TITOL GENERAL</t>
  </si>
  <si>
    <t>TRIALS</t>
  </si>
  <si>
    <t>SUBTITOL GENERAL</t>
  </si>
  <si>
    <t>WORLD CUP</t>
  </si>
  <si>
    <t>LOCALITZACIÓ</t>
  </si>
  <si>
    <t>VIC-CATALONIA</t>
  </si>
  <si>
    <t>SPAIN</t>
  </si>
  <si>
    <t>TITOL_GENERAL</t>
  </si>
  <si>
    <t>SUBT_GENERAL</t>
  </si>
  <si>
    <t>LOCALITZACIO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</si>
</sst>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 SemiLight"/>
      <family val="2"/>
    </font>
    <font>
      <b/>
      <sz val="12"/>
      <color theme="1"/>
      <name val="Bahnschrift SemiLight"/>
      <family val="2"/>
    </font>
    <font>
      <b/>
      <sz val="16"/>
      <color theme="1"/>
      <name val="Bahnschrift SemiLight"/>
      <family val="2"/>
    </font>
    <font>
      <sz val="16"/>
      <color theme="1"/>
      <name val="Arial Rounded MT Bold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Bahnschrift SemiLight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4" xfId="0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2" xfId="0" applyFill="1" applyBorder="1"/>
    <xf numFmtId="0" fontId="0" fillId="2" borderId="5" xfId="0" applyFill="1" applyBorder="1"/>
    <xf numFmtId="0" fontId="0" fillId="0" borderId="5" xfId="0" applyFont="1" applyBorder="1" applyAlignment="1">
      <alignment horizontal="center" vertical="center"/>
    </xf>
    <xf numFmtId="0" fontId="0" fillId="2" borderId="7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0" fillId="7" borderId="0" xfId="0" applyFill="1"/>
    <xf numFmtId="49" fontId="0" fillId="0" borderId="11" xfId="0" applyNumberForma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center"/>
    </xf>
    <xf numFmtId="0" fontId="13" fillId="0" borderId="0" xfId="0" applyFont="1"/>
    <xf numFmtId="0" fontId="0" fillId="0" borderId="0" xfId="0" applyFont="1"/>
    <xf numFmtId="0" fontId="0" fillId="0" borderId="18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124CFD-2011-408E-9378-C21BDF30C65E}" name="Tabla3" displayName="Tabla3" ref="A3:S9" totalsRowShown="0" headerRowDxfId="22" dataDxfId="20" headerRowBorderDxfId="21" tableBorderDxfId="19">
  <sortState xmlns:xlrd2="http://schemas.microsoft.com/office/spreadsheetml/2017/richdata2" ref="A4:S9">
    <sortCondition descending="1" ref="L4:L9"/>
    <sortCondition descending="1" ref="M4:M9"/>
    <sortCondition descending="1" ref="N4:N9"/>
    <sortCondition descending="1" ref="O4:O9"/>
    <sortCondition descending="1" ref="P4:P9"/>
    <sortCondition descending="1" ref="Q4:Q9"/>
    <sortCondition descending="1" ref="R4:R9"/>
    <sortCondition ref="A4:A9"/>
  </sortState>
  <tableColumns count="19">
    <tableColumn id="1" xr3:uid="{540C310B-BA9B-4440-BA70-2E39B79C150F}" name="SORTIDA" dataDxfId="18">
      <calculatedColumnFormula>TRIAL!A5</calculatedColumnFormula>
    </tableColumn>
    <tableColumn id="2" xr3:uid="{F2DFC609-9D19-442A-8F94-88BFBAD366B9}" name="NUMERO" dataDxfId="17">
      <calculatedColumnFormula>TRIAL!B5</calculatedColumnFormula>
    </tableColumn>
    <tableColumn id="3" xr3:uid="{09DCF54A-162A-48D4-9C08-48B48D47AB1A}" name="NOM" dataDxfId="16">
      <calculatedColumnFormula>TRIAL!C5</calculatedColumnFormula>
    </tableColumn>
    <tableColumn id="4" xr3:uid="{D2BF45EA-42DA-46F8-8645-07681C2410F0}" name="ABREV" dataDxfId="15">
      <calculatedColumnFormula>TRIAL!D5</calculatedColumnFormula>
    </tableColumn>
    <tableColumn id="5" xr3:uid="{F9C1836B-FADA-446E-AA70-F3C7456A439B}" name="PAIS" dataDxfId="14">
      <calculatedColumnFormula>TRIAL!E5</calculatedColumnFormula>
    </tableColumn>
    <tableColumn id="6" xr3:uid="{F6745C1A-C138-4490-A0F9-E855467DAFAE}" name="BANDERA" dataDxfId="13">
      <calculatedColumnFormula>TRIAL!F5</calculatedColumnFormula>
    </tableColumn>
    <tableColumn id="7" xr3:uid="{CAFBF8D2-A494-4F2C-85AB-CB3822CC963A}" name="SECCIÓ 1" dataDxfId="12"/>
    <tableColumn id="8" xr3:uid="{57900236-84E1-4B92-99E7-3AE332D8978C}" name="SECCIÓ 2" dataDxfId="11"/>
    <tableColumn id="9" xr3:uid="{DB97B729-9808-4C21-9327-1255F7225117}" name="SECCIÓ 3" dataDxfId="10"/>
    <tableColumn id="10" xr3:uid="{A3E44C66-4279-43DE-8EAD-16F2E9113E19}" name="SECCIÓ 4" dataDxfId="9"/>
    <tableColumn id="11" xr3:uid="{C9D8339A-E9A3-4F26-9155-1D818C67B491}" name="SECCIÓ 5" dataDxfId="8"/>
    <tableColumn id="12" xr3:uid="{3A6B5E49-D8EE-4ECA-99E3-072D939E8534}" name="TOTAL" dataDxfId="7"/>
    <tableColumn id="13" xr3:uid="{512E452B-FC69-40EE-ADDE-D3939519FD10}" name="60" dataDxfId="6">
      <calculatedColumnFormula>COUNTIF(G4:K4,$M$3)</calculatedColumnFormula>
    </tableColumn>
    <tableColumn id="14" xr3:uid="{C39977E6-EF4C-44C1-AC9A-FF263196A055}" name="50" dataDxfId="5">
      <calculatedColumnFormula>COUNTIF(G4:K4,$N$3)</calculatedColumnFormula>
    </tableColumn>
    <tableColumn id="15" xr3:uid="{30C0092F-9F32-41FF-B2BD-A03BF8245B7B}" name="40" dataDxfId="4">
      <calculatedColumnFormula>COUNTIF(G4:K4,$O$3)</calculatedColumnFormula>
    </tableColumn>
    <tableColumn id="16" xr3:uid="{028515BF-1214-48A8-961E-4DC31E0694B6}" name="30" dataDxfId="3">
      <calculatedColumnFormula>COUNTIF(G4:K4,$P$3)</calculatedColumnFormula>
    </tableColumn>
    <tableColumn id="17" xr3:uid="{924FBC82-5789-4B63-B9AD-8745EA5314D2}" name="20" dataDxfId="2">
      <calculatedColumnFormula>COUNTIF(G4:K4,$Q$3)</calculatedColumnFormula>
    </tableColumn>
    <tableColumn id="18" xr3:uid="{BC9D90B6-DB34-45DE-AA5B-7F458482DB0D}" name="10" dataDxfId="1">
      <calculatedColumnFormula>COUNTIF(G4:K4,$R$3)</calculatedColumnFormula>
    </tableColumn>
    <tableColumn id="19" xr3:uid="{EE08A53A-8574-494B-9CDB-DB05FEF7506E}" name="0" dataDxfId="0">
      <calculatedColumnFormula>COUNTIF(G4:K4,$S$3)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31FB-6507-44FD-A6EA-F2E5FBF3B259}">
  <sheetPr codeName="Hoja4"/>
  <dimension ref="A1:FT7"/>
  <sheetViews>
    <sheetView tabSelected="1" topLeftCell="FF1" workbookViewId="0">
      <selection activeCell="FO3" sqref="FO3"/>
    </sheetView>
  </sheetViews>
  <sheetFormatPr baseColWidth="10" defaultRowHeight="15" x14ac:dyDescent="0.25"/>
  <cols>
    <col min="1" max="1" width="17.42578125" customWidth="1"/>
    <col min="2" max="2" width="18.85546875" customWidth="1"/>
    <col min="3" max="3" width="18.140625" customWidth="1"/>
    <col min="5" max="5" width="17.5703125" customWidth="1"/>
    <col min="6" max="6" width="47.140625" customWidth="1"/>
    <col min="7" max="7" width="26.85546875" customWidth="1"/>
    <col min="8" max="8" width="22.5703125" customWidth="1"/>
    <col min="30" max="32" width="15" customWidth="1"/>
    <col min="103" max="103" width="48.5703125" customWidth="1"/>
    <col min="104" max="104" width="46.85546875" customWidth="1"/>
    <col min="163" max="163" width="22.5703125" customWidth="1"/>
    <col min="164" max="164" width="16.7109375" customWidth="1"/>
    <col min="165" max="165" width="14.5703125" customWidth="1"/>
    <col min="171" max="171" width="38.42578125" customWidth="1"/>
    <col min="176" max="176" width="14.85546875" customWidth="1"/>
  </cols>
  <sheetData>
    <row r="1" spans="1:176" x14ac:dyDescent="0.25">
      <c r="A1" t="s">
        <v>250</v>
      </c>
      <c r="B1" t="s">
        <v>251</v>
      </c>
      <c r="C1" t="s">
        <v>252</v>
      </c>
      <c r="D1" t="s">
        <v>0</v>
      </c>
      <c r="E1" t="s">
        <v>241</v>
      </c>
      <c r="F1" t="s">
        <v>200</v>
      </c>
      <c r="G1" t="s">
        <v>242</v>
      </c>
      <c r="H1" t="s">
        <v>201</v>
      </c>
      <c r="I1" s="70" t="s">
        <v>36</v>
      </c>
      <c r="J1" s="70" t="s">
        <v>37</v>
      </c>
      <c r="K1" s="70" t="s">
        <v>38</v>
      </c>
      <c r="L1" s="70" t="s">
        <v>39</v>
      </c>
      <c r="M1" s="70" t="s">
        <v>40</v>
      </c>
      <c r="N1" s="70" t="s">
        <v>41</v>
      </c>
      <c r="O1" s="70" t="s">
        <v>96</v>
      </c>
      <c r="P1" s="70" t="s">
        <v>97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42</v>
      </c>
      <c r="Z1" s="70" t="s">
        <v>43</v>
      </c>
      <c r="AA1" s="70" t="s">
        <v>44</v>
      </c>
      <c r="AB1" s="70" t="s">
        <v>45</v>
      </c>
      <c r="AC1" s="70" t="s">
        <v>46</v>
      </c>
      <c r="AD1" s="70" t="s">
        <v>47</v>
      </c>
      <c r="AE1" s="70" t="s">
        <v>98</v>
      </c>
      <c r="AF1" s="70" t="s">
        <v>99</v>
      </c>
      <c r="AG1" s="70" t="s">
        <v>48</v>
      </c>
      <c r="AH1" s="70" t="s">
        <v>49</v>
      </c>
      <c r="AI1" s="70" t="s">
        <v>50</v>
      </c>
      <c r="AJ1" s="70" t="s">
        <v>51</v>
      </c>
      <c r="AK1" s="70" t="s">
        <v>52</v>
      </c>
      <c r="AL1" s="70" t="s">
        <v>53</v>
      </c>
      <c r="AM1" s="70" t="s">
        <v>100</v>
      </c>
      <c r="AN1" s="70" t="s">
        <v>101</v>
      </c>
      <c r="AO1" s="70" t="s">
        <v>54</v>
      </c>
      <c r="AP1" s="70" t="s">
        <v>55</v>
      </c>
      <c r="AQ1" s="70" t="s">
        <v>56</v>
      </c>
      <c r="AR1" s="70" t="s">
        <v>57</v>
      </c>
      <c r="AS1" s="70" t="s">
        <v>58</v>
      </c>
      <c r="AT1" s="70" t="s">
        <v>59</v>
      </c>
      <c r="AU1" s="70" t="s">
        <v>102</v>
      </c>
      <c r="AV1" s="70" t="s">
        <v>103</v>
      </c>
      <c r="AW1" s="70" t="s">
        <v>60</v>
      </c>
      <c r="AX1" s="70" t="s">
        <v>61</v>
      </c>
      <c r="AY1" s="70" t="s">
        <v>62</v>
      </c>
      <c r="AZ1" s="70" t="s">
        <v>63</v>
      </c>
      <c r="BA1" s="70" t="s">
        <v>64</v>
      </c>
      <c r="BB1" s="70" t="s">
        <v>65</v>
      </c>
      <c r="BC1" s="70" t="s">
        <v>104</v>
      </c>
      <c r="BD1" s="70" t="s">
        <v>105</v>
      </c>
      <c r="BE1" s="70" t="s">
        <v>66</v>
      </c>
      <c r="BF1" s="70" t="s">
        <v>67</v>
      </c>
      <c r="BG1" s="70" t="s">
        <v>68</v>
      </c>
      <c r="BH1" s="70" t="s">
        <v>69</v>
      </c>
      <c r="BI1" s="70" t="s">
        <v>70</v>
      </c>
      <c r="BJ1" s="70" t="s">
        <v>71</v>
      </c>
      <c r="BK1" s="70" t="s">
        <v>106</v>
      </c>
      <c r="BL1" s="70" t="s">
        <v>107</v>
      </c>
      <c r="BM1" s="70" t="s">
        <v>72</v>
      </c>
      <c r="BN1" s="70" t="s">
        <v>73</v>
      </c>
      <c r="BO1" s="70" t="s">
        <v>74</v>
      </c>
      <c r="BP1" s="70" t="s">
        <v>75</v>
      </c>
      <c r="BQ1" s="70" t="s">
        <v>76</v>
      </c>
      <c r="BR1" s="70" t="s">
        <v>77</v>
      </c>
      <c r="BS1" s="70" t="s">
        <v>108</v>
      </c>
      <c r="BT1" s="70" t="s">
        <v>109</v>
      </c>
      <c r="BU1" s="70" t="s">
        <v>78</v>
      </c>
      <c r="BV1" s="70" t="s">
        <v>79</v>
      </c>
      <c r="BW1" s="70" t="s">
        <v>80</v>
      </c>
      <c r="BX1" s="70" t="s">
        <v>81</v>
      </c>
      <c r="BY1" s="70" t="s">
        <v>82</v>
      </c>
      <c r="BZ1" s="70" t="s">
        <v>83</v>
      </c>
      <c r="CA1" s="70" t="s">
        <v>110</v>
      </c>
      <c r="CB1" s="70" t="s">
        <v>111</v>
      </c>
      <c r="CC1" s="70" t="s">
        <v>84</v>
      </c>
      <c r="CD1" s="70" t="s">
        <v>85</v>
      </c>
      <c r="CE1" s="70" t="s">
        <v>86</v>
      </c>
      <c r="CF1" s="70" t="s">
        <v>87</v>
      </c>
      <c r="CG1" s="70" t="s">
        <v>88</v>
      </c>
      <c r="CH1" s="70" t="s">
        <v>89</v>
      </c>
      <c r="CI1" s="70" t="s">
        <v>112</v>
      </c>
      <c r="CJ1" s="70" t="s">
        <v>113</v>
      </c>
      <c r="CK1" s="70" t="s">
        <v>120</v>
      </c>
      <c r="CL1" s="70" t="s">
        <v>121</v>
      </c>
      <c r="CM1" s="70" t="s">
        <v>122</v>
      </c>
      <c r="CN1" s="70" t="s">
        <v>123</v>
      </c>
      <c r="CO1" s="70" t="s">
        <v>124</v>
      </c>
      <c r="CP1" s="70" t="s">
        <v>125</v>
      </c>
      <c r="CQ1" s="70" t="s">
        <v>126</v>
      </c>
      <c r="CR1" s="70" t="s">
        <v>127</v>
      </c>
      <c r="CS1" s="71" t="s">
        <v>90</v>
      </c>
      <c r="CT1" s="71" t="s">
        <v>91</v>
      </c>
      <c r="CU1" s="71" t="s">
        <v>92</v>
      </c>
      <c r="CV1" s="71" t="s">
        <v>93</v>
      </c>
      <c r="CW1" s="71" t="s">
        <v>94</v>
      </c>
      <c r="CX1" s="71" t="s">
        <v>95</v>
      </c>
      <c r="CY1" s="71" t="s">
        <v>134</v>
      </c>
      <c r="CZ1" s="71" t="s">
        <v>135</v>
      </c>
      <c r="DA1" s="71" t="s">
        <v>136</v>
      </c>
      <c r="DB1" s="71" t="s">
        <v>137</v>
      </c>
      <c r="DC1" s="71" t="s">
        <v>138</v>
      </c>
      <c r="DD1" s="71" t="s">
        <v>139</v>
      </c>
      <c r="DE1" s="71" t="s">
        <v>140</v>
      </c>
      <c r="DF1" s="71" t="s">
        <v>141</v>
      </c>
      <c r="DG1" s="71" t="s">
        <v>142</v>
      </c>
      <c r="DH1" s="71" t="s">
        <v>143</v>
      </c>
      <c r="DI1" s="71" t="s">
        <v>144</v>
      </c>
      <c r="DJ1" s="71" t="s">
        <v>145</v>
      </c>
      <c r="DK1" s="71" t="s">
        <v>146</v>
      </c>
      <c r="DL1" s="71" t="s">
        <v>147</v>
      </c>
      <c r="DM1" s="71" t="s">
        <v>148</v>
      </c>
      <c r="DN1" s="71" t="s">
        <v>149</v>
      </c>
      <c r="DO1" s="71" t="s">
        <v>150</v>
      </c>
      <c r="DP1" s="71" t="s">
        <v>151</v>
      </c>
      <c r="DQ1" s="71" t="s">
        <v>152</v>
      </c>
      <c r="DR1" s="71" t="s">
        <v>153</v>
      </c>
      <c r="DS1" s="71" t="s">
        <v>154</v>
      </c>
      <c r="DT1" s="71" t="s">
        <v>155</v>
      </c>
      <c r="DU1" s="71" t="s">
        <v>156</v>
      </c>
      <c r="DV1" s="71" t="s">
        <v>157</v>
      </c>
      <c r="DW1" s="71" t="s">
        <v>128</v>
      </c>
      <c r="DX1" s="71" t="s">
        <v>129</v>
      </c>
      <c r="DY1" s="71" t="s">
        <v>130</v>
      </c>
      <c r="DZ1" s="71" t="s">
        <v>131</v>
      </c>
      <c r="EA1" s="71" t="s">
        <v>132</v>
      </c>
      <c r="EB1" s="71" t="s">
        <v>133</v>
      </c>
      <c r="EC1" s="71" t="s">
        <v>158</v>
      </c>
      <c r="ED1" s="71" t="s">
        <v>159</v>
      </c>
      <c r="EE1" s="71" t="s">
        <v>160</v>
      </c>
      <c r="EF1" s="71" t="s">
        <v>161</v>
      </c>
      <c r="EG1" s="71" t="s">
        <v>162</v>
      </c>
      <c r="EH1" s="71" t="s">
        <v>163</v>
      </c>
      <c r="EI1" s="71" t="s">
        <v>164</v>
      </c>
      <c r="EJ1" s="71" t="s">
        <v>165</v>
      </c>
      <c r="EK1" s="71" t="s">
        <v>166</v>
      </c>
      <c r="EL1" s="71" t="s">
        <v>167</v>
      </c>
      <c r="EM1" s="71" t="s">
        <v>168</v>
      </c>
      <c r="EN1" s="71" t="s">
        <v>169</v>
      </c>
      <c r="EO1" s="71" t="s">
        <v>170</v>
      </c>
      <c r="EP1" s="71" t="s">
        <v>171</v>
      </c>
      <c r="EQ1" s="71" t="s">
        <v>172</v>
      </c>
      <c r="ER1" s="71" t="s">
        <v>173</v>
      </c>
      <c r="ES1" s="71" t="s">
        <v>174</v>
      </c>
      <c r="ET1" s="71" t="s">
        <v>175</v>
      </c>
      <c r="EU1" s="71" t="s">
        <v>114</v>
      </c>
      <c r="EV1" s="71" t="s">
        <v>115</v>
      </c>
      <c r="EW1" s="71" t="s">
        <v>116</v>
      </c>
      <c r="EX1" s="71" t="s">
        <v>117</v>
      </c>
      <c r="EY1" s="71" t="s">
        <v>118</v>
      </c>
      <c r="EZ1" s="71" t="s">
        <v>119</v>
      </c>
      <c r="FA1" s="71" t="s">
        <v>176</v>
      </c>
      <c r="FB1" s="71" t="s">
        <v>177</v>
      </c>
      <c r="FC1" s="71" t="s">
        <v>178</v>
      </c>
      <c r="FD1" s="71" t="s">
        <v>179</v>
      </c>
      <c r="FE1" s="71" t="s">
        <v>180</v>
      </c>
      <c r="FF1" s="71" t="s">
        <v>181</v>
      </c>
      <c r="FG1" s="72" t="s">
        <v>232</v>
      </c>
      <c r="FH1" s="72" t="s">
        <v>215</v>
      </c>
      <c r="FI1" s="72" t="s">
        <v>216</v>
      </c>
      <c r="FJ1" s="72" t="s">
        <v>217</v>
      </c>
      <c r="FK1" s="72" t="s">
        <v>218</v>
      </c>
      <c r="FL1" s="72" t="s">
        <v>219</v>
      </c>
      <c r="FM1" s="72" t="s">
        <v>220</v>
      </c>
      <c r="FN1" s="72" t="s">
        <v>221</v>
      </c>
      <c r="FO1" s="72" t="s">
        <v>212</v>
      </c>
      <c r="FP1" s="72" t="s">
        <v>223</v>
      </c>
      <c r="FQ1" s="72" t="s">
        <v>222</v>
      </c>
      <c r="FR1" s="72" t="s">
        <v>213</v>
      </c>
      <c r="FS1" s="72" t="s">
        <v>214</v>
      </c>
      <c r="FT1" s="78" t="s">
        <v>204</v>
      </c>
    </row>
    <row r="2" spans="1:176" x14ac:dyDescent="0.25">
      <c r="A2" t="str">
        <f>TRIAL!W4</f>
        <v>TRIALS</v>
      </c>
      <c r="B2" t="str">
        <f>TRIAL!W6</f>
        <v>WORLD CUP</v>
      </c>
      <c r="C2" t="str">
        <f>TRIAL!W9</f>
        <v>VIC-CATALONIA</v>
      </c>
      <c r="D2" t="str">
        <f>TRIAL!W11</f>
        <v>SPAIN</v>
      </c>
      <c r="E2" t="str">
        <f>TRIAL!N4</f>
        <v>FINAL MEN 26"</v>
      </c>
      <c r="F2" t="str">
        <f>TRIAL!N7</f>
        <v>Final results</v>
      </c>
      <c r="G2" t="str">
        <f>TRIAL!N10</f>
        <v>Provisional results</v>
      </c>
      <c r="H2" t="str">
        <f>TRIAL!N13</f>
        <v>Start list</v>
      </c>
      <c r="I2">
        <f>TRIAL!A5</f>
        <v>1</v>
      </c>
      <c r="J2">
        <f>TRIAL!A6</f>
        <v>2</v>
      </c>
      <c r="K2">
        <f>TRIAL!A7</f>
        <v>3</v>
      </c>
      <c r="L2">
        <f>TRIAL!A8</f>
        <v>4</v>
      </c>
      <c r="M2">
        <f>TRIAL!A9</f>
        <v>5</v>
      </c>
      <c r="N2">
        <f>TRIAL!A10</f>
        <v>6</v>
      </c>
      <c r="O2">
        <f>TRIAL!A12</f>
        <v>7</v>
      </c>
      <c r="P2">
        <f>TRIAL!A13</f>
        <v>8</v>
      </c>
      <c r="Q2">
        <f>TRIAL!$B18</f>
        <v>1</v>
      </c>
      <c r="R2">
        <f>TRIAL!$B19</f>
        <v>7</v>
      </c>
      <c r="S2">
        <f>TRIAL!$B20</f>
        <v>5</v>
      </c>
      <c r="T2">
        <f>TRIAL!$B21</f>
        <v>6</v>
      </c>
      <c r="U2">
        <f>TRIAL!$B22</f>
        <v>4</v>
      </c>
      <c r="V2">
        <f>TRIAL!$B23</f>
        <v>9</v>
      </c>
      <c r="W2">
        <f>TRIAL!$B12</f>
        <v>17</v>
      </c>
      <c r="X2">
        <f>TRIAL!$B13</f>
        <v>28</v>
      </c>
      <c r="Y2" t="str">
        <f>TRIAL!F5</f>
        <v>C:\TRIAL_2021\VMIX\MATERIAL\BANDERES\fra.png</v>
      </c>
      <c r="Z2" t="str">
        <f>TRIAL!F6</f>
        <v>C:\TRIAL_2021\VMIX\MATERIAL\BANDERES\esp.png</v>
      </c>
      <c r="AA2" t="str">
        <f>TRIAL!F7</f>
        <v>C:\TRIAL_2021\VMIX\MATERIAL\BANDERES\fra.png</v>
      </c>
      <c r="AB2" t="str">
        <f>TRIAL!F8</f>
        <v>C:\TRIAL_2021\VMIX\MATERIAL\BANDERES\esp.png</v>
      </c>
      <c r="AC2" t="str">
        <f>TRIAL!F9</f>
        <v>C:\TRIAL_2021\VMIX\MATERIAL\BANDERES\esp.png</v>
      </c>
      <c r="AD2" t="str">
        <f>TRIAL!F10</f>
        <v>C:\TRIAL_2021\VMIX\MATERIAL\BANDERES\esp.png</v>
      </c>
      <c r="AE2" t="str">
        <f>TRIAL!F12</f>
        <v>C:\TRIAL_2021\VMIX\MATERIAL\BANDERES\fra.png</v>
      </c>
      <c r="AF2" t="str">
        <f>TRIAL!F13</f>
        <v>C:\TRIAL_2021\VMIX\MATERIAL\BANDERES\ger.png</v>
      </c>
      <c r="AG2" t="str">
        <f>TRIAL!E5</f>
        <v>FRA</v>
      </c>
      <c r="AH2" t="str">
        <f>TRIAL!E6</f>
        <v>ESP</v>
      </c>
      <c r="AI2" t="str">
        <f>TRIAL!E7</f>
        <v>FRA</v>
      </c>
      <c r="AJ2" t="str">
        <f>TRIAL!E8</f>
        <v>ESP</v>
      </c>
      <c r="AK2" t="str">
        <f>TRIAL!E9</f>
        <v>ESP</v>
      </c>
      <c r="AL2" t="str">
        <f>TRIAL!E10</f>
        <v>ESP</v>
      </c>
      <c r="AM2" t="str">
        <f>TRIAL!E12</f>
        <v>FRA</v>
      </c>
      <c r="AN2" t="str">
        <f>TRIAL!E13</f>
        <v>GER</v>
      </c>
      <c r="AO2" t="str">
        <f>TRIAL!C5</f>
        <v>VINCENT H</v>
      </c>
      <c r="AP2" t="str">
        <f>TRIAL!C6</f>
        <v>ALEJANDRO MO</v>
      </c>
      <c r="AQ2" t="str">
        <f>TRIAL!C7</f>
        <v>NICOLAS V</v>
      </c>
      <c r="AR2" t="str">
        <f>TRIAL!C8</f>
        <v>BORJA CO</v>
      </c>
      <c r="AS2" t="str">
        <f>TRIAL!C9</f>
        <v>ELOI PA</v>
      </c>
      <c r="AT2" t="str">
        <f>TRIAL!C10</f>
        <v>JULEN S</v>
      </c>
      <c r="AU2" t="str">
        <f>TRIAL!C12</f>
        <v>LOUIS GRILLON</v>
      </c>
      <c r="AV2" t="str">
        <f>TRIAL!C13</f>
        <v>DOMINIK OSWALD</v>
      </c>
      <c r="AW2">
        <f>TRIAL!L5</f>
        <v>540</v>
      </c>
      <c r="AX2">
        <f>TRIAL!L6</f>
        <v>530</v>
      </c>
      <c r="AY2">
        <f>TRIAL!L7</f>
        <v>520</v>
      </c>
      <c r="AZ2">
        <f>TRIAL!L8</f>
        <v>520</v>
      </c>
      <c r="BA2">
        <f>TRIAL!L9</f>
        <v>490</v>
      </c>
      <c r="BB2">
        <f>TRIAL!L10</f>
        <v>480</v>
      </c>
      <c r="BC2">
        <f>TRIAL!L12</f>
        <v>470</v>
      </c>
      <c r="BD2">
        <f>TRIAL!L13</f>
        <v>460</v>
      </c>
      <c r="BE2">
        <f>TRIAL!G5</f>
        <v>120</v>
      </c>
      <c r="BF2">
        <f>TRIAL!G6</f>
        <v>120</v>
      </c>
      <c r="BG2">
        <f>TRIAL!G7</f>
        <v>120</v>
      </c>
      <c r="BH2">
        <f>TRIAL!G8</f>
        <v>100</v>
      </c>
      <c r="BI2">
        <f>TRIAL!G9</f>
        <v>90</v>
      </c>
      <c r="BJ2">
        <f>TRIAL!G10</f>
        <v>120</v>
      </c>
      <c r="BK2">
        <f>TRIAL!G12</f>
        <v>120</v>
      </c>
      <c r="BL2">
        <f>TRIAL!G13</f>
        <v>120</v>
      </c>
      <c r="BM2">
        <f>TRIAL!H5</f>
        <v>110</v>
      </c>
      <c r="BN2">
        <f>TRIAL!H6</f>
        <v>120</v>
      </c>
      <c r="BO2">
        <f>TRIAL!H7</f>
        <v>120</v>
      </c>
      <c r="BP2">
        <f>TRIAL!H8</f>
        <v>120</v>
      </c>
      <c r="BQ2">
        <f>TRIAL!H9</f>
        <v>120</v>
      </c>
      <c r="BR2">
        <f>TRIAL!H10</f>
        <v>110</v>
      </c>
      <c r="BS2">
        <f>TRIAL!H12</f>
        <v>90</v>
      </c>
      <c r="BT2">
        <f>TRIAL!H13</f>
        <v>100</v>
      </c>
      <c r="BU2">
        <f>TRIAL!I5</f>
        <v>120</v>
      </c>
      <c r="BV2">
        <f>TRIAL!I6</f>
        <v>60</v>
      </c>
      <c r="BW2">
        <f>TRIAL!I7</f>
        <v>110</v>
      </c>
      <c r="BX2">
        <f>TRIAL!I8</f>
        <v>90</v>
      </c>
      <c r="BY2">
        <f>TRIAL!I9</f>
        <v>120</v>
      </c>
      <c r="BZ2">
        <f>TRIAL!I10</f>
        <v>110</v>
      </c>
      <c r="CA2">
        <f>TRIAL!I12</f>
        <v>120</v>
      </c>
      <c r="CB2">
        <f>TRIAL!I13</f>
        <v>90</v>
      </c>
      <c r="CC2">
        <f>TRIAL!J5</f>
        <v>110</v>
      </c>
      <c r="CD2">
        <f>TRIAL!J6</f>
        <v>120</v>
      </c>
      <c r="CE2">
        <f>TRIAL!J7</f>
        <v>110</v>
      </c>
      <c r="CF2">
        <f>TRIAL!J8</f>
        <v>120</v>
      </c>
      <c r="CG2">
        <f>TRIAL!J9</f>
        <v>120</v>
      </c>
      <c r="CH2">
        <f>TRIAL!J10</f>
        <v>110</v>
      </c>
      <c r="CI2">
        <f>TRIAL!J12</f>
        <v>110</v>
      </c>
      <c r="CJ2">
        <f>TRIAL!J13</f>
        <v>120</v>
      </c>
      <c r="CK2">
        <f>TRIAL!K5</f>
        <v>80</v>
      </c>
      <c r="CL2">
        <f>TRIAL!K6</f>
        <v>110</v>
      </c>
      <c r="CM2">
        <f>TRIAL!K7</f>
        <v>60</v>
      </c>
      <c r="CN2">
        <f>TRIAL!K8</f>
        <v>90</v>
      </c>
      <c r="CO2">
        <f>TRIAL!K9</f>
        <v>40</v>
      </c>
      <c r="CP2">
        <f>TRIAL!K10</f>
        <v>30</v>
      </c>
      <c r="CQ2">
        <f>TRIAL!K12</f>
        <v>30</v>
      </c>
      <c r="CR2">
        <f>TRIAL!K13</f>
        <v>30</v>
      </c>
      <c r="CS2">
        <f>TRIAL!A18</f>
        <v>1</v>
      </c>
      <c r="CT2">
        <f>TRIAL!A19</f>
        <v>2</v>
      </c>
      <c r="CU2">
        <f>TRIAL!A20</f>
        <v>3</v>
      </c>
      <c r="CV2">
        <f>TRIAL!A21</f>
        <v>4</v>
      </c>
      <c r="CW2">
        <f>TRIAL!A22</f>
        <v>5</v>
      </c>
      <c r="CX2">
        <f>TRIAL!A23</f>
        <v>6</v>
      </c>
      <c r="CY2" t="str">
        <f>PLAYER1!F4</f>
        <v>C:\TRIAL_2021\VMIX\MATERIAL\BANDERES\fra.png</v>
      </c>
      <c r="CZ2" t="str">
        <f>PLAYER1!F5</f>
        <v>C:\TRIAL_2021\VMIX\MATERIAL\BANDERES\esp.png</v>
      </c>
      <c r="DA2" t="str">
        <f>PLAYER1!F6</f>
        <v>C:\TRIAL_2021\VMIX\MATERIAL\BANDERES\fra.png</v>
      </c>
      <c r="DB2" t="str">
        <f>PLAYER1!F7</f>
        <v>C:\TRIAL_2021\VMIX\MATERIAL\BANDERES\esp.png</v>
      </c>
      <c r="DC2" t="str">
        <f>PLAYER1!F8</f>
        <v>C:\TRIAL_2021\VMIX\MATERIAL\BANDERES\esp.png</v>
      </c>
      <c r="DD2" t="str">
        <f>PLAYER1!F9</f>
        <v>C:\TRIAL_2021\VMIX\MATERIAL\BANDERES\esp.png</v>
      </c>
      <c r="DE2" t="str">
        <f>PLAYER1!E4</f>
        <v>FRA</v>
      </c>
      <c r="DF2" t="str">
        <f>PLAYER1!E5</f>
        <v>ESP</v>
      </c>
      <c r="DG2" t="str">
        <f>PLAYER1!E6</f>
        <v>FRA</v>
      </c>
      <c r="DH2" t="str">
        <f>PLAYER1!E7</f>
        <v>ESP</v>
      </c>
      <c r="DI2" t="str">
        <f>PLAYER1!E8</f>
        <v>ESP</v>
      </c>
      <c r="DJ2" t="str">
        <f>PLAYER1!E9</f>
        <v>ESP</v>
      </c>
      <c r="DK2" t="str">
        <f>PLAYER1!C4</f>
        <v>VINCENT H</v>
      </c>
      <c r="DL2" t="str">
        <f>PLAYER1!C5</f>
        <v>ALEJANDRO MO</v>
      </c>
      <c r="DM2" t="str">
        <f>PLAYER1!C6</f>
        <v>NICOLAS V</v>
      </c>
      <c r="DN2" t="str">
        <f>PLAYER1!C7</f>
        <v>BORJA CO</v>
      </c>
      <c r="DO2" t="str">
        <f>PLAYER1!C8</f>
        <v>ELOI PA</v>
      </c>
      <c r="DP2" t="str">
        <f>PLAYER1!C9</f>
        <v>JULEN S</v>
      </c>
      <c r="DQ2">
        <f>PLAYER1!L4</f>
        <v>0</v>
      </c>
      <c r="DR2">
        <f>PLAYER1!L5</f>
        <v>0</v>
      </c>
      <c r="DS2">
        <f>PLAYER1!L6</f>
        <v>0</v>
      </c>
      <c r="DT2">
        <f>PLAYER1!L7</f>
        <v>0</v>
      </c>
      <c r="DU2">
        <f>PLAYER1!L8</f>
        <v>0</v>
      </c>
      <c r="DV2">
        <f>PLAYER1!L9</f>
        <v>0</v>
      </c>
      <c r="DW2">
        <f>PLAYER1!G4</f>
        <v>0</v>
      </c>
      <c r="DX2">
        <f>PLAYER1!G5</f>
        <v>0</v>
      </c>
      <c r="DY2">
        <f>PLAYER1!G6</f>
        <v>0</v>
      </c>
      <c r="DZ2">
        <f>PLAYER1!G7</f>
        <v>0</v>
      </c>
      <c r="EA2">
        <f>PLAYER1!G8</f>
        <v>0</v>
      </c>
      <c r="EB2">
        <f>PLAYER1!G9</f>
        <v>0</v>
      </c>
      <c r="EC2">
        <f>PLAYER1!H4</f>
        <v>0</v>
      </c>
      <c r="ED2">
        <f>PLAYER1!H5</f>
        <v>0</v>
      </c>
      <c r="EE2">
        <f>PLAYER1!H6</f>
        <v>0</v>
      </c>
      <c r="EF2">
        <f>PLAYER1!H7</f>
        <v>0</v>
      </c>
      <c r="EG2">
        <f>PLAYER1!H8</f>
        <v>0</v>
      </c>
      <c r="EH2">
        <f>PLAYER1!H9</f>
        <v>0</v>
      </c>
      <c r="EI2">
        <f>PLAYER1!I4</f>
        <v>0</v>
      </c>
      <c r="EJ2">
        <f>PLAYER1!I4</f>
        <v>0</v>
      </c>
      <c r="EK2">
        <f>PLAYER1!I6</f>
        <v>0</v>
      </c>
      <c r="EL2">
        <f>PLAYER1!I7</f>
        <v>0</v>
      </c>
      <c r="EM2">
        <f>PLAYER1!I8</f>
        <v>0</v>
      </c>
      <c r="EN2">
        <f>PLAYER1!I9</f>
        <v>0</v>
      </c>
      <c r="EO2">
        <f>PLAYER1!J4</f>
        <v>0</v>
      </c>
      <c r="EP2">
        <f>PLAYER1!J5</f>
        <v>0</v>
      </c>
      <c r="EQ2">
        <f>PLAYER1!J6</f>
        <v>0</v>
      </c>
      <c r="ER2">
        <f>PLAYER1!J7</f>
        <v>0</v>
      </c>
      <c r="ES2">
        <f>PLAYER1!J8</f>
        <v>0</v>
      </c>
      <c r="ET2">
        <f>PLAYER1!J9</f>
        <v>0</v>
      </c>
      <c r="EU2">
        <f>PLAYER1!K4</f>
        <v>0</v>
      </c>
      <c r="EV2">
        <f>PLAYER1!K4</f>
        <v>0</v>
      </c>
      <c r="EW2">
        <f>PLAYER1!K6</f>
        <v>0</v>
      </c>
      <c r="EX2">
        <f>PLAYER1!K7</f>
        <v>0</v>
      </c>
      <c r="EY2">
        <f>PLAYER1!K8</f>
        <v>0</v>
      </c>
      <c r="EZ2">
        <f>PLAYER1!K9</f>
        <v>0</v>
      </c>
      <c r="FA2" t="str">
        <f>PLAYER1!D4</f>
        <v>HER</v>
      </c>
      <c r="FB2" t="str">
        <f>PLAYER1!D5</f>
        <v>MON</v>
      </c>
      <c r="FC2" t="str">
        <f>PLAYER1!D6</f>
        <v>VAL</v>
      </c>
      <c r="FD2" t="str">
        <f>PLAYER1!D7</f>
        <v>CON</v>
      </c>
      <c r="FE2" t="str">
        <f>PLAYER1!D8</f>
        <v>PAL</v>
      </c>
      <c r="FF2" t="str">
        <f>PLAYER1!D9</f>
        <v>SAE</v>
      </c>
      <c r="FG2" s="84" t="str">
        <f>PLAYER1!E13</f>
        <v>SECTION 1</v>
      </c>
      <c r="FH2">
        <f>PLAYER1!O13</f>
        <v>0</v>
      </c>
      <c r="FI2" t="str">
        <f>PLAYER1!I13</f>
        <v>-</v>
      </c>
      <c r="FJ2" t="str">
        <f>PLAYER1!J13</f>
        <v>-</v>
      </c>
      <c r="FK2" t="str">
        <f>PLAYER1!K13</f>
        <v>-</v>
      </c>
      <c r="FL2" t="str">
        <f>PLAYER1!L13</f>
        <v>-</v>
      </c>
      <c r="FM2" t="str">
        <f>PLAYER1!M13</f>
        <v>-</v>
      </c>
      <c r="FN2" t="str">
        <f>PLAYER1!N13</f>
        <v>-</v>
      </c>
      <c r="FO2" t="str">
        <f>TRIAL!F5</f>
        <v>C:\TRIAL_2021\VMIX\MATERIAL\BANDERES\fra.png</v>
      </c>
      <c r="FP2">
        <f>TRIAL!A5</f>
        <v>1</v>
      </c>
      <c r="FQ2">
        <f>TRIAL!B5</f>
        <v>1</v>
      </c>
      <c r="FR2" t="str">
        <f>TRIAL!E5</f>
        <v>FRA</v>
      </c>
      <c r="FS2" t="str">
        <f>TRIAL!C5</f>
        <v>VINCENT H</v>
      </c>
      <c r="FT2" t="str">
        <f>TRIAL!U4</f>
        <v>#TrialVIC_2021</v>
      </c>
    </row>
    <row r="3" spans="1:176" x14ac:dyDescent="0.25">
      <c r="FB3" s="83"/>
    </row>
    <row r="7" spans="1:176" x14ac:dyDescent="0.25">
      <c r="FO7" s="81"/>
      <c r="FP7" s="81"/>
      <c r="FQ7" s="81"/>
      <c r="FR7" s="81"/>
      <c r="FS7" s="8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14"/>
  <sheetViews>
    <sheetView workbookViewId="0">
      <selection activeCell="C2" sqref="C2"/>
    </sheetView>
  </sheetViews>
  <sheetFormatPr baseColWidth="10" defaultRowHeight="15" x14ac:dyDescent="0.25"/>
  <cols>
    <col min="1" max="1" width="11.42578125" style="1"/>
  </cols>
  <sheetData>
    <row r="2" spans="1:1" x14ac:dyDescent="0.25">
      <c r="A2" s="1" t="s">
        <v>4</v>
      </c>
    </row>
    <row r="3" spans="1:1" x14ac:dyDescent="0.25">
      <c r="A3" s="1" t="s">
        <v>14</v>
      </c>
    </row>
    <row r="4" spans="1:1" x14ac:dyDescent="0.25">
      <c r="A4" s="1">
        <v>10</v>
      </c>
    </row>
    <row r="5" spans="1:1" x14ac:dyDescent="0.25">
      <c r="A5" s="1">
        <v>0</v>
      </c>
    </row>
    <row r="6" spans="1:1" x14ac:dyDescent="0.25">
      <c r="A6" s="1" t="s">
        <v>14</v>
      </c>
    </row>
    <row r="8" spans="1:1" x14ac:dyDescent="0.25">
      <c r="A8" s="1" t="s">
        <v>13</v>
      </c>
    </row>
    <row r="9" spans="1:1" x14ac:dyDescent="0.25">
      <c r="A9" s="1">
        <v>0</v>
      </c>
    </row>
    <row r="10" spans="1:1" x14ac:dyDescent="0.25">
      <c r="A10" s="1">
        <v>1</v>
      </c>
    </row>
    <row r="11" spans="1:1" x14ac:dyDescent="0.25">
      <c r="A11" s="1">
        <v>2</v>
      </c>
    </row>
    <row r="12" spans="1:1" x14ac:dyDescent="0.25">
      <c r="A12" s="1">
        <v>3</v>
      </c>
    </row>
    <row r="13" spans="1:1" x14ac:dyDescent="0.25">
      <c r="A13" s="1">
        <v>4</v>
      </c>
    </row>
    <row r="14" spans="1:1" x14ac:dyDescent="0.25">
      <c r="A14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23"/>
  <sheetViews>
    <sheetView topLeftCell="I1" workbookViewId="0">
      <selection activeCell="W4" sqref="W4"/>
    </sheetView>
  </sheetViews>
  <sheetFormatPr baseColWidth="10" defaultRowHeight="15" x14ac:dyDescent="0.25"/>
  <cols>
    <col min="1" max="1" width="11.42578125" style="2"/>
    <col min="2" max="2" width="10.28515625" style="2" customWidth="1"/>
    <col min="3" max="3" width="21.5703125" style="2" customWidth="1"/>
    <col min="4" max="5" width="11.42578125" style="2"/>
    <col min="6" max="6" width="11.7109375" style="2" customWidth="1"/>
    <col min="7" max="12" width="11.42578125" style="2"/>
    <col min="13" max="15" width="11.42578125" style="5"/>
    <col min="16" max="16" width="9.140625" style="5" customWidth="1"/>
    <col min="17" max="17" width="11.42578125" style="2"/>
    <col min="18" max="18" width="11.42578125" style="5"/>
    <col min="19" max="20" width="11.42578125" style="2"/>
    <col min="21" max="21" width="14.140625" style="2" customWidth="1"/>
    <col min="22" max="22" width="11.42578125" style="2"/>
    <col min="23" max="23" width="21.85546875" style="2" customWidth="1"/>
    <col min="24" max="26" width="11.42578125" style="2"/>
  </cols>
  <sheetData>
    <row r="1" spans="1:23" ht="24" customHeight="1" thickBot="1" x14ac:dyDescent="0.3"/>
    <row r="2" spans="1:23" ht="24" customHeight="1" thickBot="1" x14ac:dyDescent="0.3">
      <c r="B2" s="90" t="s">
        <v>187</v>
      </c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23" ht="19.5" thickBot="1" x14ac:dyDescent="0.3">
      <c r="B3" s="6"/>
      <c r="C3" s="7"/>
      <c r="D3" s="7"/>
      <c r="E3" s="7"/>
      <c r="F3" s="7"/>
      <c r="G3" s="87" t="s">
        <v>20</v>
      </c>
      <c r="H3" s="88"/>
      <c r="I3" s="88"/>
      <c r="J3" s="88"/>
      <c r="K3" s="88"/>
      <c r="L3" s="89"/>
      <c r="N3" s="96" t="s">
        <v>234</v>
      </c>
      <c r="O3" s="97"/>
      <c r="P3" s="97"/>
      <c r="Q3" s="97"/>
      <c r="R3" s="97"/>
      <c r="S3" s="98"/>
      <c r="U3" s="77" t="s">
        <v>202</v>
      </c>
      <c r="W3" s="85" t="s">
        <v>243</v>
      </c>
    </row>
    <row r="4" spans="1:23" ht="21.75" thickBot="1" x14ac:dyDescent="0.4">
      <c r="A4" s="56" t="s">
        <v>11</v>
      </c>
      <c r="B4" s="13" t="s">
        <v>34</v>
      </c>
      <c r="C4" s="14" t="s">
        <v>1</v>
      </c>
      <c r="D4" s="14" t="s">
        <v>35</v>
      </c>
      <c r="E4" s="14" t="s">
        <v>0</v>
      </c>
      <c r="F4" s="15" t="s">
        <v>3</v>
      </c>
      <c r="G4" s="13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5" t="s">
        <v>5</v>
      </c>
      <c r="N4" s="99" t="s">
        <v>233</v>
      </c>
      <c r="O4" s="100"/>
      <c r="P4" s="100"/>
      <c r="Q4" s="100"/>
      <c r="R4" s="100"/>
      <c r="S4" s="101"/>
      <c r="U4" s="57" t="s">
        <v>203</v>
      </c>
      <c r="W4" s="86" t="s">
        <v>244</v>
      </c>
    </row>
    <row r="5" spans="1:23" ht="15.75" thickBot="1" x14ac:dyDescent="0.3">
      <c r="A5" s="6">
        <v>1</v>
      </c>
      <c r="B5" s="7">
        <v>1</v>
      </c>
      <c r="C5" s="7" t="s">
        <v>205</v>
      </c>
      <c r="D5" s="7" t="s">
        <v>188</v>
      </c>
      <c r="E5" s="7" t="s">
        <v>184</v>
      </c>
      <c r="F5" s="74" t="s">
        <v>182</v>
      </c>
      <c r="G5" s="6">
        <v>120</v>
      </c>
      <c r="H5" s="7">
        <v>110</v>
      </c>
      <c r="I5" s="7">
        <v>120</v>
      </c>
      <c r="J5" s="7">
        <v>110</v>
      </c>
      <c r="K5" s="7">
        <v>80</v>
      </c>
      <c r="L5" s="10">
        <f>SUM(G5:K5)</f>
        <v>540</v>
      </c>
      <c r="W5" s="85" t="s">
        <v>245</v>
      </c>
    </row>
    <row r="6" spans="1:23" ht="21" x14ac:dyDescent="0.25">
      <c r="A6" s="6">
        <v>2</v>
      </c>
      <c r="B6" s="7">
        <v>7</v>
      </c>
      <c r="C6" s="7" t="s">
        <v>206</v>
      </c>
      <c r="D6" s="7" t="s">
        <v>189</v>
      </c>
      <c r="E6" s="7" t="s">
        <v>190</v>
      </c>
      <c r="F6" s="74" t="s">
        <v>191</v>
      </c>
      <c r="G6" s="6">
        <v>120</v>
      </c>
      <c r="H6" s="7">
        <v>120</v>
      </c>
      <c r="I6" s="7">
        <v>60</v>
      </c>
      <c r="J6" s="7">
        <v>120</v>
      </c>
      <c r="K6" s="7">
        <v>110</v>
      </c>
      <c r="L6" s="10">
        <f t="shared" ref="L6:L13" si="0">SUM(G6:K6)</f>
        <v>530</v>
      </c>
      <c r="N6" s="96" t="s">
        <v>238</v>
      </c>
      <c r="O6" s="97"/>
      <c r="P6" s="97"/>
      <c r="Q6" s="97"/>
      <c r="R6" s="97"/>
      <c r="S6" s="98"/>
      <c r="W6" s="86" t="s">
        <v>246</v>
      </c>
    </row>
    <row r="7" spans="1:23" ht="21.75" thickBot="1" x14ac:dyDescent="0.4">
      <c r="A7" s="6">
        <v>3</v>
      </c>
      <c r="B7" s="7">
        <v>5</v>
      </c>
      <c r="C7" s="7" t="s">
        <v>207</v>
      </c>
      <c r="D7" s="7" t="s">
        <v>192</v>
      </c>
      <c r="E7" s="7" t="s">
        <v>184</v>
      </c>
      <c r="F7" s="74" t="s">
        <v>182</v>
      </c>
      <c r="G7" s="6">
        <v>120</v>
      </c>
      <c r="H7" s="7">
        <v>120</v>
      </c>
      <c r="I7" s="7">
        <v>110</v>
      </c>
      <c r="J7" s="7">
        <v>110</v>
      </c>
      <c r="K7" s="7">
        <v>60</v>
      </c>
      <c r="L7" s="10">
        <f t="shared" si="0"/>
        <v>520</v>
      </c>
      <c r="N7" s="99" t="s">
        <v>235</v>
      </c>
      <c r="O7" s="100"/>
      <c r="P7" s="100"/>
      <c r="Q7" s="100"/>
      <c r="R7" s="100"/>
      <c r="S7" s="101"/>
    </row>
    <row r="8" spans="1:23" ht="15.75" thickBot="1" x14ac:dyDescent="0.3">
      <c r="A8" s="6">
        <v>4</v>
      </c>
      <c r="B8" s="7">
        <v>6</v>
      </c>
      <c r="C8" s="7" t="s">
        <v>208</v>
      </c>
      <c r="D8" s="7" t="s">
        <v>193</v>
      </c>
      <c r="E8" s="7" t="s">
        <v>190</v>
      </c>
      <c r="F8" s="74" t="s">
        <v>191</v>
      </c>
      <c r="G8" s="6">
        <v>100</v>
      </c>
      <c r="H8" s="7">
        <v>120</v>
      </c>
      <c r="I8" s="7">
        <v>90</v>
      </c>
      <c r="J8" s="7">
        <v>120</v>
      </c>
      <c r="K8" s="7">
        <v>90</v>
      </c>
      <c r="L8" s="10">
        <f t="shared" si="0"/>
        <v>520</v>
      </c>
      <c r="W8" s="85" t="s">
        <v>247</v>
      </c>
    </row>
    <row r="9" spans="1:23" ht="21" x14ac:dyDescent="0.25">
      <c r="A9" s="6">
        <v>5</v>
      </c>
      <c r="B9" s="7">
        <v>4</v>
      </c>
      <c r="C9" s="7" t="s">
        <v>209</v>
      </c>
      <c r="D9" s="7" t="s">
        <v>194</v>
      </c>
      <c r="E9" s="7" t="s">
        <v>190</v>
      </c>
      <c r="F9" s="74" t="s">
        <v>191</v>
      </c>
      <c r="G9" s="6">
        <v>90</v>
      </c>
      <c r="H9" s="7">
        <v>120</v>
      </c>
      <c r="I9" s="7">
        <v>120</v>
      </c>
      <c r="J9" s="7">
        <v>120</v>
      </c>
      <c r="K9" s="7">
        <v>40</v>
      </c>
      <c r="L9" s="10">
        <f t="shared" si="0"/>
        <v>490</v>
      </c>
      <c r="N9" s="96" t="s">
        <v>239</v>
      </c>
      <c r="O9" s="97"/>
      <c r="P9" s="97"/>
      <c r="Q9" s="97"/>
      <c r="R9" s="97"/>
      <c r="S9" s="98"/>
      <c r="W9" s="86" t="s">
        <v>248</v>
      </c>
    </row>
    <row r="10" spans="1:23" ht="21.75" thickBot="1" x14ac:dyDescent="0.4">
      <c r="A10" s="6">
        <v>6</v>
      </c>
      <c r="B10" s="7">
        <v>9</v>
      </c>
      <c r="C10" s="7" t="s">
        <v>210</v>
      </c>
      <c r="D10" s="7" t="s">
        <v>195</v>
      </c>
      <c r="E10" s="7" t="s">
        <v>190</v>
      </c>
      <c r="F10" s="74" t="s">
        <v>191</v>
      </c>
      <c r="G10" s="6">
        <v>120</v>
      </c>
      <c r="H10" s="7">
        <v>110</v>
      </c>
      <c r="I10" s="7">
        <v>110</v>
      </c>
      <c r="J10" s="7">
        <v>110</v>
      </c>
      <c r="K10" s="7">
        <v>30</v>
      </c>
      <c r="L10" s="10">
        <f t="shared" si="0"/>
        <v>480</v>
      </c>
      <c r="N10" s="99" t="s">
        <v>236</v>
      </c>
      <c r="O10" s="100"/>
      <c r="P10" s="100"/>
      <c r="Q10" s="100"/>
      <c r="R10" s="100"/>
      <c r="S10" s="101"/>
      <c r="W10" s="85" t="s">
        <v>0</v>
      </c>
    </row>
    <row r="11" spans="1:23" ht="21.75" thickBot="1" x14ac:dyDescent="0.3">
      <c r="A11" s="6"/>
      <c r="B11" s="7"/>
      <c r="C11" s="7"/>
      <c r="D11" s="7"/>
      <c r="E11" s="7"/>
      <c r="F11" s="74"/>
      <c r="G11" s="6"/>
      <c r="H11" s="7"/>
      <c r="I11" s="7"/>
      <c r="J11" s="7"/>
      <c r="K11" s="7"/>
      <c r="L11" s="10"/>
      <c r="W11" s="86" t="s">
        <v>249</v>
      </c>
    </row>
    <row r="12" spans="1:23" x14ac:dyDescent="0.25">
      <c r="A12" s="6">
        <v>7</v>
      </c>
      <c r="B12" s="7">
        <v>17</v>
      </c>
      <c r="C12" s="7" t="s">
        <v>196</v>
      </c>
      <c r="D12" s="7" t="s">
        <v>197</v>
      </c>
      <c r="E12" s="7" t="s">
        <v>184</v>
      </c>
      <c r="F12" s="74" t="s">
        <v>182</v>
      </c>
      <c r="G12" s="6">
        <v>120</v>
      </c>
      <c r="H12" s="7">
        <v>90</v>
      </c>
      <c r="I12" s="7">
        <v>120</v>
      </c>
      <c r="J12" s="7">
        <v>110</v>
      </c>
      <c r="K12" s="7">
        <v>30</v>
      </c>
      <c r="L12" s="10">
        <f t="shared" si="0"/>
        <v>470</v>
      </c>
      <c r="N12" s="96" t="s">
        <v>240</v>
      </c>
      <c r="O12" s="97"/>
      <c r="P12" s="97"/>
      <c r="Q12" s="97"/>
      <c r="R12" s="97"/>
      <c r="S12" s="98"/>
    </row>
    <row r="13" spans="1:23" ht="21.75" thickBot="1" x14ac:dyDescent="0.4">
      <c r="A13" s="8">
        <v>8</v>
      </c>
      <c r="B13" s="9">
        <v>28</v>
      </c>
      <c r="C13" s="9" t="s">
        <v>198</v>
      </c>
      <c r="D13" s="9" t="s">
        <v>199</v>
      </c>
      <c r="E13" s="9" t="s">
        <v>185</v>
      </c>
      <c r="F13" s="75" t="s">
        <v>183</v>
      </c>
      <c r="G13" s="8">
        <v>120</v>
      </c>
      <c r="H13" s="9">
        <v>100</v>
      </c>
      <c r="I13" s="9">
        <v>90</v>
      </c>
      <c r="J13" s="9">
        <v>120</v>
      </c>
      <c r="K13" s="9">
        <v>30</v>
      </c>
      <c r="L13" s="11">
        <f t="shared" si="0"/>
        <v>460</v>
      </c>
      <c r="N13" s="99" t="s">
        <v>237</v>
      </c>
      <c r="O13" s="100"/>
      <c r="P13" s="100"/>
      <c r="Q13" s="100"/>
      <c r="R13" s="100"/>
      <c r="S13" s="101"/>
    </row>
    <row r="15" spans="1:23" ht="15.75" thickBot="1" x14ac:dyDescent="0.3"/>
    <row r="16" spans="1:23" ht="19.5" thickBot="1" x14ac:dyDescent="0.3">
      <c r="B16" s="93" t="s">
        <v>186</v>
      </c>
      <c r="C16" s="94"/>
      <c r="D16" s="94"/>
      <c r="E16" s="94"/>
      <c r="F16" s="94"/>
      <c r="G16" s="94"/>
      <c r="H16" s="94"/>
      <c r="I16" s="94"/>
      <c r="J16" s="94"/>
      <c r="K16" s="94"/>
      <c r="L16" s="95"/>
      <c r="M16" s="37"/>
      <c r="N16" s="37"/>
      <c r="O16" s="37"/>
      <c r="P16" s="37"/>
      <c r="Q16" s="37"/>
      <c r="R16" s="37"/>
      <c r="S16" s="52"/>
    </row>
    <row r="17" spans="1:19" ht="15.75" thickBot="1" x14ac:dyDescent="0.3">
      <c r="A17" s="54" t="s">
        <v>11</v>
      </c>
      <c r="B17" s="2" t="s">
        <v>34</v>
      </c>
      <c r="C17" s="55" t="s">
        <v>1</v>
      </c>
      <c r="D17" s="55" t="s">
        <v>35</v>
      </c>
      <c r="E17" s="55" t="s">
        <v>0</v>
      </c>
      <c r="F17" s="55" t="s">
        <v>3</v>
      </c>
      <c r="G17" s="14" t="s">
        <v>6</v>
      </c>
      <c r="H17" s="16" t="s">
        <v>7</v>
      </c>
      <c r="I17" s="16" t="s">
        <v>8</v>
      </c>
      <c r="J17" s="16" t="s">
        <v>9</v>
      </c>
      <c r="K17" s="16" t="s">
        <v>10</v>
      </c>
      <c r="L17" s="17" t="s">
        <v>5</v>
      </c>
      <c r="M17" s="79">
        <v>60</v>
      </c>
      <c r="N17" s="80">
        <v>50</v>
      </c>
      <c r="O17" s="80">
        <v>40</v>
      </c>
      <c r="P17" s="80">
        <v>30</v>
      </c>
      <c r="Q17" s="80">
        <v>20</v>
      </c>
      <c r="R17" s="80">
        <v>10</v>
      </c>
      <c r="S17" s="80">
        <v>0</v>
      </c>
    </row>
    <row r="18" spans="1:19" x14ac:dyDescent="0.25">
      <c r="A18" s="56">
        <f t="shared" ref="A18:B23" si="1">A5</f>
        <v>1</v>
      </c>
      <c r="B18" s="37">
        <f t="shared" si="1"/>
        <v>1</v>
      </c>
      <c r="C18" s="37" t="str">
        <f t="shared" ref="C18:F18" si="2">C5</f>
        <v>VINCENT H</v>
      </c>
      <c r="D18" s="37" t="str">
        <f t="shared" si="2"/>
        <v>HER</v>
      </c>
      <c r="E18" s="37" t="str">
        <f t="shared" si="2"/>
        <v>FRA</v>
      </c>
      <c r="F18" s="76" t="str">
        <f t="shared" si="2"/>
        <v>C:\TRIAL_2021\VMIX\MATERIAL\BANDERES\fra.png</v>
      </c>
      <c r="G18" s="7">
        <f>PLAYER1!$O$24</f>
        <v>0</v>
      </c>
      <c r="H18" s="7">
        <f>PLAYER1!$O$25</f>
        <v>0</v>
      </c>
      <c r="I18" s="7">
        <f>PLAYER1!$O$26</f>
        <v>0</v>
      </c>
      <c r="J18" s="7">
        <f>PLAYER1!$O$27</f>
        <v>0</v>
      </c>
      <c r="K18" s="7">
        <f>PLAYER1!$O$28</f>
        <v>0</v>
      </c>
      <c r="L18" s="12">
        <f>PLAYER1!$O$29</f>
        <v>0</v>
      </c>
      <c r="M18" s="7">
        <f t="shared" ref="M18:S18" si="3">COUNTIF($G$18:$K$18,M17)</f>
        <v>0</v>
      </c>
      <c r="N18" s="7">
        <f t="shared" si="3"/>
        <v>0</v>
      </c>
      <c r="O18" s="7">
        <f t="shared" si="3"/>
        <v>0</v>
      </c>
      <c r="P18" s="7">
        <f t="shared" si="3"/>
        <v>0</v>
      </c>
      <c r="Q18" s="7">
        <f t="shared" si="3"/>
        <v>0</v>
      </c>
      <c r="R18" s="7">
        <f t="shared" si="3"/>
        <v>0</v>
      </c>
      <c r="S18" s="10">
        <f t="shared" si="3"/>
        <v>5</v>
      </c>
    </row>
    <row r="19" spans="1:19" x14ac:dyDescent="0.25">
      <c r="A19" s="6">
        <f t="shared" si="1"/>
        <v>2</v>
      </c>
      <c r="B19" s="7">
        <f t="shared" si="1"/>
        <v>7</v>
      </c>
      <c r="C19" s="7" t="str">
        <f t="shared" ref="C19:F23" si="4">C6</f>
        <v>ALEJANDRO MO</v>
      </c>
      <c r="D19" s="7" t="str">
        <f t="shared" si="4"/>
        <v>MON</v>
      </c>
      <c r="E19" s="7" t="str">
        <f t="shared" si="4"/>
        <v>ESP</v>
      </c>
      <c r="F19" s="74" t="str">
        <f t="shared" si="4"/>
        <v>C:\TRIAL_2021\VMIX\MATERIAL\BANDERES\esp.png</v>
      </c>
      <c r="G19" s="7">
        <f>PLAYER1!$O34</f>
        <v>0</v>
      </c>
      <c r="H19" s="7">
        <f>PLAYER1!$O35</f>
        <v>0</v>
      </c>
      <c r="I19" s="7">
        <f>PLAYER1!$O36</f>
        <v>0</v>
      </c>
      <c r="J19" s="7">
        <f>PLAYER1!$O37</f>
        <v>0</v>
      </c>
      <c r="K19" s="7">
        <f>PLAYER1!$O38</f>
        <v>0</v>
      </c>
      <c r="L19" s="36">
        <f>PLAYER1!$O39</f>
        <v>0</v>
      </c>
      <c r="M19" s="7">
        <f t="shared" ref="M19:S19" si="5">COUNTIF($G$19:$K$19,M17)</f>
        <v>0</v>
      </c>
      <c r="N19" s="7">
        <f t="shared" si="5"/>
        <v>0</v>
      </c>
      <c r="O19" s="7">
        <f t="shared" si="5"/>
        <v>0</v>
      </c>
      <c r="P19" s="7">
        <f t="shared" si="5"/>
        <v>0</v>
      </c>
      <c r="Q19" s="7">
        <f t="shared" si="5"/>
        <v>0</v>
      </c>
      <c r="R19" s="7">
        <f t="shared" si="5"/>
        <v>0</v>
      </c>
      <c r="S19" s="10">
        <f t="shared" si="5"/>
        <v>5</v>
      </c>
    </row>
    <row r="20" spans="1:19" x14ac:dyDescent="0.25">
      <c r="A20" s="6">
        <f t="shared" si="1"/>
        <v>3</v>
      </c>
      <c r="B20" s="7">
        <f t="shared" si="1"/>
        <v>5</v>
      </c>
      <c r="C20" s="7" t="str">
        <f t="shared" si="4"/>
        <v>NICOLAS V</v>
      </c>
      <c r="D20" s="7" t="str">
        <f t="shared" si="4"/>
        <v>VAL</v>
      </c>
      <c r="E20" s="7" t="str">
        <f t="shared" si="4"/>
        <v>FRA</v>
      </c>
      <c r="F20" s="74" t="str">
        <f t="shared" si="4"/>
        <v>C:\TRIAL_2021\VMIX\MATERIAL\BANDERES\fra.png</v>
      </c>
      <c r="G20" s="7">
        <f>PLAYER1!$O44</f>
        <v>0</v>
      </c>
      <c r="H20" s="7">
        <f>PLAYER1!$O45</f>
        <v>0</v>
      </c>
      <c r="I20" s="7">
        <f>PLAYER1!$O46</f>
        <v>0</v>
      </c>
      <c r="J20" s="7">
        <f>PLAYER1!$O47</f>
        <v>0</v>
      </c>
      <c r="K20" s="7">
        <f>PLAYER1!$O48</f>
        <v>0</v>
      </c>
      <c r="L20" s="36">
        <f>PLAYER1!$O49</f>
        <v>0</v>
      </c>
      <c r="M20" s="7">
        <f t="shared" ref="M20:S20" si="6">COUNTIF($G$20:$K$20,M17)</f>
        <v>0</v>
      </c>
      <c r="N20" s="7">
        <f t="shared" si="6"/>
        <v>0</v>
      </c>
      <c r="O20" s="7">
        <f t="shared" si="6"/>
        <v>0</v>
      </c>
      <c r="P20" s="7">
        <f t="shared" si="6"/>
        <v>0</v>
      </c>
      <c r="Q20" s="7">
        <f t="shared" si="6"/>
        <v>0</v>
      </c>
      <c r="R20" s="7">
        <f t="shared" si="6"/>
        <v>0</v>
      </c>
      <c r="S20" s="10">
        <f t="shared" si="6"/>
        <v>5</v>
      </c>
    </row>
    <row r="21" spans="1:19" x14ac:dyDescent="0.25">
      <c r="A21" s="6">
        <f t="shared" si="1"/>
        <v>4</v>
      </c>
      <c r="B21" s="7">
        <f t="shared" si="1"/>
        <v>6</v>
      </c>
      <c r="C21" s="7" t="str">
        <f t="shared" si="4"/>
        <v>BORJA CO</v>
      </c>
      <c r="D21" s="7" t="str">
        <f t="shared" si="4"/>
        <v>CON</v>
      </c>
      <c r="E21" s="7" t="str">
        <f t="shared" si="4"/>
        <v>ESP</v>
      </c>
      <c r="F21" s="74" t="str">
        <f t="shared" si="4"/>
        <v>C:\TRIAL_2021\VMIX\MATERIAL\BANDERES\esp.png</v>
      </c>
      <c r="G21" s="7">
        <f>PLAYER1!$O54</f>
        <v>0</v>
      </c>
      <c r="H21" s="7">
        <f>PLAYER1!$O55</f>
        <v>0</v>
      </c>
      <c r="I21" s="7">
        <f>PLAYER1!$O56</f>
        <v>0</v>
      </c>
      <c r="J21" s="7">
        <f>PLAYER1!$O57</f>
        <v>0</v>
      </c>
      <c r="K21" s="7">
        <f>PLAYER1!$O58</f>
        <v>0</v>
      </c>
      <c r="L21" s="36">
        <f>PLAYER1!$O59</f>
        <v>0</v>
      </c>
      <c r="M21" s="7">
        <f t="shared" ref="M21:S21" si="7">COUNTIF($G$21:$K$21,M17)</f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0</v>
      </c>
      <c r="S21" s="10">
        <f t="shared" si="7"/>
        <v>5</v>
      </c>
    </row>
    <row r="22" spans="1:19" x14ac:dyDescent="0.25">
      <c r="A22" s="6">
        <f t="shared" si="1"/>
        <v>5</v>
      </c>
      <c r="B22" s="7">
        <f t="shared" si="1"/>
        <v>4</v>
      </c>
      <c r="C22" s="7" t="str">
        <f t="shared" si="4"/>
        <v>ELOI PA</v>
      </c>
      <c r="D22" s="7" t="str">
        <f t="shared" si="4"/>
        <v>PAL</v>
      </c>
      <c r="E22" s="7" t="str">
        <f t="shared" si="4"/>
        <v>ESP</v>
      </c>
      <c r="F22" s="74" t="str">
        <f t="shared" si="4"/>
        <v>C:\TRIAL_2021\VMIX\MATERIAL\BANDERES\esp.png</v>
      </c>
      <c r="G22" s="7">
        <f>PLAYER1!$O64</f>
        <v>0</v>
      </c>
      <c r="H22" s="7">
        <f>PLAYER1!$O65</f>
        <v>0</v>
      </c>
      <c r="I22" s="7">
        <f>PLAYER1!$O66</f>
        <v>0</v>
      </c>
      <c r="J22" s="7">
        <f>PLAYER1!$O67</f>
        <v>0</v>
      </c>
      <c r="K22" s="7">
        <f>PLAYER1!$O68</f>
        <v>0</v>
      </c>
      <c r="L22" s="36">
        <f>PLAYER1!$O69</f>
        <v>0</v>
      </c>
      <c r="M22" s="7">
        <f t="shared" ref="M22:S22" si="8">COUNTIF($G$22:$K$22,M17)</f>
        <v>0</v>
      </c>
      <c r="N22" s="7">
        <f t="shared" si="8"/>
        <v>0</v>
      </c>
      <c r="O22" s="7">
        <f t="shared" si="8"/>
        <v>0</v>
      </c>
      <c r="P22" s="7">
        <f t="shared" si="8"/>
        <v>0</v>
      </c>
      <c r="Q22" s="7">
        <f t="shared" si="8"/>
        <v>0</v>
      </c>
      <c r="R22" s="7">
        <f t="shared" si="8"/>
        <v>0</v>
      </c>
      <c r="S22" s="10">
        <f t="shared" si="8"/>
        <v>5</v>
      </c>
    </row>
    <row r="23" spans="1:19" ht="15.75" thickBot="1" x14ac:dyDescent="0.3">
      <c r="A23" s="8">
        <f t="shared" si="1"/>
        <v>6</v>
      </c>
      <c r="B23" s="9">
        <f t="shared" si="1"/>
        <v>9</v>
      </c>
      <c r="C23" s="9" t="str">
        <f t="shared" si="4"/>
        <v>JULEN S</v>
      </c>
      <c r="D23" s="9" t="str">
        <f t="shared" si="4"/>
        <v>SAE</v>
      </c>
      <c r="E23" s="9" t="str">
        <f t="shared" si="4"/>
        <v>ESP</v>
      </c>
      <c r="F23" s="75" t="str">
        <f t="shared" si="4"/>
        <v>C:\TRIAL_2021\VMIX\MATERIAL\BANDERES\esp.png</v>
      </c>
      <c r="G23" s="9">
        <f>PLAYER1!$O74</f>
        <v>0</v>
      </c>
      <c r="H23" s="9">
        <f>PLAYER1!$O75</f>
        <v>0</v>
      </c>
      <c r="I23" s="9">
        <f>PLAYER1!$O76</f>
        <v>0</v>
      </c>
      <c r="J23" s="9">
        <f>PLAYER1!$O77</f>
        <v>0</v>
      </c>
      <c r="K23" s="9">
        <f>PLAYER1!$O78</f>
        <v>0</v>
      </c>
      <c r="L23" s="57">
        <f>PLAYER1!$O79</f>
        <v>0</v>
      </c>
      <c r="M23" s="9">
        <f t="shared" ref="M23:S23" si="9">COUNTIF($G$23:$K$23,M17)</f>
        <v>0</v>
      </c>
      <c r="N23" s="9">
        <f t="shared" si="9"/>
        <v>0</v>
      </c>
      <c r="O23" s="9">
        <f t="shared" si="9"/>
        <v>0</v>
      </c>
      <c r="P23" s="9">
        <f t="shared" si="9"/>
        <v>0</v>
      </c>
      <c r="Q23" s="9">
        <f t="shared" si="9"/>
        <v>0</v>
      </c>
      <c r="R23" s="9">
        <f t="shared" si="9"/>
        <v>0</v>
      </c>
      <c r="S23" s="11">
        <f t="shared" si="9"/>
        <v>5</v>
      </c>
    </row>
  </sheetData>
  <mergeCells count="11">
    <mergeCell ref="G3:L3"/>
    <mergeCell ref="B2:L2"/>
    <mergeCell ref="B16:L16"/>
    <mergeCell ref="N3:S3"/>
    <mergeCell ref="N4:S4"/>
    <mergeCell ref="N6:S6"/>
    <mergeCell ref="N7:S7"/>
    <mergeCell ref="N9:S9"/>
    <mergeCell ref="N10:S10"/>
    <mergeCell ref="N12:S12"/>
    <mergeCell ref="N13:S1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79"/>
  <sheetViews>
    <sheetView zoomScale="80" zoomScaleNormal="80" workbookViewId="0">
      <pane ySplit="18" topLeftCell="A19" activePane="bottomLeft" state="frozen"/>
      <selection pane="bottomLeft" activeCell="C5" sqref="C5"/>
    </sheetView>
  </sheetViews>
  <sheetFormatPr baseColWidth="10" defaultRowHeight="15" x14ac:dyDescent="0.25"/>
  <cols>
    <col min="2" max="2" width="11.5703125" style="4" bestFit="1" customWidth="1"/>
    <col min="3" max="3" width="13.5703125" style="4" customWidth="1"/>
    <col min="4" max="4" width="10.5703125" style="4" customWidth="1"/>
    <col min="5" max="5" width="11.140625" style="4" customWidth="1"/>
    <col min="6" max="6" width="11.5703125" style="4" customWidth="1"/>
    <col min="7" max="7" width="11" style="4" customWidth="1"/>
    <col min="8" max="9" width="11.5703125" style="4" customWidth="1"/>
    <col min="10" max="10" width="10.85546875" style="4" customWidth="1"/>
    <col min="11" max="11" width="11" style="4" customWidth="1"/>
    <col min="12" max="12" width="11.85546875" style="4" customWidth="1"/>
    <col min="13" max="13" width="11.5703125" style="4" customWidth="1"/>
    <col min="14" max="14" width="11.140625" style="4" customWidth="1"/>
    <col min="15" max="15" width="12.85546875" style="4" customWidth="1"/>
    <col min="16" max="16" width="11.140625" style="4" customWidth="1"/>
    <col min="17" max="19" width="11.42578125" style="4"/>
    <col min="20" max="21" width="11.42578125" style="1"/>
  </cols>
  <sheetData>
    <row r="1" spans="1:23" x14ac:dyDescent="0.25">
      <c r="A1" s="6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9"/>
      <c r="U1" s="39"/>
      <c r="V1" s="40"/>
      <c r="W1" s="41"/>
    </row>
    <row r="2" spans="1:23" ht="18.75" customHeight="1" thickBot="1" x14ac:dyDescent="0.3">
      <c r="A2" s="67"/>
      <c r="B2" s="42"/>
      <c r="C2" s="112" t="s">
        <v>12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42"/>
      <c r="O2" s="43"/>
      <c r="P2" s="43"/>
      <c r="Q2" s="43"/>
      <c r="R2" s="43"/>
      <c r="S2" s="43"/>
      <c r="T2" s="43"/>
      <c r="U2" s="42"/>
      <c r="V2" s="44"/>
      <c r="W2" s="45"/>
    </row>
    <row r="3" spans="1:23" ht="18.75" customHeight="1" thickBot="1" x14ac:dyDescent="0.35">
      <c r="A3" s="59" t="s">
        <v>11</v>
      </c>
      <c r="B3" s="60" t="s">
        <v>34</v>
      </c>
      <c r="C3" s="60" t="s">
        <v>1</v>
      </c>
      <c r="D3" s="60" t="s">
        <v>2</v>
      </c>
      <c r="E3" s="60" t="s">
        <v>0</v>
      </c>
      <c r="F3" s="60" t="s">
        <v>3</v>
      </c>
      <c r="G3" s="60" t="s">
        <v>6</v>
      </c>
      <c r="H3" s="61" t="s">
        <v>7</v>
      </c>
      <c r="I3" s="61" t="s">
        <v>8</v>
      </c>
      <c r="J3" s="61" t="s">
        <v>9</v>
      </c>
      <c r="K3" s="61" t="s">
        <v>10</v>
      </c>
      <c r="L3" s="63" t="s">
        <v>5</v>
      </c>
      <c r="M3" s="60" t="s">
        <v>27</v>
      </c>
      <c r="N3" s="60" t="s">
        <v>28</v>
      </c>
      <c r="O3" s="60" t="s">
        <v>29</v>
      </c>
      <c r="P3" s="60" t="s">
        <v>30</v>
      </c>
      <c r="Q3" s="60" t="s">
        <v>31</v>
      </c>
      <c r="R3" s="60" t="s">
        <v>32</v>
      </c>
      <c r="S3" s="62" t="s">
        <v>33</v>
      </c>
      <c r="T3" s="44"/>
      <c r="U3" s="44"/>
      <c r="V3" s="44"/>
      <c r="W3" s="45"/>
    </row>
    <row r="4" spans="1:23" ht="18.75" customHeight="1" x14ac:dyDescent="0.25">
      <c r="A4" s="68">
        <f>TRIAL!A5</f>
        <v>1</v>
      </c>
      <c r="B4" s="58">
        <f>TRIAL!B5</f>
        <v>1</v>
      </c>
      <c r="C4" s="58" t="str">
        <f>TRIAL!C5</f>
        <v>VINCENT H</v>
      </c>
      <c r="D4" s="58" t="str">
        <f>TRIAL!D5</f>
        <v>HER</v>
      </c>
      <c r="E4" s="58" t="str">
        <f>TRIAL!E5</f>
        <v>FRA</v>
      </c>
      <c r="F4" s="73" t="str">
        <f>TRIAL!F5</f>
        <v>C:\TRIAL_2021\VMIX\MATERIAL\BANDERES\fra.png</v>
      </c>
      <c r="G4" s="58">
        <f>$O$24</f>
        <v>0</v>
      </c>
      <c r="H4" s="58">
        <f>$O$25</f>
        <v>0</v>
      </c>
      <c r="I4" s="58">
        <f>$O$26</f>
        <v>0</v>
      </c>
      <c r="J4" s="58">
        <f>$O$27</f>
        <v>0</v>
      </c>
      <c r="K4" s="58">
        <f>$O$28</f>
        <v>0</v>
      </c>
      <c r="L4" s="64">
        <f>$O$29</f>
        <v>0</v>
      </c>
      <c r="M4" s="58">
        <f>COUNTIF(G4:K4,$M$3)</f>
        <v>0</v>
      </c>
      <c r="N4" s="58">
        <f>COUNTIF(G4:K4,$N$3)</f>
        <v>0</v>
      </c>
      <c r="O4" s="58">
        <f>COUNTIF(G4:K4,$O$3)</f>
        <v>0</v>
      </c>
      <c r="P4" s="58">
        <f>COUNTIF(G4:K4,$P$3)</f>
        <v>0</v>
      </c>
      <c r="Q4" s="58">
        <f>COUNTIF(G4:K4,$Q$3)</f>
        <v>0</v>
      </c>
      <c r="R4" s="58">
        <f>COUNTIF(G4:K4,$R$3)</f>
        <v>0</v>
      </c>
      <c r="S4" s="58">
        <f>COUNTIF(G4:K4,$S$3)</f>
        <v>5</v>
      </c>
      <c r="T4" s="44"/>
      <c r="U4" s="44"/>
      <c r="V4" s="44"/>
      <c r="W4" s="45"/>
    </row>
    <row r="5" spans="1:23" ht="18.75" customHeight="1" x14ac:dyDescent="0.25">
      <c r="A5" s="68">
        <f>TRIAL!A6</f>
        <v>2</v>
      </c>
      <c r="B5" s="58">
        <f>TRIAL!B6</f>
        <v>7</v>
      </c>
      <c r="C5" s="58" t="str">
        <f>TRIAL!C6</f>
        <v>ALEJANDRO MO</v>
      </c>
      <c r="D5" s="58" t="str">
        <f>TRIAL!D6</f>
        <v>MON</v>
      </c>
      <c r="E5" s="58" t="str">
        <f>TRIAL!E6</f>
        <v>ESP</v>
      </c>
      <c r="F5" s="73" t="str">
        <f>TRIAL!F6</f>
        <v>C:\TRIAL_2021\VMIX\MATERIAL\BANDERES\esp.png</v>
      </c>
      <c r="G5" s="58"/>
      <c r="H5" s="58"/>
      <c r="I5" s="58"/>
      <c r="J5" s="58"/>
      <c r="K5" s="82"/>
      <c r="L5" s="64"/>
      <c r="M5" s="68">
        <f>COUNTIF(G5:K5,$M$3)</f>
        <v>0</v>
      </c>
      <c r="N5" s="58">
        <f>COUNTIF(G5:K5,$N$3)</f>
        <v>0</v>
      </c>
      <c r="O5" s="58">
        <f>COUNTIF(G5:K5,$O$3)</f>
        <v>0</v>
      </c>
      <c r="P5" s="58">
        <f>COUNTIF(G5:K5,$P$3)</f>
        <v>0</v>
      </c>
      <c r="Q5" s="58">
        <f>COUNTIF(G5:K5,$Q$3)</f>
        <v>0</v>
      </c>
      <c r="R5" s="58">
        <f>COUNTIF(G5:K5,$R$3)</f>
        <v>0</v>
      </c>
      <c r="S5" s="58">
        <f>COUNTIF(G5:K5,$S$3)</f>
        <v>0</v>
      </c>
      <c r="T5" s="44"/>
      <c r="U5" s="44"/>
      <c r="V5" s="44"/>
      <c r="W5" s="45"/>
    </row>
    <row r="6" spans="1:23" ht="18.75" customHeight="1" x14ac:dyDescent="0.25">
      <c r="A6" s="68">
        <f>TRIAL!A7</f>
        <v>3</v>
      </c>
      <c r="B6" s="58">
        <f>TRIAL!B7</f>
        <v>5</v>
      </c>
      <c r="C6" s="58" t="str">
        <f>TRIAL!C7</f>
        <v>NICOLAS V</v>
      </c>
      <c r="D6" s="58" t="str">
        <f>TRIAL!D7</f>
        <v>VAL</v>
      </c>
      <c r="E6" s="58" t="str">
        <f>TRIAL!E7</f>
        <v>FRA</v>
      </c>
      <c r="F6" s="73" t="str">
        <f>TRIAL!F7</f>
        <v>C:\TRIAL_2021\VMIX\MATERIAL\BANDERES\fra.png</v>
      </c>
      <c r="G6" s="58">
        <f>$O$44</f>
        <v>0</v>
      </c>
      <c r="H6" s="58">
        <f>$O$45</f>
        <v>0</v>
      </c>
      <c r="I6" s="58">
        <f>$O$46</f>
        <v>0</v>
      </c>
      <c r="J6" s="58">
        <f>$O$47</f>
        <v>0</v>
      </c>
      <c r="K6" s="58">
        <f>$O$48</f>
        <v>0</v>
      </c>
      <c r="L6" s="64">
        <f>$O$49</f>
        <v>0</v>
      </c>
      <c r="M6" s="58">
        <f t="shared" ref="M6:M9" si="0">COUNTIF(G6:K6,$M$3)</f>
        <v>0</v>
      </c>
      <c r="N6" s="58">
        <f t="shared" ref="N6:N9" si="1">COUNTIF(G6:K6,$N$3)</f>
        <v>0</v>
      </c>
      <c r="O6" s="58">
        <f t="shared" ref="O6:O9" si="2">COUNTIF(G6:K6,$O$3)</f>
        <v>0</v>
      </c>
      <c r="P6" s="58">
        <f t="shared" ref="P6:P9" si="3">COUNTIF(G6:K6,$P$3)</f>
        <v>0</v>
      </c>
      <c r="Q6" s="58">
        <f t="shared" ref="Q6:Q9" si="4">COUNTIF(G6:K6,$Q$3)</f>
        <v>0</v>
      </c>
      <c r="R6" s="58">
        <f t="shared" ref="R6:R9" si="5">COUNTIF(G6:K6,$R$3)</f>
        <v>0</v>
      </c>
      <c r="S6" s="58">
        <f t="shared" ref="S6:S9" si="6">COUNTIF(G6:K6,$S$3)</f>
        <v>5</v>
      </c>
      <c r="T6" s="44"/>
      <c r="U6" s="44"/>
      <c r="V6" s="44"/>
      <c r="W6" s="45"/>
    </row>
    <row r="7" spans="1:23" ht="18.75" customHeight="1" x14ac:dyDescent="0.25">
      <c r="A7" s="68">
        <f>TRIAL!A8</f>
        <v>4</v>
      </c>
      <c r="B7" s="58">
        <f>TRIAL!B8</f>
        <v>6</v>
      </c>
      <c r="C7" s="58" t="str">
        <f>TRIAL!C8</f>
        <v>BORJA CO</v>
      </c>
      <c r="D7" s="58" t="str">
        <f>TRIAL!D8</f>
        <v>CON</v>
      </c>
      <c r="E7" s="58" t="str">
        <f>TRIAL!E8</f>
        <v>ESP</v>
      </c>
      <c r="F7" s="73" t="str">
        <f>TRIAL!F8</f>
        <v>C:\TRIAL_2021\VMIX\MATERIAL\BANDERES\esp.png</v>
      </c>
      <c r="G7" s="58">
        <f>$O$54</f>
        <v>0</v>
      </c>
      <c r="H7" s="58">
        <f>$O$55</f>
        <v>0</v>
      </c>
      <c r="I7" s="58">
        <f>$O$56</f>
        <v>0</v>
      </c>
      <c r="J7" s="58">
        <f>$O$57</f>
        <v>0</v>
      </c>
      <c r="K7" s="58">
        <f>$O$58</f>
        <v>0</v>
      </c>
      <c r="L7" s="64">
        <f>$O$59</f>
        <v>0</v>
      </c>
      <c r="M7" s="58">
        <f t="shared" si="0"/>
        <v>0</v>
      </c>
      <c r="N7" s="58">
        <f t="shared" si="1"/>
        <v>0</v>
      </c>
      <c r="O7" s="58">
        <f t="shared" si="2"/>
        <v>0</v>
      </c>
      <c r="P7" s="58">
        <f t="shared" si="3"/>
        <v>0</v>
      </c>
      <c r="Q7" s="58">
        <f t="shared" si="4"/>
        <v>0</v>
      </c>
      <c r="R7" s="58">
        <f t="shared" si="5"/>
        <v>0</v>
      </c>
      <c r="S7" s="58">
        <f t="shared" si="6"/>
        <v>5</v>
      </c>
      <c r="T7" s="44"/>
      <c r="U7" s="44"/>
      <c r="V7" s="44"/>
      <c r="W7" s="45"/>
    </row>
    <row r="8" spans="1:23" ht="18.75" customHeight="1" x14ac:dyDescent="0.25">
      <c r="A8" s="68">
        <f>TRIAL!A9</f>
        <v>5</v>
      </c>
      <c r="B8" s="58">
        <f>TRIAL!B9</f>
        <v>4</v>
      </c>
      <c r="C8" s="58" t="str">
        <f>TRIAL!C9</f>
        <v>ELOI PA</v>
      </c>
      <c r="D8" s="58" t="str">
        <f>TRIAL!D9</f>
        <v>PAL</v>
      </c>
      <c r="E8" s="58" t="str">
        <f>TRIAL!E9</f>
        <v>ESP</v>
      </c>
      <c r="F8" s="73" t="str">
        <f>TRIAL!F9</f>
        <v>C:\TRIAL_2021\VMIX\MATERIAL\BANDERES\esp.png</v>
      </c>
      <c r="G8" s="58">
        <f>$O$64</f>
        <v>0</v>
      </c>
      <c r="H8" s="58">
        <f>$O$65</f>
        <v>0</v>
      </c>
      <c r="I8" s="58">
        <f>$O$66</f>
        <v>0</v>
      </c>
      <c r="J8" s="58">
        <f>$O$67</f>
        <v>0</v>
      </c>
      <c r="K8" s="58">
        <f>$O$68</f>
        <v>0</v>
      </c>
      <c r="L8" s="64">
        <f>$O$69</f>
        <v>0</v>
      </c>
      <c r="M8" s="58">
        <f t="shared" si="0"/>
        <v>0</v>
      </c>
      <c r="N8" s="58">
        <f t="shared" si="1"/>
        <v>0</v>
      </c>
      <c r="O8" s="58">
        <f t="shared" si="2"/>
        <v>0</v>
      </c>
      <c r="P8" s="58">
        <f t="shared" si="3"/>
        <v>0</v>
      </c>
      <c r="Q8" s="58">
        <f t="shared" si="4"/>
        <v>0</v>
      </c>
      <c r="R8" s="58">
        <f t="shared" si="5"/>
        <v>0</v>
      </c>
      <c r="S8" s="58">
        <f t="shared" si="6"/>
        <v>5</v>
      </c>
      <c r="T8" s="44"/>
      <c r="U8" s="44"/>
      <c r="V8" s="44"/>
      <c r="W8" s="45"/>
    </row>
    <row r="9" spans="1:23" ht="18.75" customHeight="1" thickBot="1" x14ac:dyDescent="0.3">
      <c r="A9" s="68">
        <f>TRIAL!A10</f>
        <v>6</v>
      </c>
      <c r="B9" s="58">
        <f>TRIAL!B10</f>
        <v>9</v>
      </c>
      <c r="C9" s="58" t="str">
        <f>TRIAL!C10</f>
        <v>JULEN S</v>
      </c>
      <c r="D9" s="58" t="str">
        <f>TRIAL!D10</f>
        <v>SAE</v>
      </c>
      <c r="E9" s="58" t="str">
        <f>TRIAL!E10</f>
        <v>ESP</v>
      </c>
      <c r="F9" s="73" t="str">
        <f>TRIAL!F10</f>
        <v>C:\TRIAL_2021\VMIX\MATERIAL\BANDERES\esp.png</v>
      </c>
      <c r="G9" s="58">
        <f>$O$74</f>
        <v>0</v>
      </c>
      <c r="H9" s="58">
        <f>$O$75</f>
        <v>0</v>
      </c>
      <c r="I9" s="58">
        <f>$O$76</f>
        <v>0</v>
      </c>
      <c r="J9" s="58">
        <f>$O$77</f>
        <v>0</v>
      </c>
      <c r="K9" s="58">
        <f>$O$78</f>
        <v>0</v>
      </c>
      <c r="L9" s="65">
        <f>$O$79</f>
        <v>0</v>
      </c>
      <c r="M9" s="58">
        <f t="shared" si="0"/>
        <v>0</v>
      </c>
      <c r="N9" s="58">
        <f t="shared" si="1"/>
        <v>0</v>
      </c>
      <c r="O9" s="58">
        <f t="shared" si="2"/>
        <v>0</v>
      </c>
      <c r="P9" s="58">
        <f t="shared" si="3"/>
        <v>0</v>
      </c>
      <c r="Q9" s="58">
        <f t="shared" si="4"/>
        <v>0</v>
      </c>
      <c r="R9" s="58">
        <f t="shared" si="5"/>
        <v>0</v>
      </c>
      <c r="S9" s="58">
        <f t="shared" si="6"/>
        <v>5</v>
      </c>
      <c r="T9" s="44"/>
      <c r="U9" s="44"/>
      <c r="V9" s="44"/>
      <c r="W9" s="45"/>
    </row>
    <row r="10" spans="1:23" ht="7.5" customHeight="1" x14ac:dyDescent="0.25">
      <c r="A10" s="67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4"/>
      <c r="V10" s="44"/>
      <c r="W10" s="45"/>
    </row>
    <row r="11" spans="1:23" ht="9.75" customHeight="1" x14ac:dyDescent="0.25">
      <c r="A11" s="67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4"/>
      <c r="V11" s="44"/>
      <c r="W11" s="45"/>
    </row>
    <row r="12" spans="1:23" ht="18.75" customHeight="1" x14ac:dyDescent="0.25">
      <c r="A12" s="67"/>
      <c r="B12" s="42"/>
      <c r="C12" s="47"/>
      <c r="D12" s="47"/>
      <c r="E12" s="47"/>
      <c r="F12" s="47"/>
      <c r="G12" s="47"/>
      <c r="H12" s="47"/>
      <c r="I12" s="42" t="s">
        <v>21</v>
      </c>
      <c r="J12" s="42" t="s">
        <v>22</v>
      </c>
      <c r="K12" s="42" t="s">
        <v>23</v>
      </c>
      <c r="L12" s="42" t="s">
        <v>24</v>
      </c>
      <c r="M12" s="42" t="s">
        <v>25</v>
      </c>
      <c r="N12" s="42" t="s">
        <v>26</v>
      </c>
      <c r="O12" s="42" t="s">
        <v>5</v>
      </c>
      <c r="P12" s="42"/>
      <c r="Q12" s="42"/>
      <c r="R12" s="42"/>
      <c r="S12" s="42"/>
      <c r="T12" s="42"/>
      <c r="U12" s="44"/>
      <c r="V12" s="44"/>
      <c r="W12" s="45"/>
    </row>
    <row r="13" spans="1:23" ht="18.75" customHeight="1" x14ac:dyDescent="0.25">
      <c r="A13" s="67"/>
      <c r="B13" s="42"/>
      <c r="C13" s="47"/>
      <c r="D13" s="47"/>
      <c r="E13" s="113" t="s">
        <v>15</v>
      </c>
      <c r="F13" s="113"/>
      <c r="G13" s="113"/>
      <c r="H13" s="47" t="str">
        <f>TRIAL!C5</f>
        <v>VINCENT H</v>
      </c>
      <c r="I13" s="48" t="str">
        <f>VLOOKUP($E$13,$B$24:$O$28,2,FALSE)</f>
        <v>-</v>
      </c>
      <c r="J13" s="48" t="str">
        <f>VLOOKUP($E$13,$B$24:$O$28,4,FALSE)</f>
        <v>-</v>
      </c>
      <c r="K13" s="48" t="str">
        <f>VLOOKUP($E$13,$B$24:$O$28,6,FALSE)</f>
        <v>-</v>
      </c>
      <c r="L13" s="48" t="str">
        <f>VLOOKUP($E$13,$B$24:$O$28,8,FALSE)</f>
        <v>-</v>
      </c>
      <c r="M13" s="48" t="str">
        <f>VLOOKUP($E$13,$B$24:$O$28,10,FALSE)</f>
        <v>-</v>
      </c>
      <c r="N13" s="48" t="str">
        <f>VLOOKUP($E$13,$B$24:$O$28,12,FALSE)</f>
        <v>-</v>
      </c>
      <c r="O13" s="48">
        <f>VLOOKUP($E$13,$B$24:$O$28,14,FALSE)</f>
        <v>0</v>
      </c>
      <c r="P13" s="48"/>
      <c r="Q13" s="42"/>
      <c r="R13" s="42"/>
      <c r="S13" s="42"/>
      <c r="T13" s="42"/>
      <c r="U13" s="44"/>
      <c r="V13" s="44"/>
      <c r="W13" s="45"/>
    </row>
    <row r="14" spans="1:23" ht="18.75" customHeight="1" x14ac:dyDescent="0.25">
      <c r="A14" s="67"/>
      <c r="B14" s="42"/>
      <c r="C14" s="47"/>
      <c r="D14" s="47"/>
      <c r="E14" s="47"/>
      <c r="F14" s="47"/>
      <c r="G14" s="47"/>
      <c r="H14" s="47" t="str">
        <f>TRIAL!C6</f>
        <v>ALEJANDRO MO</v>
      </c>
      <c r="I14" s="48" t="str">
        <f>VLOOKUP($E$13,$B$34:$O$38,2,FALSE)</f>
        <v>-</v>
      </c>
      <c r="J14" s="48" t="str">
        <f>VLOOKUP($E$13,$B$34:$O$38,4,FALSE)</f>
        <v>-</v>
      </c>
      <c r="K14" s="48" t="str">
        <f>VLOOKUP($E$13,$B$34:$O$38,6,FALSE)</f>
        <v>-</v>
      </c>
      <c r="L14" s="48" t="str">
        <f>VLOOKUP($E$13,$B$34:$O$38,8,FALSE)</f>
        <v>-</v>
      </c>
      <c r="M14" s="48" t="str">
        <f>VLOOKUP($E$13,$B$34:$O$38,10,FALSE)</f>
        <v>-</v>
      </c>
      <c r="N14" s="48" t="str">
        <f>VLOOKUP($E$13,$B$34:$O$38,12,FALSE)</f>
        <v>-</v>
      </c>
      <c r="O14" s="48">
        <f>VLOOKUP($E$13,$B$34:$O$38,14,FALSE)</f>
        <v>0</v>
      </c>
      <c r="P14" s="48"/>
      <c r="Q14" s="42"/>
      <c r="R14" s="42"/>
      <c r="S14" s="42"/>
      <c r="T14" s="42"/>
      <c r="U14" s="44"/>
      <c r="V14" s="44"/>
      <c r="W14" s="45"/>
    </row>
    <row r="15" spans="1:23" ht="18.75" customHeight="1" x14ac:dyDescent="0.25">
      <c r="A15" s="67"/>
      <c r="B15" s="42"/>
      <c r="C15" s="47"/>
      <c r="D15" s="47"/>
      <c r="E15" s="47"/>
      <c r="F15" s="47"/>
      <c r="G15" s="47"/>
      <c r="H15" s="47" t="str">
        <f>TRIAL!C7</f>
        <v>NICOLAS V</v>
      </c>
      <c r="I15" s="48" t="str">
        <f>VLOOKUP($E$13,$B$44:$O$48,2,FALSE)</f>
        <v xml:space="preserve"> -</v>
      </c>
      <c r="J15" s="48" t="str">
        <f>VLOOKUP($E$13,$B$44:$O$48,4,FALSE)</f>
        <v xml:space="preserve"> -</v>
      </c>
      <c r="K15" s="48" t="str">
        <f>VLOOKUP($E$13,$B$44:$O$48,6,FALSE)</f>
        <v xml:space="preserve"> -</v>
      </c>
      <c r="L15" s="48" t="str">
        <f>VLOOKUP($E$13,$B$44:$O$48,8,FALSE)</f>
        <v xml:space="preserve"> -</v>
      </c>
      <c r="M15" s="48" t="str">
        <f>VLOOKUP($E$13,$B$44:$O$48,10,FALSE)</f>
        <v xml:space="preserve"> -</v>
      </c>
      <c r="N15" s="48" t="str">
        <f>VLOOKUP($E$13,$B$44:$O$48,12,FALSE)</f>
        <v xml:space="preserve"> -</v>
      </c>
      <c r="O15" s="48">
        <f>VLOOKUP($E$13,$B$44:$O$48,14,FALSE)</f>
        <v>0</v>
      </c>
      <c r="P15" s="48"/>
      <c r="Q15" s="42"/>
      <c r="R15" s="42"/>
      <c r="S15" s="42"/>
      <c r="T15" s="42"/>
      <c r="U15" s="44"/>
      <c r="V15" s="44"/>
      <c r="W15" s="45"/>
    </row>
    <row r="16" spans="1:23" ht="18.75" customHeight="1" x14ac:dyDescent="0.25">
      <c r="A16" s="67"/>
      <c r="B16" s="42"/>
      <c r="C16" s="47"/>
      <c r="D16" s="47"/>
      <c r="E16" s="47"/>
      <c r="F16" s="47"/>
      <c r="G16" s="47"/>
      <c r="H16" s="47" t="str">
        <f>TRIAL!C8</f>
        <v>BORJA CO</v>
      </c>
      <c r="I16" s="48" t="str">
        <f>VLOOKUP($E$13,$B$54:$O$58,2,FALSE)</f>
        <v xml:space="preserve"> -</v>
      </c>
      <c r="J16" s="48" t="str">
        <f>VLOOKUP($E$13,$B$54:$O$58,4,FALSE)</f>
        <v xml:space="preserve"> -</v>
      </c>
      <c r="K16" s="48" t="str">
        <f>VLOOKUP($E$13,$B$54:$O$58,6,FALSE)</f>
        <v xml:space="preserve"> -</v>
      </c>
      <c r="L16" s="48" t="str">
        <f>VLOOKUP($E$13,$B$54:$O$58,8,FALSE)</f>
        <v xml:space="preserve"> -</v>
      </c>
      <c r="M16" s="48" t="str">
        <f>VLOOKUP($E$13,$B$54:$O$58,10,FALSE)</f>
        <v xml:space="preserve"> -</v>
      </c>
      <c r="N16" s="48" t="str">
        <f>VLOOKUP($E$13,$B$54:$O$58,12,FALSE)</f>
        <v xml:space="preserve"> -</v>
      </c>
      <c r="O16" s="48">
        <f>VLOOKUP($E$13,$B$54:$O$58,14,FALSE)</f>
        <v>0</v>
      </c>
      <c r="P16" s="48"/>
      <c r="Q16" s="42"/>
      <c r="R16" s="42"/>
      <c r="S16" s="42"/>
      <c r="T16" s="42"/>
      <c r="U16" s="44"/>
      <c r="V16" s="44"/>
      <c r="W16" s="45"/>
    </row>
    <row r="17" spans="1:23" ht="18.75" customHeight="1" x14ac:dyDescent="0.25">
      <c r="A17" s="67"/>
      <c r="B17" s="42"/>
      <c r="C17" s="47"/>
      <c r="D17" s="47"/>
      <c r="E17" s="47"/>
      <c r="F17" s="47"/>
      <c r="G17" s="47"/>
      <c r="H17" s="47" t="str">
        <f>TRIAL!C9</f>
        <v>ELOI PA</v>
      </c>
      <c r="I17" s="48" t="str">
        <f>VLOOKUP($E$13,$B$64:$O$68,2,FALSE)</f>
        <v xml:space="preserve"> -</v>
      </c>
      <c r="J17" s="48" t="str">
        <f>VLOOKUP($E$13,$B$64:$O$68,4,FALSE)</f>
        <v xml:space="preserve"> -</v>
      </c>
      <c r="K17" s="48" t="str">
        <f>VLOOKUP($E$13,$B$64:$O$68,6,FALSE)</f>
        <v xml:space="preserve"> -</v>
      </c>
      <c r="L17" s="48" t="str">
        <f>VLOOKUP($E$13,$B$64:$O$68,8,FALSE)</f>
        <v xml:space="preserve"> -</v>
      </c>
      <c r="M17" s="48" t="str">
        <f>VLOOKUP($E$13,$B$64:$O$68,10,FALSE)</f>
        <v xml:space="preserve"> -</v>
      </c>
      <c r="N17" s="48" t="str">
        <f>VLOOKUP($E$13,$B$64:$O$68,12,FALSE)</f>
        <v xml:space="preserve"> -</v>
      </c>
      <c r="O17" s="48">
        <f>VLOOKUP($E$13,$B$64:$O$68,14,FALSE)</f>
        <v>0</v>
      </c>
      <c r="P17" s="48"/>
      <c r="Q17" s="42"/>
      <c r="R17" s="42"/>
      <c r="S17" s="42"/>
      <c r="T17" s="42"/>
      <c r="U17" s="44"/>
      <c r="V17" s="44"/>
      <c r="W17" s="45"/>
    </row>
    <row r="18" spans="1:23" ht="18.75" customHeight="1" thickBot="1" x14ac:dyDescent="0.3">
      <c r="A18" s="69"/>
      <c r="B18" s="46"/>
      <c r="C18" s="49"/>
      <c r="D18" s="49"/>
      <c r="E18" s="49"/>
      <c r="F18" s="49"/>
      <c r="G18" s="49"/>
      <c r="H18" s="49" t="str">
        <f>TRIAL!C10</f>
        <v>JULEN S</v>
      </c>
      <c r="I18" s="53" t="str">
        <f>VLOOKUP($E$13,$B$74:$O$78,2,FALSE)</f>
        <v xml:space="preserve"> -</v>
      </c>
      <c r="J18" s="53" t="str">
        <f>VLOOKUP($E$13,$B$74:$O$78,4,FALSE)</f>
        <v xml:space="preserve"> -</v>
      </c>
      <c r="K18" s="53" t="str">
        <f>VLOOKUP($E$13,$B$74:$O$78,6,FALSE)</f>
        <v xml:space="preserve"> -</v>
      </c>
      <c r="L18" s="53" t="str">
        <f>VLOOKUP($E$13,$B$74:$O$78,8,FALSE)</f>
        <v xml:space="preserve"> -</v>
      </c>
      <c r="M18" s="53" t="str">
        <f>VLOOKUP($E$13,$B$74:$O$78,10,FALSE)</f>
        <v xml:space="preserve"> -</v>
      </c>
      <c r="N18" s="53" t="str">
        <f>VLOOKUP($E$13,$B$74:$O$78,12,FALSE)</f>
        <v xml:space="preserve"> -</v>
      </c>
      <c r="O18" s="53">
        <f>VLOOKUP($E$13,$B$74:$O$78,14,FALSE)</f>
        <v>0</v>
      </c>
      <c r="P18" s="53"/>
      <c r="Q18" s="46"/>
      <c r="R18" s="46"/>
      <c r="S18" s="46"/>
      <c r="T18" s="46"/>
      <c r="U18" s="50"/>
      <c r="V18" s="50"/>
      <c r="W18" s="51"/>
    </row>
    <row r="19" spans="1:23" ht="18.75" customHeight="1" x14ac:dyDescent="0.25">
      <c r="B19" s="2"/>
      <c r="C19" s="2"/>
      <c r="D19" s="2"/>
      <c r="E19" s="2"/>
      <c r="F19" s="2"/>
      <c r="G19" s="2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/>
    </row>
    <row r="20" spans="1:23" ht="18.75" customHeight="1" thickBot="1" x14ac:dyDescent="0.3">
      <c r="J20" s="19"/>
      <c r="K20" s="19"/>
      <c r="L20" s="19"/>
      <c r="M20" s="19"/>
      <c r="N20" s="19"/>
      <c r="O20" s="19"/>
      <c r="P20" s="19"/>
      <c r="U20"/>
    </row>
    <row r="21" spans="1:23" ht="18.75" customHeight="1" thickBot="1" x14ac:dyDescent="0.3">
      <c r="B21" s="31">
        <f>TRIAL!A5</f>
        <v>1</v>
      </c>
      <c r="C21" s="102" t="str">
        <f>TRIAL!C5</f>
        <v>VINCENT H</v>
      </c>
      <c r="D21" s="102"/>
      <c r="E21" s="102"/>
      <c r="F21" s="102"/>
      <c r="G21" s="102"/>
      <c r="H21" s="102"/>
      <c r="I21" s="102">
        <f>TRIAL!B5</f>
        <v>1</v>
      </c>
      <c r="J21" s="102"/>
      <c r="K21" s="102" t="str">
        <f>TRIAL!E5</f>
        <v>FRA</v>
      </c>
      <c r="L21" s="102"/>
      <c r="M21" s="32"/>
      <c r="N21" s="32"/>
      <c r="O21" s="32"/>
      <c r="P21" s="20"/>
      <c r="U21"/>
    </row>
    <row r="22" spans="1:23" ht="18.75" customHeight="1" thickBot="1" x14ac:dyDescent="0.3">
      <c r="B22" s="22"/>
      <c r="C22" s="103" t="s">
        <v>21</v>
      </c>
      <c r="D22" s="104"/>
      <c r="E22" s="103" t="s">
        <v>22</v>
      </c>
      <c r="F22" s="104"/>
      <c r="G22" s="103" t="s">
        <v>23</v>
      </c>
      <c r="H22" s="104"/>
      <c r="I22" s="103" t="s">
        <v>24</v>
      </c>
      <c r="J22" s="104"/>
      <c r="K22" s="103" t="s">
        <v>25</v>
      </c>
      <c r="L22" s="104"/>
      <c r="M22" s="109" t="s">
        <v>26</v>
      </c>
      <c r="N22" s="104"/>
      <c r="O22" s="33"/>
      <c r="P22" s="21"/>
      <c r="U22"/>
    </row>
    <row r="23" spans="1:23" ht="18.75" customHeight="1" thickBot="1" x14ac:dyDescent="0.3">
      <c r="B23" s="22"/>
      <c r="C23" s="103" t="s">
        <v>4</v>
      </c>
      <c r="D23" s="104"/>
      <c r="E23" s="103" t="s">
        <v>4</v>
      </c>
      <c r="F23" s="104"/>
      <c r="G23" s="103" t="s">
        <v>4</v>
      </c>
      <c r="H23" s="104"/>
      <c r="I23" s="103" t="s">
        <v>4</v>
      </c>
      <c r="J23" s="104"/>
      <c r="K23" s="103" t="s">
        <v>4</v>
      </c>
      <c r="L23" s="104"/>
      <c r="M23" s="103" t="s">
        <v>4</v>
      </c>
      <c r="N23" s="104"/>
      <c r="O23" s="28" t="s">
        <v>5</v>
      </c>
      <c r="P23" s="24"/>
      <c r="Q23" s="18"/>
      <c r="R23" s="18"/>
      <c r="S23" s="18"/>
      <c r="T23" s="18"/>
      <c r="U23"/>
    </row>
    <row r="24" spans="1:23" ht="18.75" customHeight="1" x14ac:dyDescent="0.25">
      <c r="B24" s="22" t="s">
        <v>15</v>
      </c>
      <c r="C24" s="105" t="s">
        <v>211</v>
      </c>
      <c r="D24" s="106"/>
      <c r="E24" s="105" t="s">
        <v>211</v>
      </c>
      <c r="F24" s="106"/>
      <c r="G24" s="105" t="s">
        <v>211</v>
      </c>
      <c r="H24" s="106"/>
      <c r="I24" s="105" t="s">
        <v>211</v>
      </c>
      <c r="J24" s="106"/>
      <c r="K24" s="105" t="s">
        <v>211</v>
      </c>
      <c r="L24" s="106"/>
      <c r="M24" s="105" t="s">
        <v>211</v>
      </c>
      <c r="N24" s="106"/>
      <c r="O24" s="29">
        <f>_xlfn.AGGREGATE(9,6,C24:N24)</f>
        <v>0</v>
      </c>
      <c r="P24" s="25"/>
    </row>
    <row r="25" spans="1:23" ht="18.75" customHeight="1" x14ac:dyDescent="0.25">
      <c r="B25" s="22" t="s">
        <v>16</v>
      </c>
      <c r="C25" s="107" t="s">
        <v>211</v>
      </c>
      <c r="D25" s="108"/>
      <c r="E25" s="107" t="s">
        <v>211</v>
      </c>
      <c r="F25" s="108"/>
      <c r="G25" s="107" t="s">
        <v>211</v>
      </c>
      <c r="H25" s="108"/>
      <c r="I25" s="107" t="s">
        <v>211</v>
      </c>
      <c r="J25" s="108"/>
      <c r="K25" s="107" t="s">
        <v>211</v>
      </c>
      <c r="L25" s="108"/>
      <c r="M25" s="107" t="s">
        <v>211</v>
      </c>
      <c r="N25" s="108"/>
      <c r="O25" s="29">
        <f t="shared" ref="O25:O28" si="7">_xlfn.AGGREGATE(9,6,C25:N25)</f>
        <v>0</v>
      </c>
      <c r="P25" s="26"/>
    </row>
    <row r="26" spans="1:23" ht="18.75" customHeight="1" x14ac:dyDescent="0.25">
      <c r="B26" s="22" t="s">
        <v>17</v>
      </c>
      <c r="C26" s="107" t="s">
        <v>14</v>
      </c>
      <c r="D26" s="108"/>
      <c r="E26" s="107" t="s">
        <v>14</v>
      </c>
      <c r="F26" s="108"/>
      <c r="G26" s="107" t="s">
        <v>14</v>
      </c>
      <c r="H26" s="108"/>
      <c r="I26" s="107" t="s">
        <v>14</v>
      </c>
      <c r="J26" s="108"/>
      <c r="K26" s="107" t="s">
        <v>14</v>
      </c>
      <c r="L26" s="108"/>
      <c r="M26" s="107" t="s">
        <v>14</v>
      </c>
      <c r="N26" s="108"/>
      <c r="O26" s="29">
        <f t="shared" si="7"/>
        <v>0</v>
      </c>
      <c r="P26" s="26"/>
    </row>
    <row r="27" spans="1:23" ht="18.75" customHeight="1" x14ac:dyDescent="0.25">
      <c r="B27" s="22" t="s">
        <v>18</v>
      </c>
      <c r="C27" s="107" t="s">
        <v>14</v>
      </c>
      <c r="D27" s="108"/>
      <c r="E27" s="107" t="s">
        <v>14</v>
      </c>
      <c r="F27" s="108"/>
      <c r="G27" s="107" t="s">
        <v>14</v>
      </c>
      <c r="H27" s="108"/>
      <c r="I27" s="107" t="s">
        <v>14</v>
      </c>
      <c r="J27" s="108"/>
      <c r="K27" s="107" t="s">
        <v>14</v>
      </c>
      <c r="L27" s="108"/>
      <c r="M27" s="107" t="s">
        <v>14</v>
      </c>
      <c r="N27" s="108"/>
      <c r="O27" s="29">
        <f t="shared" si="7"/>
        <v>0</v>
      </c>
      <c r="P27" s="26"/>
    </row>
    <row r="28" spans="1:23" ht="18.75" customHeight="1" thickBot="1" x14ac:dyDescent="0.3">
      <c r="B28" s="22" t="s">
        <v>19</v>
      </c>
      <c r="C28" s="110" t="s">
        <v>14</v>
      </c>
      <c r="D28" s="111"/>
      <c r="E28" s="110" t="s">
        <v>14</v>
      </c>
      <c r="F28" s="111"/>
      <c r="G28" s="110" t="s">
        <v>14</v>
      </c>
      <c r="H28" s="111"/>
      <c r="I28" s="110" t="s">
        <v>14</v>
      </c>
      <c r="J28" s="111"/>
      <c r="K28" s="110" t="s">
        <v>14</v>
      </c>
      <c r="L28" s="111"/>
      <c r="M28" s="110" t="s">
        <v>14</v>
      </c>
      <c r="N28" s="111"/>
      <c r="O28" s="29">
        <f t="shared" si="7"/>
        <v>0</v>
      </c>
      <c r="P28" s="27"/>
    </row>
    <row r="29" spans="1:23" ht="18.75" customHeight="1" thickBot="1" x14ac:dyDescent="0.3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0">
        <f>SUM(O24:O28)</f>
        <v>0</v>
      </c>
      <c r="P29" s="23"/>
    </row>
    <row r="30" spans="1:23" ht="18.75" customHeight="1" thickBot="1" x14ac:dyDescent="0.3"/>
    <row r="31" spans="1:23" ht="18.75" customHeight="1" thickBot="1" x14ac:dyDescent="0.3">
      <c r="B31" s="31">
        <f>TRIAL!A6</f>
        <v>2</v>
      </c>
      <c r="C31" s="102" t="str">
        <f>TRIAL!C6</f>
        <v>ALEJANDRO MO</v>
      </c>
      <c r="D31" s="102"/>
      <c r="E31" s="102"/>
      <c r="F31" s="102"/>
      <c r="G31" s="102"/>
      <c r="H31" s="102"/>
      <c r="I31" s="102">
        <f>TRIAL!B6</f>
        <v>7</v>
      </c>
      <c r="J31" s="102"/>
      <c r="K31" s="102" t="str">
        <f>TRIAL!E6</f>
        <v>ESP</v>
      </c>
      <c r="L31" s="102"/>
      <c r="M31" s="32"/>
      <c r="N31" s="32"/>
      <c r="O31" s="32"/>
      <c r="P31" s="20"/>
    </row>
    <row r="32" spans="1:23" ht="18.75" customHeight="1" thickBot="1" x14ac:dyDescent="0.3">
      <c r="B32" s="22"/>
      <c r="C32" s="103" t="s">
        <v>21</v>
      </c>
      <c r="D32" s="104"/>
      <c r="E32" s="103" t="s">
        <v>22</v>
      </c>
      <c r="F32" s="104"/>
      <c r="G32" s="103" t="s">
        <v>23</v>
      </c>
      <c r="H32" s="104"/>
      <c r="I32" s="103" t="s">
        <v>24</v>
      </c>
      <c r="J32" s="104"/>
      <c r="K32" s="103" t="s">
        <v>25</v>
      </c>
      <c r="L32" s="104"/>
      <c r="M32" s="109" t="s">
        <v>26</v>
      </c>
      <c r="N32" s="104"/>
      <c r="O32" s="33"/>
      <c r="P32" s="21"/>
    </row>
    <row r="33" spans="2:21" ht="18.75" customHeight="1" thickBot="1" x14ac:dyDescent="0.3">
      <c r="B33" s="22"/>
      <c r="C33" s="103" t="s">
        <v>4</v>
      </c>
      <c r="D33" s="104"/>
      <c r="E33" s="103" t="s">
        <v>4</v>
      </c>
      <c r="F33" s="104"/>
      <c r="G33" s="103" t="s">
        <v>4</v>
      </c>
      <c r="H33" s="104"/>
      <c r="I33" s="103" t="s">
        <v>4</v>
      </c>
      <c r="J33" s="104"/>
      <c r="K33" s="103" t="s">
        <v>4</v>
      </c>
      <c r="L33" s="104"/>
      <c r="M33" s="103" t="s">
        <v>4</v>
      </c>
      <c r="N33" s="104"/>
      <c r="O33" s="28" t="s">
        <v>5</v>
      </c>
      <c r="P33" s="24"/>
    </row>
    <row r="34" spans="2:21" x14ac:dyDescent="0.25">
      <c r="B34" s="22" t="s">
        <v>15</v>
      </c>
      <c r="C34" s="105" t="s">
        <v>211</v>
      </c>
      <c r="D34" s="106"/>
      <c r="E34" s="105" t="s">
        <v>211</v>
      </c>
      <c r="F34" s="106"/>
      <c r="G34" s="105" t="s">
        <v>211</v>
      </c>
      <c r="H34" s="106"/>
      <c r="I34" s="105" t="s">
        <v>211</v>
      </c>
      <c r="J34" s="106"/>
      <c r="K34" s="105" t="s">
        <v>211</v>
      </c>
      <c r="L34" s="106"/>
      <c r="M34" s="105" t="s">
        <v>211</v>
      </c>
      <c r="N34" s="106"/>
      <c r="O34" s="29">
        <f>_xlfn.AGGREGATE(9,6,C34:N34)</f>
        <v>0</v>
      </c>
      <c r="P34" s="25"/>
    </row>
    <row r="35" spans="2:21" x14ac:dyDescent="0.25">
      <c r="B35" s="22" t="s">
        <v>16</v>
      </c>
      <c r="C35" s="107" t="s">
        <v>14</v>
      </c>
      <c r="D35" s="108"/>
      <c r="E35" s="107" t="s">
        <v>14</v>
      </c>
      <c r="F35" s="108"/>
      <c r="G35" s="107" t="s">
        <v>14</v>
      </c>
      <c r="H35" s="108"/>
      <c r="I35" s="107" t="s">
        <v>14</v>
      </c>
      <c r="J35" s="108"/>
      <c r="K35" s="107" t="s">
        <v>14</v>
      </c>
      <c r="L35" s="108"/>
      <c r="M35" s="114" t="s">
        <v>14</v>
      </c>
      <c r="N35" s="115"/>
      <c r="O35" s="29">
        <f t="shared" ref="O35:O38" si="8">_xlfn.AGGREGATE(9,6,C35:N35)</f>
        <v>0</v>
      </c>
      <c r="P35" s="26"/>
    </row>
    <row r="36" spans="2:21" x14ac:dyDescent="0.25">
      <c r="B36" s="22" t="s">
        <v>17</v>
      </c>
      <c r="C36" s="107" t="s">
        <v>14</v>
      </c>
      <c r="D36" s="108"/>
      <c r="E36" s="107" t="s">
        <v>14</v>
      </c>
      <c r="F36" s="108"/>
      <c r="G36" s="107" t="s">
        <v>14</v>
      </c>
      <c r="H36" s="108"/>
      <c r="I36" s="107" t="s">
        <v>14</v>
      </c>
      <c r="J36" s="108"/>
      <c r="K36" s="107" t="s">
        <v>14</v>
      </c>
      <c r="L36" s="108"/>
      <c r="M36" s="107" t="s">
        <v>14</v>
      </c>
      <c r="N36" s="108"/>
      <c r="O36" s="29">
        <f t="shared" si="8"/>
        <v>0</v>
      </c>
      <c r="P36" s="26"/>
    </row>
    <row r="37" spans="2:21" x14ac:dyDescent="0.25">
      <c r="B37" s="22" t="s">
        <v>18</v>
      </c>
      <c r="C37" s="107" t="s">
        <v>14</v>
      </c>
      <c r="D37" s="108"/>
      <c r="E37" s="107" t="s">
        <v>14</v>
      </c>
      <c r="F37" s="108"/>
      <c r="G37" s="107" t="s">
        <v>14</v>
      </c>
      <c r="H37" s="108"/>
      <c r="I37" s="107" t="s">
        <v>14</v>
      </c>
      <c r="J37" s="108"/>
      <c r="K37" s="107" t="s">
        <v>14</v>
      </c>
      <c r="L37" s="108"/>
      <c r="M37" s="107" t="s">
        <v>14</v>
      </c>
      <c r="N37" s="108"/>
      <c r="O37" s="29">
        <f t="shared" si="8"/>
        <v>0</v>
      </c>
      <c r="P37" s="26"/>
    </row>
    <row r="38" spans="2:21" ht="15.75" thickBot="1" x14ac:dyDescent="0.3">
      <c r="B38" s="22" t="s">
        <v>19</v>
      </c>
      <c r="C38" s="110" t="s">
        <v>14</v>
      </c>
      <c r="D38" s="111"/>
      <c r="E38" s="110" t="s">
        <v>14</v>
      </c>
      <c r="F38" s="111"/>
      <c r="G38" s="110" t="s">
        <v>14</v>
      </c>
      <c r="H38" s="111"/>
      <c r="I38" s="110" t="s">
        <v>14</v>
      </c>
      <c r="J38" s="111"/>
      <c r="K38" s="110" t="s">
        <v>14</v>
      </c>
      <c r="L38" s="111"/>
      <c r="M38" s="110" t="s">
        <v>14</v>
      </c>
      <c r="N38" s="111"/>
      <c r="O38" s="29">
        <f t="shared" si="8"/>
        <v>0</v>
      </c>
      <c r="P38" s="27"/>
    </row>
    <row r="39" spans="2:21" ht="15.75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0">
        <f>SUM(O34:O38)</f>
        <v>0</v>
      </c>
      <c r="P39" s="23"/>
    </row>
    <row r="40" spans="2:21" ht="15.75" thickBot="1" x14ac:dyDescent="0.3"/>
    <row r="41" spans="2:21" ht="20.25" thickBot="1" x14ac:dyDescent="0.3">
      <c r="B41" s="31">
        <f>TRIAL!A7</f>
        <v>3</v>
      </c>
      <c r="C41" s="102" t="str">
        <f>TRIAL!C7</f>
        <v>NICOLAS V</v>
      </c>
      <c r="D41" s="102"/>
      <c r="E41" s="102"/>
      <c r="F41" s="102"/>
      <c r="G41" s="102"/>
      <c r="H41" s="102"/>
      <c r="I41" s="102">
        <f>TRIAL!B7</f>
        <v>5</v>
      </c>
      <c r="J41" s="102"/>
      <c r="K41" s="102" t="str">
        <f>TRIAL!E7</f>
        <v>FRA</v>
      </c>
      <c r="L41" s="102"/>
      <c r="M41" s="32"/>
      <c r="N41" s="32"/>
      <c r="O41" s="32"/>
      <c r="P41" s="20"/>
      <c r="U41" s="2"/>
    </row>
    <row r="42" spans="2:21" ht="15.75" thickBot="1" x14ac:dyDescent="0.3">
      <c r="B42" s="22"/>
      <c r="C42" s="103" t="s">
        <v>21</v>
      </c>
      <c r="D42" s="104"/>
      <c r="E42" s="103" t="s">
        <v>22</v>
      </c>
      <c r="F42" s="104"/>
      <c r="G42" s="103" t="s">
        <v>23</v>
      </c>
      <c r="H42" s="104"/>
      <c r="I42" s="103" t="s">
        <v>24</v>
      </c>
      <c r="J42" s="104"/>
      <c r="K42" s="103" t="s">
        <v>25</v>
      </c>
      <c r="L42" s="104"/>
      <c r="M42" s="109" t="s">
        <v>26</v>
      </c>
      <c r="N42" s="104"/>
      <c r="O42" s="33"/>
      <c r="P42" s="21"/>
    </row>
    <row r="43" spans="2:21" ht="15.75" thickBot="1" x14ac:dyDescent="0.3">
      <c r="B43" s="22"/>
      <c r="C43" s="103" t="s">
        <v>4</v>
      </c>
      <c r="D43" s="104"/>
      <c r="E43" s="103" t="s">
        <v>4</v>
      </c>
      <c r="F43" s="104"/>
      <c r="G43" s="103" t="s">
        <v>4</v>
      </c>
      <c r="H43" s="104"/>
      <c r="I43" s="103" t="s">
        <v>4</v>
      </c>
      <c r="J43" s="104"/>
      <c r="K43" s="103" t="s">
        <v>4</v>
      </c>
      <c r="L43" s="104"/>
      <c r="M43" s="103" t="s">
        <v>4</v>
      </c>
      <c r="N43" s="104"/>
      <c r="O43" s="28" t="s">
        <v>5</v>
      </c>
      <c r="P43" s="24"/>
    </row>
    <row r="44" spans="2:21" x14ac:dyDescent="0.25">
      <c r="B44" s="22" t="s">
        <v>15</v>
      </c>
      <c r="C44" s="105" t="s">
        <v>14</v>
      </c>
      <c r="D44" s="106"/>
      <c r="E44" s="105" t="s">
        <v>14</v>
      </c>
      <c r="F44" s="106"/>
      <c r="G44" s="105" t="s">
        <v>14</v>
      </c>
      <c r="H44" s="106"/>
      <c r="I44" s="105" t="s">
        <v>14</v>
      </c>
      <c r="J44" s="106"/>
      <c r="K44" s="105" t="s">
        <v>14</v>
      </c>
      <c r="L44" s="106"/>
      <c r="M44" s="105" t="s">
        <v>14</v>
      </c>
      <c r="N44" s="106"/>
      <c r="O44" s="29">
        <f>_xlfn.AGGREGATE(9,6,C44:N44)</f>
        <v>0</v>
      </c>
      <c r="P44" s="25"/>
    </row>
    <row r="45" spans="2:21" x14ac:dyDescent="0.25">
      <c r="B45" s="22" t="s">
        <v>16</v>
      </c>
      <c r="C45" s="107" t="s">
        <v>14</v>
      </c>
      <c r="D45" s="108"/>
      <c r="E45" s="107" t="s">
        <v>14</v>
      </c>
      <c r="F45" s="108"/>
      <c r="G45" s="107" t="s">
        <v>14</v>
      </c>
      <c r="H45" s="108"/>
      <c r="I45" s="107" t="s">
        <v>14</v>
      </c>
      <c r="J45" s="108"/>
      <c r="K45" s="107" t="s">
        <v>14</v>
      </c>
      <c r="L45" s="108"/>
      <c r="M45" s="107" t="s">
        <v>14</v>
      </c>
      <c r="N45" s="108"/>
      <c r="O45" s="29">
        <f t="shared" ref="O45:O48" si="9">_xlfn.AGGREGATE(9,6,C45:N45)</f>
        <v>0</v>
      </c>
      <c r="P45" s="26"/>
    </row>
    <row r="46" spans="2:21" x14ac:dyDescent="0.25">
      <c r="B46" s="22" t="s">
        <v>17</v>
      </c>
      <c r="C46" s="107" t="s">
        <v>14</v>
      </c>
      <c r="D46" s="108"/>
      <c r="E46" s="107" t="s">
        <v>14</v>
      </c>
      <c r="F46" s="108"/>
      <c r="G46" s="107" t="s">
        <v>14</v>
      </c>
      <c r="H46" s="108"/>
      <c r="I46" s="107" t="s">
        <v>14</v>
      </c>
      <c r="J46" s="108"/>
      <c r="K46" s="107" t="s">
        <v>14</v>
      </c>
      <c r="L46" s="108"/>
      <c r="M46" s="107" t="s">
        <v>14</v>
      </c>
      <c r="N46" s="108"/>
      <c r="O46" s="29">
        <f t="shared" si="9"/>
        <v>0</v>
      </c>
      <c r="P46" s="26"/>
    </row>
    <row r="47" spans="2:21" x14ac:dyDescent="0.25">
      <c r="B47" s="22" t="s">
        <v>18</v>
      </c>
      <c r="C47" s="107" t="s">
        <v>14</v>
      </c>
      <c r="D47" s="108"/>
      <c r="E47" s="107" t="s">
        <v>14</v>
      </c>
      <c r="F47" s="108"/>
      <c r="G47" s="107" t="s">
        <v>14</v>
      </c>
      <c r="H47" s="108"/>
      <c r="I47" s="107" t="s">
        <v>14</v>
      </c>
      <c r="J47" s="108"/>
      <c r="K47" s="107" t="s">
        <v>14</v>
      </c>
      <c r="L47" s="108"/>
      <c r="M47" s="107" t="s">
        <v>14</v>
      </c>
      <c r="N47" s="108"/>
      <c r="O47" s="29">
        <f t="shared" si="9"/>
        <v>0</v>
      </c>
      <c r="P47" s="26"/>
    </row>
    <row r="48" spans="2:21" ht="15.75" thickBot="1" x14ac:dyDescent="0.3">
      <c r="B48" s="22" t="s">
        <v>19</v>
      </c>
      <c r="C48" s="110" t="s">
        <v>14</v>
      </c>
      <c r="D48" s="111"/>
      <c r="E48" s="110" t="s">
        <v>14</v>
      </c>
      <c r="F48" s="111"/>
      <c r="G48" s="110" t="s">
        <v>14</v>
      </c>
      <c r="H48" s="111"/>
      <c r="I48" s="110" t="s">
        <v>14</v>
      </c>
      <c r="J48" s="111"/>
      <c r="K48" s="110" t="s">
        <v>14</v>
      </c>
      <c r="L48" s="111"/>
      <c r="M48" s="110" t="s">
        <v>14</v>
      </c>
      <c r="N48" s="111"/>
      <c r="O48" s="29">
        <f t="shared" si="9"/>
        <v>0</v>
      </c>
      <c r="P48" s="27"/>
    </row>
    <row r="49" spans="2:16" ht="15.75" thickBot="1" x14ac:dyDescent="0.3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0">
        <f>SUM(O44:O48)</f>
        <v>0</v>
      </c>
      <c r="P49" s="23"/>
    </row>
    <row r="50" spans="2:16" ht="15.75" thickBot="1" x14ac:dyDescent="0.3">
      <c r="B50" s="3"/>
      <c r="C50" s="3"/>
      <c r="D50" s="3"/>
      <c r="E50" s="3"/>
      <c r="F50" s="3"/>
      <c r="G50"/>
      <c r="H50"/>
      <c r="I50"/>
      <c r="J50"/>
      <c r="K50"/>
      <c r="L50"/>
      <c r="M50"/>
      <c r="N50"/>
      <c r="O50"/>
    </row>
    <row r="51" spans="2:16" ht="20.25" thickBot="1" x14ac:dyDescent="0.3">
      <c r="B51" s="31">
        <f>TRIAL!A8</f>
        <v>4</v>
      </c>
      <c r="C51" s="102" t="str">
        <f>TRIAL!C8</f>
        <v>BORJA CO</v>
      </c>
      <c r="D51" s="102"/>
      <c r="E51" s="102"/>
      <c r="F51" s="102"/>
      <c r="G51" s="102"/>
      <c r="H51" s="102"/>
      <c r="I51" s="102">
        <f>TRIAL!B8</f>
        <v>6</v>
      </c>
      <c r="J51" s="102"/>
      <c r="K51" s="102" t="str">
        <f>TRIAL!E8</f>
        <v>ESP</v>
      </c>
      <c r="L51" s="102"/>
      <c r="M51" s="32"/>
      <c r="N51" s="32"/>
      <c r="O51" s="32"/>
      <c r="P51" s="20"/>
    </row>
    <row r="52" spans="2:16" ht="15.75" thickBot="1" x14ac:dyDescent="0.3">
      <c r="B52" s="22"/>
      <c r="C52" s="103" t="s">
        <v>21</v>
      </c>
      <c r="D52" s="104"/>
      <c r="E52" s="103" t="s">
        <v>22</v>
      </c>
      <c r="F52" s="104"/>
      <c r="G52" s="103" t="s">
        <v>23</v>
      </c>
      <c r="H52" s="104"/>
      <c r="I52" s="103" t="s">
        <v>24</v>
      </c>
      <c r="J52" s="104"/>
      <c r="K52" s="103" t="s">
        <v>25</v>
      </c>
      <c r="L52" s="104"/>
      <c r="M52" s="109" t="s">
        <v>26</v>
      </c>
      <c r="N52" s="104"/>
      <c r="O52" s="33"/>
      <c r="P52" s="21"/>
    </row>
    <row r="53" spans="2:16" ht="15.75" thickBot="1" x14ac:dyDescent="0.3">
      <c r="B53" s="22"/>
      <c r="C53" s="103" t="s">
        <v>4</v>
      </c>
      <c r="D53" s="104"/>
      <c r="E53" s="103" t="s">
        <v>4</v>
      </c>
      <c r="F53" s="104"/>
      <c r="G53" s="103" t="s">
        <v>4</v>
      </c>
      <c r="H53" s="104"/>
      <c r="I53" s="103" t="s">
        <v>4</v>
      </c>
      <c r="J53" s="104"/>
      <c r="K53" s="103" t="s">
        <v>4</v>
      </c>
      <c r="L53" s="104"/>
      <c r="M53" s="103" t="s">
        <v>4</v>
      </c>
      <c r="N53" s="104"/>
      <c r="O53" s="28" t="s">
        <v>5</v>
      </c>
      <c r="P53" s="24"/>
    </row>
    <row r="54" spans="2:16" x14ac:dyDescent="0.25">
      <c r="B54" s="22" t="s">
        <v>15</v>
      </c>
      <c r="C54" s="105" t="s">
        <v>14</v>
      </c>
      <c r="D54" s="106"/>
      <c r="E54" s="105" t="s">
        <v>14</v>
      </c>
      <c r="F54" s="106"/>
      <c r="G54" s="105" t="s">
        <v>14</v>
      </c>
      <c r="H54" s="106"/>
      <c r="I54" s="105" t="s">
        <v>14</v>
      </c>
      <c r="J54" s="106"/>
      <c r="K54" s="105" t="s">
        <v>14</v>
      </c>
      <c r="L54" s="106"/>
      <c r="M54" s="105" t="s">
        <v>14</v>
      </c>
      <c r="N54" s="106"/>
      <c r="O54" s="29">
        <f>_xlfn.AGGREGATE(9,6,C54:N54)</f>
        <v>0</v>
      </c>
      <c r="P54" s="25"/>
    </row>
    <row r="55" spans="2:16" x14ac:dyDescent="0.25">
      <c r="B55" s="22" t="s">
        <v>16</v>
      </c>
      <c r="C55" s="107" t="s">
        <v>14</v>
      </c>
      <c r="D55" s="108"/>
      <c r="E55" s="107" t="s">
        <v>14</v>
      </c>
      <c r="F55" s="108"/>
      <c r="G55" s="107" t="s">
        <v>14</v>
      </c>
      <c r="H55" s="108"/>
      <c r="I55" s="107" t="s">
        <v>14</v>
      </c>
      <c r="J55" s="108"/>
      <c r="K55" s="107" t="s">
        <v>14</v>
      </c>
      <c r="L55" s="108"/>
      <c r="M55" s="107" t="s">
        <v>14</v>
      </c>
      <c r="N55" s="108"/>
      <c r="O55" s="29">
        <f t="shared" ref="O55:O58" si="10">_xlfn.AGGREGATE(9,6,C55:N55)</f>
        <v>0</v>
      </c>
      <c r="P55" s="26"/>
    </row>
    <row r="56" spans="2:16" x14ac:dyDescent="0.25">
      <c r="B56" s="22" t="s">
        <v>17</v>
      </c>
      <c r="C56" s="107" t="s">
        <v>14</v>
      </c>
      <c r="D56" s="108"/>
      <c r="E56" s="107" t="s">
        <v>14</v>
      </c>
      <c r="F56" s="108"/>
      <c r="G56" s="107" t="s">
        <v>14</v>
      </c>
      <c r="H56" s="108"/>
      <c r="I56" s="107" t="s">
        <v>14</v>
      </c>
      <c r="J56" s="108"/>
      <c r="K56" s="107" t="s">
        <v>14</v>
      </c>
      <c r="L56" s="108"/>
      <c r="M56" s="107" t="s">
        <v>14</v>
      </c>
      <c r="N56" s="108"/>
      <c r="O56" s="29">
        <f t="shared" si="10"/>
        <v>0</v>
      </c>
      <c r="P56" s="26"/>
    </row>
    <row r="57" spans="2:16" x14ac:dyDescent="0.25">
      <c r="B57" s="22" t="s">
        <v>18</v>
      </c>
      <c r="C57" s="107" t="s">
        <v>14</v>
      </c>
      <c r="D57" s="108"/>
      <c r="E57" s="107" t="s">
        <v>14</v>
      </c>
      <c r="F57" s="108"/>
      <c r="G57" s="107" t="s">
        <v>14</v>
      </c>
      <c r="H57" s="108"/>
      <c r="I57" s="107" t="s">
        <v>14</v>
      </c>
      <c r="J57" s="108"/>
      <c r="K57" s="107" t="s">
        <v>14</v>
      </c>
      <c r="L57" s="108"/>
      <c r="M57" s="107" t="s">
        <v>14</v>
      </c>
      <c r="N57" s="108"/>
      <c r="O57" s="29">
        <f t="shared" si="10"/>
        <v>0</v>
      </c>
      <c r="P57" s="26"/>
    </row>
    <row r="58" spans="2:16" ht="15.75" thickBot="1" x14ac:dyDescent="0.3">
      <c r="B58" s="22" t="s">
        <v>19</v>
      </c>
      <c r="C58" s="110" t="s">
        <v>14</v>
      </c>
      <c r="D58" s="111"/>
      <c r="E58" s="110" t="s">
        <v>14</v>
      </c>
      <c r="F58" s="111"/>
      <c r="G58" s="110" t="s">
        <v>14</v>
      </c>
      <c r="H58" s="111"/>
      <c r="I58" s="110" t="s">
        <v>14</v>
      </c>
      <c r="J58" s="111"/>
      <c r="K58" s="110" t="s">
        <v>14</v>
      </c>
      <c r="L58" s="111"/>
      <c r="M58" s="110" t="s">
        <v>14</v>
      </c>
      <c r="N58" s="111"/>
      <c r="O58" s="29">
        <f t="shared" si="10"/>
        <v>0</v>
      </c>
      <c r="P58" s="27"/>
    </row>
    <row r="59" spans="2:16" ht="15.75" thickBot="1" x14ac:dyDescent="0.3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0">
        <f>SUM(O54:O58)</f>
        <v>0</v>
      </c>
      <c r="P59" s="23"/>
    </row>
    <row r="60" spans="2:16" ht="15.75" thickBot="1" x14ac:dyDescent="0.3"/>
    <row r="61" spans="2:16" ht="20.25" thickBot="1" x14ac:dyDescent="0.3">
      <c r="B61" s="31">
        <f>TRIAL!A9</f>
        <v>5</v>
      </c>
      <c r="C61" s="102" t="str">
        <f>TRIAL!C9</f>
        <v>ELOI PA</v>
      </c>
      <c r="D61" s="102"/>
      <c r="E61" s="102"/>
      <c r="F61" s="102"/>
      <c r="G61" s="102"/>
      <c r="H61" s="102"/>
      <c r="I61" s="102">
        <f>TRIAL!B9</f>
        <v>4</v>
      </c>
      <c r="J61" s="102"/>
      <c r="K61" s="102" t="str">
        <f>TRIAL!E9</f>
        <v>ESP</v>
      </c>
      <c r="L61" s="102"/>
      <c r="M61" s="32"/>
      <c r="N61" s="32"/>
      <c r="O61" s="32"/>
      <c r="P61" s="20"/>
    </row>
    <row r="62" spans="2:16" ht="15.75" thickBot="1" x14ac:dyDescent="0.3">
      <c r="B62" s="22"/>
      <c r="C62" s="103" t="s">
        <v>21</v>
      </c>
      <c r="D62" s="104"/>
      <c r="E62" s="103" t="s">
        <v>22</v>
      </c>
      <c r="F62" s="104"/>
      <c r="G62" s="103" t="s">
        <v>23</v>
      </c>
      <c r="H62" s="104"/>
      <c r="I62" s="103" t="s">
        <v>24</v>
      </c>
      <c r="J62" s="104"/>
      <c r="K62" s="103" t="s">
        <v>25</v>
      </c>
      <c r="L62" s="104"/>
      <c r="M62" s="109" t="s">
        <v>26</v>
      </c>
      <c r="N62" s="104"/>
      <c r="O62" s="33"/>
      <c r="P62" s="21"/>
    </row>
    <row r="63" spans="2:16" ht="15.75" thickBot="1" x14ac:dyDescent="0.3">
      <c r="B63" s="22"/>
      <c r="C63" s="103" t="s">
        <v>4</v>
      </c>
      <c r="D63" s="104"/>
      <c r="E63" s="103" t="s">
        <v>4</v>
      </c>
      <c r="F63" s="104"/>
      <c r="G63" s="103" t="s">
        <v>4</v>
      </c>
      <c r="H63" s="104"/>
      <c r="I63" s="103" t="s">
        <v>4</v>
      </c>
      <c r="J63" s="104"/>
      <c r="K63" s="103" t="s">
        <v>4</v>
      </c>
      <c r="L63" s="104"/>
      <c r="M63" s="103" t="s">
        <v>4</v>
      </c>
      <c r="N63" s="104"/>
      <c r="O63" s="28" t="s">
        <v>5</v>
      </c>
      <c r="P63" s="24"/>
    </row>
    <row r="64" spans="2:16" x14ac:dyDescent="0.25">
      <c r="B64" s="22" t="s">
        <v>15</v>
      </c>
      <c r="C64" s="105" t="s">
        <v>14</v>
      </c>
      <c r="D64" s="106"/>
      <c r="E64" s="105" t="s">
        <v>14</v>
      </c>
      <c r="F64" s="106"/>
      <c r="G64" s="105" t="s">
        <v>14</v>
      </c>
      <c r="H64" s="106"/>
      <c r="I64" s="105" t="s">
        <v>14</v>
      </c>
      <c r="J64" s="106"/>
      <c r="K64" s="105" t="s">
        <v>14</v>
      </c>
      <c r="L64" s="106"/>
      <c r="M64" s="105" t="s">
        <v>14</v>
      </c>
      <c r="N64" s="106"/>
      <c r="O64" s="29">
        <f>_xlfn.AGGREGATE(9,6,C64:N64)</f>
        <v>0</v>
      </c>
      <c r="P64" s="25"/>
    </row>
    <row r="65" spans="2:16" x14ac:dyDescent="0.25">
      <c r="B65" s="22" t="s">
        <v>16</v>
      </c>
      <c r="C65" s="107" t="s">
        <v>14</v>
      </c>
      <c r="D65" s="108"/>
      <c r="E65" s="107" t="s">
        <v>14</v>
      </c>
      <c r="F65" s="108"/>
      <c r="G65" s="107" t="s">
        <v>14</v>
      </c>
      <c r="H65" s="108"/>
      <c r="I65" s="107" t="s">
        <v>14</v>
      </c>
      <c r="J65" s="108"/>
      <c r="K65" s="107" t="s">
        <v>14</v>
      </c>
      <c r="L65" s="108"/>
      <c r="M65" s="107" t="s">
        <v>14</v>
      </c>
      <c r="N65" s="108"/>
      <c r="O65" s="29">
        <f t="shared" ref="O65:O68" si="11">_xlfn.AGGREGATE(9,6,C65:N65)</f>
        <v>0</v>
      </c>
      <c r="P65" s="26"/>
    </row>
    <row r="66" spans="2:16" x14ac:dyDescent="0.25">
      <c r="B66" s="22" t="s">
        <v>17</v>
      </c>
      <c r="C66" s="107" t="s">
        <v>14</v>
      </c>
      <c r="D66" s="108"/>
      <c r="E66" s="107" t="s">
        <v>14</v>
      </c>
      <c r="F66" s="108"/>
      <c r="G66" s="107" t="s">
        <v>14</v>
      </c>
      <c r="H66" s="108"/>
      <c r="I66" s="107" t="s">
        <v>14</v>
      </c>
      <c r="J66" s="108"/>
      <c r="K66" s="107" t="s">
        <v>14</v>
      </c>
      <c r="L66" s="108"/>
      <c r="M66" s="107" t="s">
        <v>14</v>
      </c>
      <c r="N66" s="108"/>
      <c r="O66" s="29">
        <f t="shared" si="11"/>
        <v>0</v>
      </c>
      <c r="P66" s="26"/>
    </row>
    <row r="67" spans="2:16" x14ac:dyDescent="0.25">
      <c r="B67" s="22" t="s">
        <v>18</v>
      </c>
      <c r="C67" s="107" t="s">
        <v>14</v>
      </c>
      <c r="D67" s="108"/>
      <c r="E67" s="107" t="s">
        <v>14</v>
      </c>
      <c r="F67" s="108"/>
      <c r="G67" s="107" t="s">
        <v>14</v>
      </c>
      <c r="H67" s="108"/>
      <c r="I67" s="107" t="s">
        <v>14</v>
      </c>
      <c r="J67" s="108"/>
      <c r="K67" s="107" t="s">
        <v>14</v>
      </c>
      <c r="L67" s="108"/>
      <c r="M67" s="107" t="s">
        <v>14</v>
      </c>
      <c r="N67" s="108"/>
      <c r="O67" s="29">
        <f t="shared" si="11"/>
        <v>0</v>
      </c>
      <c r="P67" s="26"/>
    </row>
    <row r="68" spans="2:16" ht="15.75" thickBot="1" x14ac:dyDescent="0.3">
      <c r="B68" s="22" t="s">
        <v>19</v>
      </c>
      <c r="C68" s="110" t="s">
        <v>14</v>
      </c>
      <c r="D68" s="111"/>
      <c r="E68" s="110" t="s">
        <v>14</v>
      </c>
      <c r="F68" s="111"/>
      <c r="G68" s="110" t="s">
        <v>14</v>
      </c>
      <c r="H68" s="111"/>
      <c r="I68" s="110" t="s">
        <v>14</v>
      </c>
      <c r="J68" s="111"/>
      <c r="K68" s="110" t="s">
        <v>14</v>
      </c>
      <c r="L68" s="111"/>
      <c r="M68" s="110" t="s">
        <v>14</v>
      </c>
      <c r="N68" s="111"/>
      <c r="O68" s="29">
        <f t="shared" si="11"/>
        <v>0</v>
      </c>
      <c r="P68" s="27"/>
    </row>
    <row r="69" spans="2:16" ht="15.75" thickBot="1" x14ac:dyDescent="0.3"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0">
        <f>SUM(O64:O68)</f>
        <v>0</v>
      </c>
      <c r="P69" s="23"/>
    </row>
    <row r="70" spans="2:16" ht="15.75" thickBot="1" x14ac:dyDescent="0.3"/>
    <row r="71" spans="2:16" ht="20.25" thickBot="1" x14ac:dyDescent="0.3">
      <c r="B71" s="31">
        <f>TRIAL!A10</f>
        <v>6</v>
      </c>
      <c r="C71" s="102" t="str">
        <f>TRIAL!C10</f>
        <v>JULEN S</v>
      </c>
      <c r="D71" s="102"/>
      <c r="E71" s="102"/>
      <c r="F71" s="102"/>
      <c r="G71" s="102"/>
      <c r="H71" s="102"/>
      <c r="I71" s="102">
        <f>TRIAL!B10</f>
        <v>9</v>
      </c>
      <c r="J71" s="102"/>
      <c r="K71" s="102" t="str">
        <f>TRIAL!E10</f>
        <v>ESP</v>
      </c>
      <c r="L71" s="102"/>
      <c r="M71" s="32"/>
      <c r="N71" s="32"/>
      <c r="O71" s="32"/>
      <c r="P71" s="20"/>
    </row>
    <row r="72" spans="2:16" ht="15.75" thickBot="1" x14ac:dyDescent="0.3">
      <c r="B72" s="22"/>
      <c r="C72" s="103" t="s">
        <v>21</v>
      </c>
      <c r="D72" s="104"/>
      <c r="E72" s="103" t="s">
        <v>22</v>
      </c>
      <c r="F72" s="104"/>
      <c r="G72" s="103" t="s">
        <v>23</v>
      </c>
      <c r="H72" s="104"/>
      <c r="I72" s="103" t="s">
        <v>24</v>
      </c>
      <c r="J72" s="104"/>
      <c r="K72" s="103" t="s">
        <v>25</v>
      </c>
      <c r="L72" s="104"/>
      <c r="M72" s="109" t="s">
        <v>26</v>
      </c>
      <c r="N72" s="104"/>
      <c r="O72" s="33"/>
      <c r="P72" s="21"/>
    </row>
    <row r="73" spans="2:16" ht="15.75" thickBot="1" x14ac:dyDescent="0.3">
      <c r="B73" s="22"/>
      <c r="C73" s="103" t="s">
        <v>4</v>
      </c>
      <c r="D73" s="104"/>
      <c r="E73" s="103" t="s">
        <v>4</v>
      </c>
      <c r="F73" s="104"/>
      <c r="G73" s="103" t="s">
        <v>4</v>
      </c>
      <c r="H73" s="104"/>
      <c r="I73" s="103" t="s">
        <v>4</v>
      </c>
      <c r="J73" s="104"/>
      <c r="K73" s="103" t="s">
        <v>4</v>
      </c>
      <c r="L73" s="104"/>
      <c r="M73" s="103" t="s">
        <v>4</v>
      </c>
      <c r="N73" s="104"/>
      <c r="O73" s="28" t="s">
        <v>5</v>
      </c>
      <c r="P73" s="24"/>
    </row>
    <row r="74" spans="2:16" x14ac:dyDescent="0.25">
      <c r="B74" s="22" t="s">
        <v>15</v>
      </c>
      <c r="C74" s="105" t="s">
        <v>14</v>
      </c>
      <c r="D74" s="106"/>
      <c r="E74" s="105" t="s">
        <v>14</v>
      </c>
      <c r="F74" s="106"/>
      <c r="G74" s="105" t="s">
        <v>14</v>
      </c>
      <c r="H74" s="106"/>
      <c r="I74" s="105" t="s">
        <v>14</v>
      </c>
      <c r="J74" s="106"/>
      <c r="K74" s="105" t="s">
        <v>14</v>
      </c>
      <c r="L74" s="106"/>
      <c r="M74" s="105" t="s">
        <v>14</v>
      </c>
      <c r="N74" s="106"/>
      <c r="O74" s="29">
        <f>_xlfn.AGGREGATE(9,6,C74:N74)</f>
        <v>0</v>
      </c>
      <c r="P74" s="25"/>
    </row>
    <row r="75" spans="2:16" x14ac:dyDescent="0.25">
      <c r="B75" s="22" t="s">
        <v>16</v>
      </c>
      <c r="C75" s="107" t="s">
        <v>14</v>
      </c>
      <c r="D75" s="108"/>
      <c r="E75" s="107" t="s">
        <v>14</v>
      </c>
      <c r="F75" s="108"/>
      <c r="G75" s="107" t="s">
        <v>14</v>
      </c>
      <c r="H75" s="108"/>
      <c r="I75" s="107" t="s">
        <v>14</v>
      </c>
      <c r="J75" s="108"/>
      <c r="K75" s="107" t="s">
        <v>14</v>
      </c>
      <c r="L75" s="108"/>
      <c r="M75" s="107" t="s">
        <v>14</v>
      </c>
      <c r="N75" s="108"/>
      <c r="O75" s="29">
        <f t="shared" ref="O75:O78" si="12">_xlfn.AGGREGATE(9,6,C75:N75)</f>
        <v>0</v>
      </c>
      <c r="P75" s="26"/>
    </row>
    <row r="76" spans="2:16" x14ac:dyDescent="0.25">
      <c r="B76" s="22" t="s">
        <v>17</v>
      </c>
      <c r="C76" s="107" t="s">
        <v>14</v>
      </c>
      <c r="D76" s="108"/>
      <c r="E76" s="107" t="s">
        <v>14</v>
      </c>
      <c r="F76" s="108"/>
      <c r="G76" s="107" t="s">
        <v>14</v>
      </c>
      <c r="H76" s="108"/>
      <c r="I76" s="107" t="s">
        <v>14</v>
      </c>
      <c r="J76" s="108"/>
      <c r="K76" s="107" t="s">
        <v>14</v>
      </c>
      <c r="L76" s="108"/>
      <c r="M76" s="107" t="s">
        <v>14</v>
      </c>
      <c r="N76" s="108"/>
      <c r="O76" s="29">
        <f t="shared" si="12"/>
        <v>0</v>
      </c>
      <c r="P76" s="26"/>
    </row>
    <row r="77" spans="2:16" x14ac:dyDescent="0.25">
      <c r="B77" s="22" t="s">
        <v>18</v>
      </c>
      <c r="C77" s="107" t="s">
        <v>14</v>
      </c>
      <c r="D77" s="108"/>
      <c r="E77" s="107" t="s">
        <v>14</v>
      </c>
      <c r="F77" s="108"/>
      <c r="G77" s="107" t="s">
        <v>14</v>
      </c>
      <c r="H77" s="108"/>
      <c r="I77" s="107" t="s">
        <v>14</v>
      </c>
      <c r="J77" s="108"/>
      <c r="K77" s="107" t="s">
        <v>14</v>
      </c>
      <c r="L77" s="108"/>
      <c r="M77" s="107" t="s">
        <v>14</v>
      </c>
      <c r="N77" s="108"/>
      <c r="O77" s="29">
        <f t="shared" si="12"/>
        <v>0</v>
      </c>
      <c r="P77" s="26"/>
    </row>
    <row r="78" spans="2:16" ht="15.75" thickBot="1" x14ac:dyDescent="0.3">
      <c r="B78" s="22" t="s">
        <v>19</v>
      </c>
      <c r="C78" s="110" t="s">
        <v>14</v>
      </c>
      <c r="D78" s="111"/>
      <c r="E78" s="110" t="s">
        <v>14</v>
      </c>
      <c r="F78" s="111"/>
      <c r="G78" s="110" t="s">
        <v>14</v>
      </c>
      <c r="H78" s="111"/>
      <c r="I78" s="110" t="s">
        <v>14</v>
      </c>
      <c r="J78" s="111"/>
      <c r="K78" s="110" t="s">
        <v>14</v>
      </c>
      <c r="L78" s="111"/>
      <c r="M78" s="110" t="s">
        <v>14</v>
      </c>
      <c r="N78" s="111"/>
      <c r="O78" s="29">
        <f t="shared" si="12"/>
        <v>0</v>
      </c>
      <c r="P78" s="27"/>
    </row>
    <row r="79" spans="2:16" ht="15.75" thickBot="1" x14ac:dyDescent="0.3"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0">
        <f>SUM(O74:O78)</f>
        <v>0</v>
      </c>
      <c r="P79" s="23"/>
    </row>
  </sheetData>
  <mergeCells count="272">
    <mergeCell ref="K73:L73"/>
    <mergeCell ref="M78:N78"/>
    <mergeCell ref="M77:N77"/>
    <mergeCell ref="M76:N76"/>
    <mergeCell ref="M75:N75"/>
    <mergeCell ref="M74:N74"/>
    <mergeCell ref="M73:N73"/>
    <mergeCell ref="K78:L78"/>
    <mergeCell ref="K77:L77"/>
    <mergeCell ref="K76:L76"/>
    <mergeCell ref="K75:L75"/>
    <mergeCell ref="K74:L74"/>
    <mergeCell ref="G73:H73"/>
    <mergeCell ref="I78:J78"/>
    <mergeCell ref="I77:J77"/>
    <mergeCell ref="I76:J76"/>
    <mergeCell ref="I75:J75"/>
    <mergeCell ref="I74:J74"/>
    <mergeCell ref="I73:J73"/>
    <mergeCell ref="G78:H78"/>
    <mergeCell ref="G77:H77"/>
    <mergeCell ref="G76:H76"/>
    <mergeCell ref="G75:H75"/>
    <mergeCell ref="G74:H74"/>
    <mergeCell ref="C73:D73"/>
    <mergeCell ref="E78:F78"/>
    <mergeCell ref="E77:F77"/>
    <mergeCell ref="E76:F76"/>
    <mergeCell ref="E75:F75"/>
    <mergeCell ref="E74:F74"/>
    <mergeCell ref="E73:F73"/>
    <mergeCell ref="C78:D78"/>
    <mergeCell ref="C77:D77"/>
    <mergeCell ref="C76:D76"/>
    <mergeCell ref="C75:D75"/>
    <mergeCell ref="C74:D74"/>
    <mergeCell ref="M68:N68"/>
    <mergeCell ref="M67:N67"/>
    <mergeCell ref="M66:N66"/>
    <mergeCell ref="M65:N65"/>
    <mergeCell ref="M64:N64"/>
    <mergeCell ref="M63:N63"/>
    <mergeCell ref="K68:L68"/>
    <mergeCell ref="K67:L67"/>
    <mergeCell ref="K66:L66"/>
    <mergeCell ref="K65:L65"/>
    <mergeCell ref="K64:L64"/>
    <mergeCell ref="C61:H61"/>
    <mergeCell ref="I61:J61"/>
    <mergeCell ref="K61:L61"/>
    <mergeCell ref="G63:H63"/>
    <mergeCell ref="I68:J68"/>
    <mergeCell ref="I67:J67"/>
    <mergeCell ref="I66:J66"/>
    <mergeCell ref="I65:J65"/>
    <mergeCell ref="I64:J64"/>
    <mergeCell ref="I63:J63"/>
    <mergeCell ref="G68:H68"/>
    <mergeCell ref="G67:H67"/>
    <mergeCell ref="G66:H66"/>
    <mergeCell ref="G65:H65"/>
    <mergeCell ref="G64:H64"/>
    <mergeCell ref="K63:L63"/>
    <mergeCell ref="K44:L44"/>
    <mergeCell ref="K43:L43"/>
    <mergeCell ref="I48:J48"/>
    <mergeCell ref="I47:J47"/>
    <mergeCell ref="I46:J46"/>
    <mergeCell ref="I45:J45"/>
    <mergeCell ref="C64:D64"/>
    <mergeCell ref="C63:D63"/>
    <mergeCell ref="E68:F68"/>
    <mergeCell ref="E67:F67"/>
    <mergeCell ref="E66:F66"/>
    <mergeCell ref="E65:F65"/>
    <mergeCell ref="E64:F64"/>
    <mergeCell ref="E63:F63"/>
    <mergeCell ref="K53:L53"/>
    <mergeCell ref="G55:H55"/>
    <mergeCell ref="G54:H54"/>
    <mergeCell ref="G53:H53"/>
    <mergeCell ref="I58:J58"/>
    <mergeCell ref="I57:J57"/>
    <mergeCell ref="I56:J56"/>
    <mergeCell ref="I55:J55"/>
    <mergeCell ref="I54:J54"/>
    <mergeCell ref="I53:J53"/>
    <mergeCell ref="K47:L47"/>
    <mergeCell ref="M58:N58"/>
    <mergeCell ref="M57:N57"/>
    <mergeCell ref="M56:N56"/>
    <mergeCell ref="M55:N55"/>
    <mergeCell ref="M54:N54"/>
    <mergeCell ref="M53:N53"/>
    <mergeCell ref="K58:L58"/>
    <mergeCell ref="K57:L57"/>
    <mergeCell ref="K56:L56"/>
    <mergeCell ref="K55:L55"/>
    <mergeCell ref="K54:L54"/>
    <mergeCell ref="I44:J44"/>
    <mergeCell ref="M43:N43"/>
    <mergeCell ref="C58:D58"/>
    <mergeCell ref="C57:D57"/>
    <mergeCell ref="C56:D56"/>
    <mergeCell ref="C55:D55"/>
    <mergeCell ref="C54:D54"/>
    <mergeCell ref="C53:D53"/>
    <mergeCell ref="E58:F58"/>
    <mergeCell ref="E57:F57"/>
    <mergeCell ref="E56:F56"/>
    <mergeCell ref="E55:F55"/>
    <mergeCell ref="E54:F54"/>
    <mergeCell ref="E53:F53"/>
    <mergeCell ref="G58:H58"/>
    <mergeCell ref="G57:H57"/>
    <mergeCell ref="G56:H56"/>
    <mergeCell ref="M48:N48"/>
    <mergeCell ref="M47:N47"/>
    <mergeCell ref="M46:N46"/>
    <mergeCell ref="M45:N45"/>
    <mergeCell ref="M44:N44"/>
    <mergeCell ref="I43:J43"/>
    <mergeCell ref="K48:L48"/>
    <mergeCell ref="I38:J38"/>
    <mergeCell ref="I37:J37"/>
    <mergeCell ref="I36:J36"/>
    <mergeCell ref="I35:J35"/>
    <mergeCell ref="I34:J34"/>
    <mergeCell ref="I33:J33"/>
    <mergeCell ref="E43:F43"/>
    <mergeCell ref="G48:H48"/>
    <mergeCell ref="G47:H47"/>
    <mergeCell ref="G46:H46"/>
    <mergeCell ref="G45:H45"/>
    <mergeCell ref="G44:H44"/>
    <mergeCell ref="G43:H43"/>
    <mergeCell ref="E48:F48"/>
    <mergeCell ref="E47:F47"/>
    <mergeCell ref="E46:F46"/>
    <mergeCell ref="E45:F45"/>
    <mergeCell ref="E44:F44"/>
    <mergeCell ref="G38:H38"/>
    <mergeCell ref="G37:H37"/>
    <mergeCell ref="G36:H36"/>
    <mergeCell ref="G35:H35"/>
    <mergeCell ref="G34:H34"/>
    <mergeCell ref="G33:H33"/>
    <mergeCell ref="K33:L33"/>
    <mergeCell ref="M38:N38"/>
    <mergeCell ref="M37:N37"/>
    <mergeCell ref="M36:N36"/>
    <mergeCell ref="M35:N35"/>
    <mergeCell ref="M34:N34"/>
    <mergeCell ref="M33:N33"/>
    <mergeCell ref="K38:L38"/>
    <mergeCell ref="K37:L37"/>
    <mergeCell ref="K36:L36"/>
    <mergeCell ref="K35:L35"/>
    <mergeCell ref="K34:L34"/>
    <mergeCell ref="C33:D33"/>
    <mergeCell ref="E38:F38"/>
    <mergeCell ref="E37:F37"/>
    <mergeCell ref="E36:F36"/>
    <mergeCell ref="E35:F35"/>
    <mergeCell ref="E34:F34"/>
    <mergeCell ref="E33:F33"/>
    <mergeCell ref="C38:D38"/>
    <mergeCell ref="C37:D37"/>
    <mergeCell ref="C36:D36"/>
    <mergeCell ref="C35:D35"/>
    <mergeCell ref="C34:D34"/>
    <mergeCell ref="C26:D26"/>
    <mergeCell ref="C27:D27"/>
    <mergeCell ref="C28:D28"/>
    <mergeCell ref="E28:F28"/>
    <mergeCell ref="E27:F27"/>
    <mergeCell ref="E26:F26"/>
    <mergeCell ref="E25:F25"/>
    <mergeCell ref="E24:F24"/>
    <mergeCell ref="G28:H28"/>
    <mergeCell ref="G27:H27"/>
    <mergeCell ref="G26:H26"/>
    <mergeCell ref="G25:H25"/>
    <mergeCell ref="G24:H24"/>
    <mergeCell ref="E23:F23"/>
    <mergeCell ref="M28:N28"/>
    <mergeCell ref="M27:N27"/>
    <mergeCell ref="M26:N26"/>
    <mergeCell ref="M25:N25"/>
    <mergeCell ref="M24:N24"/>
    <mergeCell ref="K28:L28"/>
    <mergeCell ref="K27:L27"/>
    <mergeCell ref="K26:L26"/>
    <mergeCell ref="K25:L25"/>
    <mergeCell ref="K24:L24"/>
    <mergeCell ref="I28:J28"/>
    <mergeCell ref="I27:J27"/>
    <mergeCell ref="I26:J26"/>
    <mergeCell ref="I25:J25"/>
    <mergeCell ref="I24:J24"/>
    <mergeCell ref="C2:M2"/>
    <mergeCell ref="M32:N32"/>
    <mergeCell ref="C22:D22"/>
    <mergeCell ref="E22:F22"/>
    <mergeCell ref="G22:H22"/>
    <mergeCell ref="I22:J22"/>
    <mergeCell ref="K22:L22"/>
    <mergeCell ref="M22:N22"/>
    <mergeCell ref="C32:D32"/>
    <mergeCell ref="E32:F32"/>
    <mergeCell ref="G32:H32"/>
    <mergeCell ref="I32:J32"/>
    <mergeCell ref="K32:L32"/>
    <mergeCell ref="C21:H21"/>
    <mergeCell ref="I21:J21"/>
    <mergeCell ref="K21:L21"/>
    <mergeCell ref="E13:G13"/>
    <mergeCell ref="C31:H31"/>
    <mergeCell ref="I31:J31"/>
    <mergeCell ref="K31:L31"/>
    <mergeCell ref="M23:N23"/>
    <mergeCell ref="K23:L23"/>
    <mergeCell ref="I23:J23"/>
    <mergeCell ref="G23:H23"/>
    <mergeCell ref="K71:L71"/>
    <mergeCell ref="M52:N52"/>
    <mergeCell ref="C42:D42"/>
    <mergeCell ref="E42:F42"/>
    <mergeCell ref="G42:H42"/>
    <mergeCell ref="I42:J42"/>
    <mergeCell ref="K42:L42"/>
    <mergeCell ref="M42:N42"/>
    <mergeCell ref="C52:D52"/>
    <mergeCell ref="E52:F52"/>
    <mergeCell ref="G52:H52"/>
    <mergeCell ref="I52:J52"/>
    <mergeCell ref="K52:L52"/>
    <mergeCell ref="C51:H51"/>
    <mergeCell ref="I51:J51"/>
    <mergeCell ref="K51:L51"/>
    <mergeCell ref="C48:D48"/>
    <mergeCell ref="C47:D47"/>
    <mergeCell ref="C46:D46"/>
    <mergeCell ref="C45:D45"/>
    <mergeCell ref="C44:D44"/>
    <mergeCell ref="C43:D43"/>
    <mergeCell ref="K46:L46"/>
    <mergeCell ref="K45:L45"/>
    <mergeCell ref="C41:H41"/>
    <mergeCell ref="I41:J41"/>
    <mergeCell ref="K41:L41"/>
    <mergeCell ref="C23:D23"/>
    <mergeCell ref="C24:D24"/>
    <mergeCell ref="C25:D25"/>
    <mergeCell ref="M72:N72"/>
    <mergeCell ref="C62:D62"/>
    <mergeCell ref="E62:F62"/>
    <mergeCell ref="G62:H62"/>
    <mergeCell ref="I62:J62"/>
    <mergeCell ref="K62:L62"/>
    <mergeCell ref="M62:N62"/>
    <mergeCell ref="C72:D72"/>
    <mergeCell ref="E72:F72"/>
    <mergeCell ref="G72:H72"/>
    <mergeCell ref="I72:J72"/>
    <mergeCell ref="K72:L72"/>
    <mergeCell ref="C68:D68"/>
    <mergeCell ref="C67:D67"/>
    <mergeCell ref="C66:D66"/>
    <mergeCell ref="C65:D65"/>
    <mergeCell ref="C71:H71"/>
    <mergeCell ref="I71:J71"/>
  </mergeCells>
  <phoneticPr fontId="5" type="noConversion"/>
  <dataValidations count="3">
    <dataValidation showInputMessage="1" sqref="P24:P28 P34:P38 P44:P48 P54:P58 P64:P68 P74:P78" xr:uid="{EA44C3FC-A9F9-4615-9B5C-F726BE339B73}"/>
    <dataValidation allowBlank="1" showInputMessage="1" sqref="C10:C11 C19 H12:H18" xr:uid="{59EC951A-CCB9-40E8-B556-C2021A8759F2}"/>
    <dataValidation type="list" showInputMessage="1" sqref="E13" xr:uid="{78ED8CF0-AC24-4468-8B3C-7ACB3DD3D941}">
      <formula1>$B$24:$B$28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1000000}">
          <x14:formula1>
            <xm:f>DADES!$A$3:$A$6</xm:f>
          </x14:formula1>
          <xm:sqref>C64:C68 E64:E68 G64:G68 C54:C58 C44:C48 I64:I68 C34:C38 E34:E38 G34:G38 I34:I38 K34:K38 M34:M38 C24:C28 E24:E28 G24:G28 I24:I28 K24:K28 E54:E58 E44:E48 G44:G48 I44:I48 K44:K48 M44:M48 K64:K68 G54:G58 I54:I58 K54:K58 M54:M58 M64:M68 M24:M28 C74:C78 E74:E78 G74:G78 I74:I78 K74:K78 M74:M78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7 2 5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S 7 2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9 u V I o i k e 4 D g A A A B E A A A A T A B w A R m 9 y b X V s Y X M v U 2 V j d G l v b j E u b S C i G A A o o B Q A A A A A A A A A A A A A A A A A A A A A A A A A A A A r T k 0 u y c z P U w i G 0 I b W A F B L A Q I t A B Q A A g A I A E u 9 u V L c / m K 5 p A A A A P U A A A A S A A A A A A A A A A A A A A A A A A A A A A B D b 2 5 m a W c v U G F j a 2 F n Z S 5 4 b W x Q S w E C L Q A U A A I A C A B L v b l S D 8 r p q 6 Q A A A D p A A A A E w A A A A A A A A A A A A A A A A D w A A A A W 0 N v b n R l b n R f V H l w Z X N d L n h t b F B L A Q I t A B Q A A g A I A E u 9 u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o s x a u / 8 c S Y Q m l s M U B Y 5 j A A A A A A I A A A A A A B B m A A A A A Q A A I A A A A N b / / 4 y U H 7 N J y x y H 3 y b V t b 8 l 6 8 d q t z 2 2 n P F o v e f a S E / l A A A A A A 6 A A A A A A g A A I A A A A M Z O W R s o 5 z L f k X B a B 4 E w D z T B K s x 5 z O A n U q 2 + o h I Q a e K u U A A A A K 8 f Z + F p c S x a j N K k 9 Z a x U / S w p v O Q S c 6 2 U / T a 3 8 D c d i w 6 6 i 4 x V K k F E s M Z z i p W k B N h I 2 A f R e u h B L j I a I 9 h P l O S Z m W v Z K e i I Y E N y J y z 3 J P T S I 7 6 Q A A A A M H W 0 q E e B U I a a u d d t J 2 a + b 1 5 G A i T B z t 7 k X j o g k E + x / w X J N b U e U h w z D S I i j + 9 z k n 4 e N D W F 5 a g + Y w M k T S Z G p i i y R s = < / D a t a M a s h u p > 
</file>

<file path=customXml/itemProps1.xml><?xml version="1.0" encoding="utf-8"?>
<ds:datastoreItem xmlns:ds="http://schemas.openxmlformats.org/officeDocument/2006/customXml" ds:itemID="{6590764A-1366-4D1D-90F9-D2505AE9E1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VMIX</vt:lpstr>
      <vt:lpstr>DADES</vt:lpstr>
      <vt:lpstr>TRIAL</vt:lpstr>
      <vt:lpstr>PLAYER1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HVPC11</dc:creator>
  <cp:lastModifiedBy>HVPC16</cp:lastModifiedBy>
  <dcterms:created xsi:type="dcterms:W3CDTF">2021-04-14T08:35:57Z</dcterms:created>
  <dcterms:modified xsi:type="dcterms:W3CDTF">2022-05-03T13:49:19Z</dcterms:modified>
</cp:coreProperties>
</file>