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hils_Work_Files\Landfalling_Hurricanes\"/>
    </mc:Choice>
  </mc:AlternateContent>
  <xr:revisionPtr revIDLastSave="0" documentId="13_ncr:1_{EB5E9FF2-5B50-4A62-B7D0-949D44596F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unty" sheetId="1" r:id="rId1"/>
    <sheet name="US State" sheetId="2" r:id="rId2"/>
    <sheet name="Canadian Province" sheetId="3" r:id="rId3"/>
    <sheet name="Mexican State" sheetId="5" r:id="rId4"/>
    <sheet name="Canada-Caribbean-Cent America" sheetId="4" r:id="rId5"/>
    <sheet name="Landfall Probability Download" sheetId="6" r:id="rId6"/>
    <sheet name="Landfall Probability TC Impac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F13" i="4" s="1"/>
  <c r="F193" i="7" s="1"/>
  <c r="K177" i="7"/>
  <c r="J177" i="7"/>
  <c r="I177" i="7"/>
  <c r="E177" i="7"/>
  <c r="D177" i="7"/>
  <c r="C177" i="7"/>
  <c r="A177" i="7"/>
  <c r="E192" i="7"/>
  <c r="D192" i="7"/>
  <c r="C192" i="7"/>
  <c r="B192" i="7"/>
  <c r="A192" i="7"/>
  <c r="E191" i="7"/>
  <c r="D191" i="7"/>
  <c r="C191" i="7"/>
  <c r="B191" i="7"/>
  <c r="A191" i="7"/>
  <c r="E190" i="7"/>
  <c r="D190" i="7"/>
  <c r="C190" i="7"/>
  <c r="B190" i="7"/>
  <c r="A190" i="7"/>
  <c r="E189" i="7"/>
  <c r="D189" i="7"/>
  <c r="C189" i="7"/>
  <c r="B189" i="7"/>
  <c r="A189" i="7"/>
  <c r="E188" i="7"/>
  <c r="D188" i="7"/>
  <c r="C188" i="7"/>
  <c r="B188" i="7"/>
  <c r="A188" i="7"/>
  <c r="E187" i="7"/>
  <c r="D187" i="7"/>
  <c r="C187" i="7"/>
  <c r="B187" i="7"/>
  <c r="A187" i="7"/>
  <c r="E186" i="7"/>
  <c r="D186" i="7"/>
  <c r="C186" i="7"/>
  <c r="B186" i="7"/>
  <c r="A186" i="7"/>
  <c r="E185" i="7"/>
  <c r="D185" i="7"/>
  <c r="C185" i="7"/>
  <c r="B185" i="7"/>
  <c r="A185" i="7"/>
  <c r="E184" i="7"/>
  <c r="D184" i="7"/>
  <c r="C184" i="7"/>
  <c r="B184" i="7"/>
  <c r="A184" i="7"/>
  <c r="E183" i="7"/>
  <c r="D183" i="7"/>
  <c r="C183" i="7"/>
  <c r="B183" i="7"/>
  <c r="A183" i="7"/>
  <c r="E182" i="7"/>
  <c r="D182" i="7"/>
  <c r="C182" i="7"/>
  <c r="B182" i="7"/>
  <c r="A182" i="7"/>
  <c r="E181" i="7"/>
  <c r="D181" i="7"/>
  <c r="C181" i="7"/>
  <c r="B181" i="7"/>
  <c r="A181" i="7"/>
  <c r="E180" i="7"/>
  <c r="D180" i="7"/>
  <c r="C180" i="7"/>
  <c r="B180" i="7"/>
  <c r="A180" i="7"/>
  <c r="E179" i="7"/>
  <c r="D179" i="7"/>
  <c r="C179" i="7"/>
  <c r="B179" i="7"/>
  <c r="A179" i="7"/>
  <c r="E178" i="7"/>
  <c r="D178" i="7"/>
  <c r="C178" i="7"/>
  <c r="B178" i="7"/>
  <c r="A178" i="7"/>
  <c r="E176" i="7"/>
  <c r="D176" i="7"/>
  <c r="C176" i="7"/>
  <c r="B176" i="7"/>
  <c r="A176" i="7"/>
  <c r="E175" i="7"/>
  <c r="D175" i="7"/>
  <c r="C175" i="7"/>
  <c r="B175" i="7"/>
  <c r="A175" i="7"/>
  <c r="E174" i="7"/>
  <c r="D174" i="7"/>
  <c r="C174" i="7"/>
  <c r="B174" i="7"/>
  <c r="A174" i="7"/>
  <c r="E173" i="7"/>
  <c r="D173" i="7"/>
  <c r="C173" i="7"/>
  <c r="B173" i="7"/>
  <c r="A173" i="7"/>
  <c r="E172" i="7"/>
  <c r="D172" i="7"/>
  <c r="C172" i="7"/>
  <c r="B172" i="7"/>
  <c r="A172" i="7"/>
  <c r="E171" i="7"/>
  <c r="D171" i="7"/>
  <c r="C171" i="7"/>
  <c r="B171" i="7"/>
  <c r="A171" i="7"/>
  <c r="E170" i="7"/>
  <c r="D170" i="7"/>
  <c r="C170" i="7"/>
  <c r="B170" i="7"/>
  <c r="A170" i="7"/>
  <c r="E169" i="7"/>
  <c r="D169" i="7"/>
  <c r="C169" i="7"/>
  <c r="B169" i="7"/>
  <c r="A169" i="7"/>
  <c r="E168" i="7"/>
  <c r="D168" i="7"/>
  <c r="C168" i="7"/>
  <c r="B168" i="7"/>
  <c r="A168" i="7"/>
  <c r="E167" i="7"/>
  <c r="D167" i="7"/>
  <c r="C167" i="7"/>
  <c r="B167" i="7"/>
  <c r="A167" i="7"/>
  <c r="E166" i="7"/>
  <c r="D166" i="7"/>
  <c r="C166" i="7"/>
  <c r="B166" i="7"/>
  <c r="A166" i="7"/>
  <c r="E165" i="7"/>
  <c r="D165" i="7"/>
  <c r="C165" i="7"/>
  <c r="B165" i="7"/>
  <c r="A165" i="7"/>
  <c r="E164" i="7"/>
  <c r="D164" i="7"/>
  <c r="C164" i="7"/>
  <c r="B164" i="7"/>
  <c r="A164" i="7"/>
  <c r="E163" i="7"/>
  <c r="D163" i="7"/>
  <c r="C163" i="7"/>
  <c r="B163" i="7"/>
  <c r="A163" i="7"/>
  <c r="K161" i="7"/>
  <c r="J161" i="7"/>
  <c r="I161" i="7"/>
  <c r="E161" i="7"/>
  <c r="D161" i="7"/>
  <c r="C161" i="7"/>
  <c r="A161" i="7"/>
  <c r="E162" i="7"/>
  <c r="D162" i="7"/>
  <c r="C162" i="7"/>
  <c r="B162" i="7"/>
  <c r="A162" i="7"/>
  <c r="E160" i="7"/>
  <c r="D160" i="7"/>
  <c r="C160" i="7"/>
  <c r="B160" i="7"/>
  <c r="A160" i="7"/>
  <c r="E159" i="7"/>
  <c r="D159" i="7"/>
  <c r="C159" i="7"/>
  <c r="B159" i="7"/>
  <c r="A159" i="7"/>
  <c r="E158" i="7"/>
  <c r="D158" i="7"/>
  <c r="C158" i="7"/>
  <c r="B158" i="7"/>
  <c r="A158" i="7"/>
  <c r="E157" i="7"/>
  <c r="D157" i="7"/>
  <c r="C157" i="7"/>
  <c r="B157" i="7"/>
  <c r="A157" i="7"/>
  <c r="E156" i="7"/>
  <c r="D156" i="7"/>
  <c r="C156" i="7"/>
  <c r="B156" i="7"/>
  <c r="A156" i="7"/>
  <c r="K154" i="7"/>
  <c r="J154" i="7"/>
  <c r="I154" i="7"/>
  <c r="E154" i="7"/>
  <c r="D154" i="7"/>
  <c r="C154" i="7"/>
  <c r="A154" i="7"/>
  <c r="K148" i="7"/>
  <c r="J148" i="7"/>
  <c r="I148" i="7"/>
  <c r="E148" i="7"/>
  <c r="D148" i="7"/>
  <c r="C148" i="7"/>
  <c r="A148" i="7"/>
  <c r="E155" i="7"/>
  <c r="D155" i="7"/>
  <c r="C155" i="7"/>
  <c r="B155" i="7"/>
  <c r="A155" i="7"/>
  <c r="E153" i="7"/>
  <c r="D153" i="7"/>
  <c r="C153" i="7"/>
  <c r="B153" i="7"/>
  <c r="A153" i="7"/>
  <c r="E152" i="7"/>
  <c r="D152" i="7"/>
  <c r="C152" i="7"/>
  <c r="B152" i="7"/>
  <c r="A152" i="7"/>
  <c r="E151" i="7"/>
  <c r="D151" i="7"/>
  <c r="C151" i="7"/>
  <c r="B151" i="7"/>
  <c r="A151" i="7"/>
  <c r="E150" i="7"/>
  <c r="D150" i="7"/>
  <c r="C150" i="7"/>
  <c r="B150" i="7"/>
  <c r="A150" i="7"/>
  <c r="E149" i="7"/>
  <c r="D149" i="7"/>
  <c r="C149" i="7"/>
  <c r="B149" i="7"/>
  <c r="A149" i="7"/>
  <c r="E147" i="7"/>
  <c r="D147" i="7"/>
  <c r="C147" i="7"/>
  <c r="B147" i="7"/>
  <c r="A147" i="7"/>
  <c r="E146" i="7"/>
  <c r="D146" i="7"/>
  <c r="C146" i="7"/>
  <c r="B146" i="7"/>
  <c r="A146" i="7"/>
  <c r="E145" i="7"/>
  <c r="D145" i="7"/>
  <c r="C145" i="7"/>
  <c r="B145" i="7"/>
  <c r="A145" i="7"/>
  <c r="E144" i="7"/>
  <c r="D144" i="7"/>
  <c r="C144" i="7"/>
  <c r="B144" i="7"/>
  <c r="A144" i="7"/>
  <c r="E143" i="7"/>
  <c r="D143" i="7"/>
  <c r="C143" i="7"/>
  <c r="B143" i="7"/>
  <c r="A143" i="7"/>
  <c r="E142" i="7"/>
  <c r="D142" i="7"/>
  <c r="C142" i="7"/>
  <c r="B142" i="7"/>
  <c r="A142" i="7"/>
  <c r="E141" i="7"/>
  <c r="D141" i="7"/>
  <c r="C141" i="7"/>
  <c r="B141" i="7"/>
  <c r="A141" i="7"/>
  <c r="E140" i="7"/>
  <c r="D140" i="7"/>
  <c r="C140" i="7"/>
  <c r="B140" i="7"/>
  <c r="A140" i="7"/>
  <c r="E139" i="7"/>
  <c r="D139" i="7"/>
  <c r="C139" i="7"/>
  <c r="B139" i="7"/>
  <c r="A139" i="7"/>
  <c r="E138" i="7"/>
  <c r="D138" i="7"/>
  <c r="C138" i="7"/>
  <c r="B138" i="7"/>
  <c r="A138" i="7"/>
  <c r="E137" i="7"/>
  <c r="D137" i="7"/>
  <c r="C137" i="7"/>
  <c r="B137" i="7"/>
  <c r="A137" i="7"/>
  <c r="E136" i="7"/>
  <c r="D136" i="7"/>
  <c r="C136" i="7"/>
  <c r="B136" i="7"/>
  <c r="A136" i="7"/>
  <c r="K127" i="7"/>
  <c r="J127" i="7"/>
  <c r="I127" i="7"/>
  <c r="E127" i="7"/>
  <c r="D127" i="7"/>
  <c r="C127" i="7"/>
  <c r="A127" i="7"/>
  <c r="E135" i="7"/>
  <c r="D135" i="7"/>
  <c r="C135" i="7"/>
  <c r="B135" i="7"/>
  <c r="A135" i="7"/>
  <c r="E134" i="7"/>
  <c r="D134" i="7"/>
  <c r="C134" i="7"/>
  <c r="B134" i="7"/>
  <c r="A134" i="7"/>
  <c r="E133" i="7"/>
  <c r="D133" i="7"/>
  <c r="C133" i="7"/>
  <c r="B133" i="7"/>
  <c r="A133" i="7"/>
  <c r="E132" i="7"/>
  <c r="D132" i="7"/>
  <c r="C132" i="7"/>
  <c r="B132" i="7"/>
  <c r="A132" i="7"/>
  <c r="E131" i="7"/>
  <c r="D131" i="7"/>
  <c r="C131" i="7"/>
  <c r="B131" i="7"/>
  <c r="A131" i="7"/>
  <c r="E130" i="7"/>
  <c r="D130" i="7"/>
  <c r="C130" i="7"/>
  <c r="B130" i="7"/>
  <c r="A130" i="7"/>
  <c r="E129" i="7"/>
  <c r="D129" i="7"/>
  <c r="C129" i="7"/>
  <c r="B129" i="7"/>
  <c r="A129" i="7"/>
  <c r="E128" i="7"/>
  <c r="D128" i="7"/>
  <c r="C128" i="7"/>
  <c r="B128" i="7"/>
  <c r="A128" i="7"/>
  <c r="E126" i="7"/>
  <c r="D126" i="7"/>
  <c r="C126" i="7"/>
  <c r="B126" i="7"/>
  <c r="A126" i="7"/>
  <c r="E125" i="7"/>
  <c r="D125" i="7"/>
  <c r="C125" i="7"/>
  <c r="B125" i="7"/>
  <c r="A125" i="7"/>
  <c r="E124" i="7"/>
  <c r="D124" i="7"/>
  <c r="C124" i="7"/>
  <c r="B124" i="7"/>
  <c r="A124" i="7"/>
  <c r="E123" i="7"/>
  <c r="D123" i="7"/>
  <c r="C123" i="7"/>
  <c r="B123" i="7"/>
  <c r="A123" i="7"/>
  <c r="E122" i="7"/>
  <c r="D122" i="7"/>
  <c r="C122" i="7"/>
  <c r="B122" i="7"/>
  <c r="A122" i="7"/>
  <c r="E121" i="7"/>
  <c r="D121" i="7"/>
  <c r="C121" i="7"/>
  <c r="B121" i="7"/>
  <c r="A121" i="7"/>
  <c r="E120" i="7"/>
  <c r="D120" i="7"/>
  <c r="C120" i="7"/>
  <c r="B120" i="7"/>
  <c r="A120" i="7"/>
  <c r="K118" i="7"/>
  <c r="J118" i="7"/>
  <c r="I118" i="7"/>
  <c r="E118" i="7"/>
  <c r="D118" i="7"/>
  <c r="C118" i="7"/>
  <c r="A118" i="7"/>
  <c r="E119" i="7"/>
  <c r="D119" i="7"/>
  <c r="C119" i="7"/>
  <c r="B119" i="7"/>
  <c r="A119" i="7"/>
  <c r="E117" i="7"/>
  <c r="D117" i="7"/>
  <c r="C117" i="7"/>
  <c r="B117" i="7"/>
  <c r="A117" i="7"/>
  <c r="E116" i="7"/>
  <c r="D116" i="7"/>
  <c r="C116" i="7"/>
  <c r="B116" i="7"/>
  <c r="A116" i="7"/>
  <c r="E115" i="7"/>
  <c r="D115" i="7"/>
  <c r="C115" i="7"/>
  <c r="B115" i="7"/>
  <c r="A115" i="7"/>
  <c r="E114" i="7"/>
  <c r="D114" i="7"/>
  <c r="C114" i="7"/>
  <c r="B114" i="7"/>
  <c r="A114" i="7"/>
  <c r="E113" i="7"/>
  <c r="D113" i="7"/>
  <c r="C113" i="7"/>
  <c r="B113" i="7"/>
  <c r="A113" i="7"/>
  <c r="E112" i="7"/>
  <c r="D112" i="7"/>
  <c r="C112" i="7"/>
  <c r="B112" i="7"/>
  <c r="A112" i="7"/>
  <c r="E111" i="7"/>
  <c r="D111" i="7"/>
  <c r="C111" i="7"/>
  <c r="B111" i="7"/>
  <c r="A111" i="7"/>
  <c r="E110" i="7"/>
  <c r="D110" i="7"/>
  <c r="C110" i="7"/>
  <c r="B110" i="7"/>
  <c r="A110" i="7"/>
  <c r="E109" i="7"/>
  <c r="D109" i="7"/>
  <c r="C109" i="7"/>
  <c r="B109" i="7"/>
  <c r="A109" i="7"/>
  <c r="K107" i="7"/>
  <c r="J107" i="7"/>
  <c r="I107" i="7"/>
  <c r="E107" i="7"/>
  <c r="D107" i="7"/>
  <c r="C107" i="7"/>
  <c r="A107" i="7"/>
  <c r="E108" i="7"/>
  <c r="D108" i="7"/>
  <c r="C108" i="7"/>
  <c r="B108" i="7"/>
  <c r="A108" i="7"/>
  <c r="K105" i="7"/>
  <c r="J105" i="7"/>
  <c r="I105" i="7"/>
  <c r="E105" i="7"/>
  <c r="D105" i="7"/>
  <c r="C105" i="7"/>
  <c r="A105" i="7"/>
  <c r="E106" i="7"/>
  <c r="D106" i="7"/>
  <c r="C106" i="7"/>
  <c r="B106" i="7"/>
  <c r="A106" i="7"/>
  <c r="E104" i="7"/>
  <c r="D104" i="7"/>
  <c r="C104" i="7"/>
  <c r="B104" i="7"/>
  <c r="A104" i="7"/>
  <c r="E103" i="7"/>
  <c r="D103" i="7"/>
  <c r="C103" i="7"/>
  <c r="B103" i="7"/>
  <c r="A103" i="7"/>
  <c r="K101" i="7"/>
  <c r="J101" i="7"/>
  <c r="I101" i="7"/>
  <c r="E101" i="7"/>
  <c r="D101" i="7"/>
  <c r="C101" i="7"/>
  <c r="A101" i="7"/>
  <c r="A102" i="7"/>
  <c r="B102" i="7"/>
  <c r="C102" i="7"/>
  <c r="D102" i="7"/>
  <c r="E102" i="7"/>
  <c r="E100" i="7"/>
  <c r="D100" i="7"/>
  <c r="C100" i="7"/>
  <c r="B100" i="7"/>
  <c r="A100" i="7"/>
  <c r="E99" i="7"/>
  <c r="D99" i="7"/>
  <c r="C99" i="7"/>
  <c r="B99" i="7"/>
  <c r="A99" i="7"/>
  <c r="E98" i="7"/>
  <c r="D98" i="7"/>
  <c r="C98" i="7"/>
  <c r="B98" i="7"/>
  <c r="A98" i="7"/>
  <c r="E97" i="7"/>
  <c r="D97" i="7"/>
  <c r="C97" i="7"/>
  <c r="B97" i="7"/>
  <c r="A97" i="7"/>
  <c r="E96" i="7"/>
  <c r="D96" i="7"/>
  <c r="C96" i="7"/>
  <c r="B96" i="7"/>
  <c r="A96" i="7"/>
  <c r="E95" i="7"/>
  <c r="D95" i="7"/>
  <c r="C95" i="7"/>
  <c r="B95" i="7"/>
  <c r="A95" i="7"/>
  <c r="K93" i="7"/>
  <c r="J93" i="7"/>
  <c r="I93" i="7"/>
  <c r="E93" i="7"/>
  <c r="D93" i="7"/>
  <c r="C93" i="7"/>
  <c r="A93" i="7"/>
  <c r="E94" i="7"/>
  <c r="D94" i="7"/>
  <c r="C94" i="7"/>
  <c r="B94" i="7"/>
  <c r="A94" i="7"/>
  <c r="E92" i="7"/>
  <c r="D92" i="7"/>
  <c r="C92" i="7"/>
  <c r="B92" i="7"/>
  <c r="A92" i="7"/>
  <c r="E91" i="7"/>
  <c r="D91" i="7"/>
  <c r="C91" i="7"/>
  <c r="B91" i="7"/>
  <c r="A91" i="7"/>
  <c r="E90" i="7"/>
  <c r="D90" i="7"/>
  <c r="C90" i="7"/>
  <c r="B90" i="7"/>
  <c r="A90" i="7"/>
  <c r="E89" i="7"/>
  <c r="D89" i="7"/>
  <c r="C89" i="7"/>
  <c r="B89" i="7"/>
  <c r="A89" i="7"/>
  <c r="E88" i="7"/>
  <c r="D88" i="7"/>
  <c r="C88" i="7"/>
  <c r="B88" i="7"/>
  <c r="A88" i="7"/>
  <c r="E87" i="7"/>
  <c r="D87" i="7"/>
  <c r="C87" i="7"/>
  <c r="B87" i="7"/>
  <c r="A87" i="7"/>
  <c r="E86" i="7"/>
  <c r="D86" i="7"/>
  <c r="C86" i="7"/>
  <c r="B86" i="7"/>
  <c r="A86" i="7"/>
  <c r="E85" i="7"/>
  <c r="D85" i="7"/>
  <c r="C85" i="7"/>
  <c r="B85" i="7"/>
  <c r="A85" i="7"/>
  <c r="E84" i="7"/>
  <c r="D84" i="7"/>
  <c r="C84" i="7"/>
  <c r="B84" i="7"/>
  <c r="A84" i="7"/>
  <c r="E83" i="7"/>
  <c r="D83" i="7"/>
  <c r="C83" i="7"/>
  <c r="B83" i="7"/>
  <c r="A83" i="7"/>
  <c r="E82" i="7"/>
  <c r="D82" i="7"/>
  <c r="C82" i="7"/>
  <c r="B82" i="7"/>
  <c r="A82" i="7"/>
  <c r="E81" i="7"/>
  <c r="D81" i="7"/>
  <c r="C81" i="7"/>
  <c r="B81" i="7"/>
  <c r="A81" i="7"/>
  <c r="E80" i="7"/>
  <c r="D80" i="7"/>
  <c r="C80" i="7"/>
  <c r="B80" i="7"/>
  <c r="A80" i="7"/>
  <c r="K78" i="7"/>
  <c r="J78" i="7"/>
  <c r="I78" i="7"/>
  <c r="E78" i="7"/>
  <c r="D78" i="7"/>
  <c r="C78" i="7"/>
  <c r="A78" i="7"/>
  <c r="E79" i="7"/>
  <c r="D79" i="7"/>
  <c r="C79" i="7"/>
  <c r="B79" i="7"/>
  <c r="A79" i="7"/>
  <c r="E77" i="7"/>
  <c r="D77" i="7"/>
  <c r="C77" i="7"/>
  <c r="B77" i="7"/>
  <c r="A77" i="7"/>
  <c r="E76" i="7"/>
  <c r="D76" i="7"/>
  <c r="C76" i="7"/>
  <c r="B76" i="7"/>
  <c r="A76" i="7"/>
  <c r="E75" i="7"/>
  <c r="D75" i="7"/>
  <c r="C75" i="7"/>
  <c r="B75" i="7"/>
  <c r="A75" i="7"/>
  <c r="E74" i="7"/>
  <c r="D74" i="7"/>
  <c r="C74" i="7"/>
  <c r="B74" i="7"/>
  <c r="A74" i="7"/>
  <c r="E73" i="7"/>
  <c r="D73" i="7"/>
  <c r="C73" i="7"/>
  <c r="B73" i="7"/>
  <c r="A73" i="7"/>
  <c r="E72" i="7"/>
  <c r="D72" i="7"/>
  <c r="C72" i="7"/>
  <c r="B72" i="7"/>
  <c r="A72" i="7"/>
  <c r="E71" i="7"/>
  <c r="D71" i="7"/>
  <c r="C71" i="7"/>
  <c r="B71" i="7"/>
  <c r="A71" i="7"/>
  <c r="K69" i="7"/>
  <c r="J69" i="7"/>
  <c r="I69" i="7"/>
  <c r="E69" i="7"/>
  <c r="D69" i="7"/>
  <c r="C69" i="7"/>
  <c r="A69" i="7"/>
  <c r="E70" i="7"/>
  <c r="D70" i="7"/>
  <c r="C70" i="7"/>
  <c r="B70" i="7"/>
  <c r="A70" i="7"/>
  <c r="E68" i="7"/>
  <c r="D68" i="7"/>
  <c r="C68" i="7"/>
  <c r="B68" i="7"/>
  <c r="A68" i="7"/>
  <c r="E67" i="7"/>
  <c r="D67" i="7"/>
  <c r="C67" i="7"/>
  <c r="B67" i="7"/>
  <c r="A67" i="7"/>
  <c r="E66" i="7"/>
  <c r="D66" i="7"/>
  <c r="C66" i="7"/>
  <c r="B66" i="7"/>
  <c r="A66" i="7"/>
  <c r="E65" i="7"/>
  <c r="D65" i="7"/>
  <c r="C65" i="7"/>
  <c r="B65" i="7"/>
  <c r="A65" i="7"/>
  <c r="E64" i="7"/>
  <c r="D64" i="7"/>
  <c r="C64" i="7"/>
  <c r="B64" i="7"/>
  <c r="A64" i="7"/>
  <c r="A63" i="7"/>
  <c r="E63" i="7"/>
  <c r="D63" i="7"/>
  <c r="C63" i="7"/>
  <c r="B63" i="7"/>
  <c r="E62" i="7"/>
  <c r="D62" i="7"/>
  <c r="C62" i="7"/>
  <c r="B62" i="7"/>
  <c r="A62" i="7"/>
  <c r="E61" i="7"/>
  <c r="D61" i="7"/>
  <c r="C61" i="7"/>
  <c r="B61" i="7"/>
  <c r="A61" i="7"/>
  <c r="E60" i="7"/>
  <c r="D60" i="7"/>
  <c r="C60" i="7"/>
  <c r="B60" i="7"/>
  <c r="A60" i="7"/>
  <c r="E59" i="7"/>
  <c r="D59" i="7"/>
  <c r="C59" i="7"/>
  <c r="B59" i="7"/>
  <c r="A59" i="7"/>
  <c r="K57" i="7"/>
  <c r="J57" i="7"/>
  <c r="I57" i="7"/>
  <c r="E57" i="7"/>
  <c r="D57" i="7"/>
  <c r="C57" i="7"/>
  <c r="A57" i="7"/>
  <c r="E58" i="7"/>
  <c r="D58" i="7"/>
  <c r="C58" i="7"/>
  <c r="B58" i="7"/>
  <c r="A58" i="7"/>
  <c r="E56" i="7"/>
  <c r="D56" i="7"/>
  <c r="C56" i="7"/>
  <c r="B56" i="7"/>
  <c r="A56" i="7"/>
  <c r="E55" i="7"/>
  <c r="D55" i="7"/>
  <c r="C55" i="7"/>
  <c r="B55" i="7"/>
  <c r="A55" i="7"/>
  <c r="E54" i="7"/>
  <c r="D54" i="7"/>
  <c r="C54" i="7"/>
  <c r="B54" i="7"/>
  <c r="A54" i="7"/>
  <c r="E53" i="7"/>
  <c r="D53" i="7"/>
  <c r="C53" i="7"/>
  <c r="B53" i="7"/>
  <c r="A53" i="7"/>
  <c r="E52" i="7"/>
  <c r="D52" i="7"/>
  <c r="C52" i="7"/>
  <c r="B52" i="7"/>
  <c r="A52" i="7"/>
  <c r="E51" i="7"/>
  <c r="D51" i="7"/>
  <c r="C51" i="7"/>
  <c r="B51" i="7"/>
  <c r="A51" i="7"/>
  <c r="K50" i="7"/>
  <c r="J50" i="7"/>
  <c r="I50" i="7"/>
  <c r="E50" i="7"/>
  <c r="D50" i="7"/>
  <c r="C50" i="7"/>
  <c r="A50" i="7"/>
  <c r="E49" i="7"/>
  <c r="D49" i="7"/>
  <c r="C49" i="7"/>
  <c r="B49" i="7"/>
  <c r="A49" i="7"/>
  <c r="E48" i="7"/>
  <c r="D48" i="7"/>
  <c r="C48" i="7"/>
  <c r="B48" i="7"/>
  <c r="A48" i="7"/>
  <c r="E47" i="7"/>
  <c r="D47" i="7"/>
  <c r="C47" i="7"/>
  <c r="B47" i="7"/>
  <c r="A47" i="7"/>
  <c r="E46" i="7"/>
  <c r="D46" i="7"/>
  <c r="C46" i="7"/>
  <c r="B46" i="7"/>
  <c r="A46" i="7"/>
  <c r="E45" i="7"/>
  <c r="D45" i="7"/>
  <c r="C45" i="7"/>
  <c r="B45" i="7"/>
  <c r="A45" i="7"/>
  <c r="E44" i="7"/>
  <c r="D44" i="7"/>
  <c r="C44" i="7"/>
  <c r="B44" i="7"/>
  <c r="A44" i="7"/>
  <c r="E43" i="7"/>
  <c r="D43" i="7"/>
  <c r="C43" i="7"/>
  <c r="B43" i="7"/>
  <c r="A43" i="7"/>
  <c r="E42" i="7"/>
  <c r="D42" i="7"/>
  <c r="C42" i="7"/>
  <c r="B42" i="7"/>
  <c r="A42" i="7"/>
  <c r="E41" i="7"/>
  <c r="D41" i="7"/>
  <c r="C41" i="7"/>
  <c r="B41" i="7"/>
  <c r="A41" i="7"/>
  <c r="E40" i="7"/>
  <c r="D40" i="7"/>
  <c r="C40" i="7"/>
  <c r="B40" i="7"/>
  <c r="A40" i="7"/>
  <c r="E39" i="7"/>
  <c r="D39" i="7"/>
  <c r="C39" i="7"/>
  <c r="B39" i="7"/>
  <c r="A39" i="7"/>
  <c r="E38" i="7"/>
  <c r="D38" i="7"/>
  <c r="C38" i="7"/>
  <c r="B38" i="7"/>
  <c r="A38" i="7"/>
  <c r="E37" i="7"/>
  <c r="D37" i="7"/>
  <c r="C37" i="7"/>
  <c r="B37" i="7"/>
  <c r="A37" i="7"/>
  <c r="E36" i="7"/>
  <c r="D36" i="7"/>
  <c r="C36" i="7"/>
  <c r="B36" i="7"/>
  <c r="A36" i="7"/>
  <c r="E35" i="7"/>
  <c r="D35" i="7"/>
  <c r="C35" i="7"/>
  <c r="B35" i="7"/>
  <c r="A35" i="7"/>
  <c r="E34" i="7"/>
  <c r="D34" i="7"/>
  <c r="C34" i="7"/>
  <c r="B34" i="7"/>
  <c r="A34" i="7"/>
  <c r="E33" i="7"/>
  <c r="D33" i="7"/>
  <c r="C33" i="7"/>
  <c r="B33" i="7"/>
  <c r="A33" i="7"/>
  <c r="E32" i="7"/>
  <c r="D32" i="7"/>
  <c r="C32" i="7"/>
  <c r="B32" i="7"/>
  <c r="A32" i="7"/>
  <c r="E31" i="7"/>
  <c r="D31" i="7"/>
  <c r="C31" i="7"/>
  <c r="B31" i="7"/>
  <c r="A31" i="7"/>
  <c r="E30" i="7"/>
  <c r="D30" i="7"/>
  <c r="C30" i="7"/>
  <c r="B30" i="7"/>
  <c r="A30" i="7"/>
  <c r="E29" i="7"/>
  <c r="D29" i="7"/>
  <c r="C29" i="7"/>
  <c r="B29" i="7"/>
  <c r="A29" i="7"/>
  <c r="E28" i="7"/>
  <c r="D28" i="7"/>
  <c r="C28" i="7"/>
  <c r="B28" i="7"/>
  <c r="A28" i="7"/>
  <c r="E27" i="7"/>
  <c r="D27" i="7"/>
  <c r="C27" i="7"/>
  <c r="B27" i="7"/>
  <c r="A27" i="7"/>
  <c r="E26" i="7"/>
  <c r="D26" i="7"/>
  <c r="C26" i="7"/>
  <c r="B26" i="7"/>
  <c r="A26" i="7"/>
  <c r="E25" i="7"/>
  <c r="D25" i="7"/>
  <c r="C25" i="7"/>
  <c r="B25" i="7"/>
  <c r="A25" i="7"/>
  <c r="E24" i="7"/>
  <c r="D24" i="7"/>
  <c r="C24" i="7"/>
  <c r="B24" i="7"/>
  <c r="A24" i="7"/>
  <c r="E23" i="7"/>
  <c r="D23" i="7"/>
  <c r="C23" i="7"/>
  <c r="B23" i="7"/>
  <c r="A23" i="7"/>
  <c r="E22" i="7"/>
  <c r="D22" i="7"/>
  <c r="C22" i="7"/>
  <c r="B22" i="7"/>
  <c r="A22" i="7"/>
  <c r="E21" i="7"/>
  <c r="D21" i="7"/>
  <c r="C21" i="7"/>
  <c r="B21" i="7"/>
  <c r="A21" i="7"/>
  <c r="E20" i="7"/>
  <c r="D20" i="7"/>
  <c r="C20" i="7"/>
  <c r="B20" i="7"/>
  <c r="A20" i="7"/>
  <c r="E19" i="7"/>
  <c r="D19" i="7"/>
  <c r="C19" i="7"/>
  <c r="B19" i="7"/>
  <c r="A19" i="7"/>
  <c r="E18" i="7"/>
  <c r="D18" i="7"/>
  <c r="C18" i="7"/>
  <c r="B18" i="7"/>
  <c r="A18" i="7"/>
  <c r="E17" i="7"/>
  <c r="D17" i="7"/>
  <c r="C17" i="7"/>
  <c r="B17" i="7"/>
  <c r="A17" i="7"/>
  <c r="E16" i="7"/>
  <c r="D16" i="7"/>
  <c r="C16" i="7"/>
  <c r="B16" i="7"/>
  <c r="A16" i="7"/>
  <c r="E15" i="7"/>
  <c r="D15" i="7"/>
  <c r="C15" i="7"/>
  <c r="B15" i="7"/>
  <c r="A15" i="7"/>
  <c r="K14" i="7"/>
  <c r="J14" i="7"/>
  <c r="I14" i="7"/>
  <c r="E14" i="7"/>
  <c r="D14" i="7"/>
  <c r="C14" i="7"/>
  <c r="A14" i="7"/>
  <c r="E13" i="7"/>
  <c r="D13" i="7"/>
  <c r="C13" i="7"/>
  <c r="B13" i="7"/>
  <c r="A13" i="7"/>
  <c r="E12" i="7"/>
  <c r="D12" i="7"/>
  <c r="C12" i="7"/>
  <c r="B12" i="7"/>
  <c r="A12" i="7"/>
  <c r="E11" i="7"/>
  <c r="D11" i="7"/>
  <c r="C11" i="7"/>
  <c r="B11" i="7"/>
  <c r="A11" i="7"/>
  <c r="K10" i="7"/>
  <c r="J10" i="7"/>
  <c r="I10" i="7"/>
  <c r="E10" i="7"/>
  <c r="D10" i="7"/>
  <c r="C10" i="7"/>
  <c r="A10" i="7"/>
  <c r="E9" i="7"/>
  <c r="D9" i="7"/>
  <c r="C9" i="7"/>
  <c r="B9" i="7"/>
  <c r="A9" i="7"/>
  <c r="E8" i="7"/>
  <c r="D8" i="7"/>
  <c r="C8" i="7"/>
  <c r="B8" i="7"/>
  <c r="A8" i="7"/>
  <c r="E7" i="7"/>
  <c r="D7" i="7"/>
  <c r="C7" i="7"/>
  <c r="B7" i="7"/>
  <c r="A7" i="7"/>
  <c r="E6" i="7"/>
  <c r="D6" i="7"/>
  <c r="C6" i="7"/>
  <c r="B6" i="7"/>
  <c r="A6" i="7"/>
  <c r="K5" i="7"/>
  <c r="J5" i="7"/>
  <c r="I5" i="7"/>
  <c r="E5" i="7"/>
  <c r="D5" i="7"/>
  <c r="C5" i="7"/>
  <c r="A5" i="7"/>
  <c r="E4" i="7"/>
  <c r="D4" i="7"/>
  <c r="C4" i="7"/>
  <c r="B4" i="7"/>
  <c r="A4" i="7"/>
  <c r="E3" i="7"/>
  <c r="D3" i="7"/>
  <c r="C3" i="7"/>
  <c r="B3" i="7"/>
  <c r="A3" i="7"/>
  <c r="K241" i="7"/>
  <c r="J241" i="7"/>
  <c r="I241" i="7"/>
  <c r="E241" i="7"/>
  <c r="D241" i="7"/>
  <c r="C241" i="7"/>
  <c r="A241" i="7"/>
  <c r="K240" i="7"/>
  <c r="J240" i="7"/>
  <c r="I240" i="7"/>
  <c r="E240" i="7"/>
  <c r="D240" i="7"/>
  <c r="C240" i="7"/>
  <c r="A240" i="7"/>
  <c r="K239" i="7"/>
  <c r="J239" i="7"/>
  <c r="I239" i="7"/>
  <c r="E239" i="7"/>
  <c r="D239" i="7"/>
  <c r="C239" i="7"/>
  <c r="A239" i="7"/>
  <c r="K238" i="7"/>
  <c r="J238" i="7"/>
  <c r="I238" i="7"/>
  <c r="E238" i="7"/>
  <c r="D238" i="7"/>
  <c r="C238" i="7"/>
  <c r="A238" i="7"/>
  <c r="K237" i="7"/>
  <c r="J237" i="7"/>
  <c r="I237" i="7"/>
  <c r="E237" i="7"/>
  <c r="D237" i="7"/>
  <c r="C237" i="7"/>
  <c r="A237" i="7"/>
  <c r="K236" i="7"/>
  <c r="J236" i="7"/>
  <c r="I236" i="7"/>
  <c r="E236" i="7"/>
  <c r="D236" i="7"/>
  <c r="C236" i="7"/>
  <c r="A236" i="7"/>
  <c r="K235" i="7"/>
  <c r="J235" i="7"/>
  <c r="I235" i="7"/>
  <c r="E235" i="7"/>
  <c r="D235" i="7"/>
  <c r="C235" i="7"/>
  <c r="A235" i="7"/>
  <c r="K234" i="7"/>
  <c r="J234" i="7"/>
  <c r="I234" i="7"/>
  <c r="E234" i="7"/>
  <c r="D234" i="7"/>
  <c r="C234" i="7"/>
  <c r="A234" i="7"/>
  <c r="K233" i="7"/>
  <c r="J233" i="7"/>
  <c r="I233" i="7"/>
  <c r="E233" i="7"/>
  <c r="D233" i="7"/>
  <c r="C233" i="7"/>
  <c r="A233" i="7"/>
  <c r="K232" i="7"/>
  <c r="J232" i="7"/>
  <c r="I232" i="7"/>
  <c r="E232" i="7"/>
  <c r="D232" i="7"/>
  <c r="C232" i="7"/>
  <c r="A232" i="7"/>
  <c r="K231" i="7"/>
  <c r="J231" i="7"/>
  <c r="I231" i="7"/>
  <c r="E231" i="7"/>
  <c r="D231" i="7"/>
  <c r="C231" i="7"/>
  <c r="A231" i="7"/>
  <c r="K230" i="7"/>
  <c r="J230" i="7"/>
  <c r="I230" i="7"/>
  <c r="E230" i="7"/>
  <c r="D230" i="7"/>
  <c r="C230" i="7"/>
  <c r="A230" i="7"/>
  <c r="K229" i="7"/>
  <c r="J229" i="7"/>
  <c r="I229" i="7"/>
  <c r="E229" i="7"/>
  <c r="D229" i="7"/>
  <c r="C229" i="7"/>
  <c r="A229" i="7"/>
  <c r="K228" i="7"/>
  <c r="J228" i="7"/>
  <c r="I228" i="7"/>
  <c r="E228" i="7"/>
  <c r="D228" i="7"/>
  <c r="C228" i="7"/>
  <c r="A228" i="7"/>
  <c r="K227" i="7"/>
  <c r="J227" i="7"/>
  <c r="I227" i="7"/>
  <c r="E227" i="7"/>
  <c r="D227" i="7"/>
  <c r="C227" i="7"/>
  <c r="A227" i="7"/>
  <c r="K226" i="7"/>
  <c r="J226" i="7"/>
  <c r="I226" i="7"/>
  <c r="E226" i="7"/>
  <c r="D226" i="7"/>
  <c r="C226" i="7"/>
  <c r="A226" i="7"/>
  <c r="K225" i="7"/>
  <c r="J225" i="7"/>
  <c r="I225" i="7"/>
  <c r="E225" i="7"/>
  <c r="D225" i="7"/>
  <c r="C225" i="7"/>
  <c r="A225" i="7"/>
  <c r="K224" i="7"/>
  <c r="J224" i="7"/>
  <c r="I224" i="7"/>
  <c r="E224" i="7"/>
  <c r="D224" i="7"/>
  <c r="C224" i="7"/>
  <c r="A224" i="7"/>
  <c r="K223" i="7"/>
  <c r="J223" i="7"/>
  <c r="I223" i="7"/>
  <c r="E223" i="7"/>
  <c r="D223" i="7"/>
  <c r="C223" i="7"/>
  <c r="A223" i="7"/>
  <c r="K222" i="7"/>
  <c r="J222" i="7"/>
  <c r="I222" i="7"/>
  <c r="E222" i="7"/>
  <c r="D222" i="7"/>
  <c r="C222" i="7"/>
  <c r="A222" i="7"/>
  <c r="K221" i="7"/>
  <c r="J221" i="7"/>
  <c r="I221" i="7"/>
  <c r="E221" i="7"/>
  <c r="D221" i="7"/>
  <c r="C221" i="7"/>
  <c r="A221" i="7"/>
  <c r="K220" i="7"/>
  <c r="J220" i="7"/>
  <c r="I220" i="7"/>
  <c r="E220" i="7"/>
  <c r="D220" i="7"/>
  <c r="C220" i="7"/>
  <c r="A220" i="7"/>
  <c r="K219" i="7"/>
  <c r="J219" i="7"/>
  <c r="I219" i="7"/>
  <c r="E219" i="7"/>
  <c r="D219" i="7"/>
  <c r="C219" i="7"/>
  <c r="A219" i="7"/>
  <c r="K218" i="7"/>
  <c r="J218" i="7"/>
  <c r="I218" i="7"/>
  <c r="E218" i="7"/>
  <c r="D218" i="7"/>
  <c r="C218" i="7"/>
  <c r="A218" i="7"/>
  <c r="K217" i="7"/>
  <c r="J217" i="7"/>
  <c r="I217" i="7"/>
  <c r="E217" i="7"/>
  <c r="D217" i="7"/>
  <c r="C217" i="7"/>
  <c r="A217" i="7"/>
  <c r="K216" i="7"/>
  <c r="J216" i="7"/>
  <c r="I216" i="7"/>
  <c r="E216" i="7"/>
  <c r="D216" i="7"/>
  <c r="C216" i="7"/>
  <c r="A216" i="7"/>
  <c r="K215" i="7"/>
  <c r="J215" i="7"/>
  <c r="I215" i="7"/>
  <c r="E215" i="7"/>
  <c r="D215" i="7"/>
  <c r="C215" i="7"/>
  <c r="A215" i="7"/>
  <c r="K214" i="7"/>
  <c r="J214" i="7"/>
  <c r="I214" i="7"/>
  <c r="E214" i="7"/>
  <c r="D214" i="7"/>
  <c r="C214" i="7"/>
  <c r="A214" i="7"/>
  <c r="K213" i="7"/>
  <c r="J213" i="7"/>
  <c r="I213" i="7"/>
  <c r="E213" i="7"/>
  <c r="D213" i="7"/>
  <c r="C213" i="7"/>
  <c r="A213" i="7"/>
  <c r="K212" i="7"/>
  <c r="J212" i="7"/>
  <c r="I212" i="7"/>
  <c r="E212" i="7"/>
  <c r="D212" i="7"/>
  <c r="C212" i="7"/>
  <c r="A212" i="7"/>
  <c r="K211" i="7"/>
  <c r="J211" i="7"/>
  <c r="I211" i="7"/>
  <c r="E211" i="7"/>
  <c r="D211" i="7"/>
  <c r="C211" i="7"/>
  <c r="A211" i="7"/>
  <c r="K210" i="7"/>
  <c r="J210" i="7"/>
  <c r="I210" i="7"/>
  <c r="E210" i="7"/>
  <c r="D210" i="7"/>
  <c r="C210" i="7"/>
  <c r="A210" i="7"/>
  <c r="K209" i="7"/>
  <c r="J209" i="7"/>
  <c r="I209" i="7"/>
  <c r="E209" i="7"/>
  <c r="D209" i="7"/>
  <c r="C209" i="7"/>
  <c r="A209" i="7"/>
  <c r="K208" i="7"/>
  <c r="J208" i="7"/>
  <c r="I208" i="7"/>
  <c r="E208" i="7"/>
  <c r="D208" i="7"/>
  <c r="C208" i="7"/>
  <c r="A208" i="7"/>
  <c r="K207" i="7"/>
  <c r="J207" i="7"/>
  <c r="I207" i="7"/>
  <c r="E207" i="7"/>
  <c r="D207" i="7"/>
  <c r="C207" i="7"/>
  <c r="A207" i="7"/>
  <c r="K206" i="7"/>
  <c r="J206" i="7"/>
  <c r="I206" i="7"/>
  <c r="E206" i="7"/>
  <c r="D206" i="7"/>
  <c r="C206" i="7"/>
  <c r="A206" i="7"/>
  <c r="K205" i="7"/>
  <c r="J205" i="7"/>
  <c r="I205" i="7"/>
  <c r="E205" i="7"/>
  <c r="D205" i="7"/>
  <c r="C205" i="7"/>
  <c r="A205" i="7"/>
  <c r="E204" i="7"/>
  <c r="D204" i="7"/>
  <c r="C204" i="7"/>
  <c r="A204" i="7"/>
  <c r="E203" i="7"/>
  <c r="D203" i="7"/>
  <c r="C203" i="7"/>
  <c r="A203" i="7"/>
  <c r="E202" i="7"/>
  <c r="D202" i="7"/>
  <c r="C202" i="7"/>
  <c r="A202" i="7"/>
  <c r="E201" i="7"/>
  <c r="D201" i="7"/>
  <c r="C201" i="7"/>
  <c r="A201" i="7"/>
  <c r="E200" i="7"/>
  <c r="D200" i="7"/>
  <c r="C200" i="7"/>
  <c r="A200" i="7"/>
  <c r="E199" i="7"/>
  <c r="D199" i="7"/>
  <c r="C199" i="7"/>
  <c r="A199" i="7"/>
  <c r="K198" i="7"/>
  <c r="J198" i="7"/>
  <c r="I198" i="7"/>
  <c r="E198" i="7"/>
  <c r="D198" i="7"/>
  <c r="C198" i="7"/>
  <c r="A198" i="7"/>
  <c r="E197" i="7"/>
  <c r="D197" i="7"/>
  <c r="C197" i="7"/>
  <c r="A197" i="7"/>
  <c r="E196" i="7"/>
  <c r="D196" i="7"/>
  <c r="C196" i="7"/>
  <c r="A196" i="7"/>
  <c r="E195" i="7"/>
  <c r="D195" i="7"/>
  <c r="C195" i="7"/>
  <c r="A195" i="7"/>
  <c r="E194" i="7"/>
  <c r="D194" i="7"/>
  <c r="C194" i="7"/>
  <c r="A194" i="7"/>
  <c r="K193" i="7"/>
  <c r="J193" i="7"/>
  <c r="I193" i="7"/>
  <c r="E193" i="7"/>
  <c r="D193" i="7"/>
  <c r="C193" i="7"/>
  <c r="A193" i="7"/>
  <c r="L13" i="4"/>
  <c r="K13" i="4"/>
  <c r="J13" i="4"/>
  <c r="G13" i="4" l="1"/>
  <c r="G193" i="7" s="1"/>
  <c r="H13" i="4"/>
  <c r="H193" i="7" s="1"/>
  <c r="E2" i="7"/>
  <c r="D2" i="7"/>
  <c r="C2" i="7"/>
  <c r="A2" i="7"/>
  <c r="E174" i="6"/>
  <c r="D174" i="6"/>
  <c r="C174" i="6"/>
  <c r="E173" i="6"/>
  <c r="D173" i="6"/>
  <c r="C173" i="6"/>
  <c r="E172" i="6"/>
  <c r="D172" i="6"/>
  <c r="C172" i="6"/>
  <c r="E171" i="6"/>
  <c r="D171" i="6"/>
  <c r="C171" i="6"/>
  <c r="E170" i="6"/>
  <c r="D170" i="6"/>
  <c r="C170" i="6"/>
  <c r="E169" i="6"/>
  <c r="D169" i="6"/>
  <c r="C169" i="6"/>
  <c r="E168" i="6"/>
  <c r="D168" i="6"/>
  <c r="C168" i="6"/>
  <c r="E167" i="6"/>
  <c r="D167" i="6"/>
  <c r="C167" i="6"/>
  <c r="E166" i="6"/>
  <c r="D166" i="6"/>
  <c r="C166" i="6"/>
  <c r="E165" i="6"/>
  <c r="D165" i="6"/>
  <c r="C165" i="6"/>
  <c r="E164" i="6"/>
  <c r="D164" i="6"/>
  <c r="C164" i="6"/>
  <c r="E163" i="6"/>
  <c r="D163" i="6"/>
  <c r="C163" i="6"/>
  <c r="E162" i="6"/>
  <c r="D162" i="6"/>
  <c r="C162" i="6"/>
  <c r="E161" i="6"/>
  <c r="D161" i="6"/>
  <c r="C161" i="6"/>
  <c r="E160" i="6"/>
  <c r="D160" i="6"/>
  <c r="C160" i="6"/>
  <c r="E159" i="6"/>
  <c r="D159" i="6"/>
  <c r="C159" i="6"/>
  <c r="E158" i="6"/>
  <c r="D158" i="6"/>
  <c r="C158" i="6"/>
  <c r="E157" i="6"/>
  <c r="D157" i="6"/>
  <c r="C157" i="6"/>
  <c r="E156" i="6"/>
  <c r="D156" i="6"/>
  <c r="C156" i="6"/>
  <c r="E155" i="6"/>
  <c r="D155" i="6"/>
  <c r="C155" i="6"/>
  <c r="E154" i="6"/>
  <c r="D154" i="6"/>
  <c r="C154" i="6"/>
  <c r="E153" i="6"/>
  <c r="D153" i="6"/>
  <c r="C153" i="6"/>
  <c r="E152" i="6"/>
  <c r="D152" i="6"/>
  <c r="C152" i="6"/>
  <c r="E151" i="6"/>
  <c r="D151" i="6"/>
  <c r="C151" i="6"/>
  <c r="E150" i="6"/>
  <c r="D150" i="6"/>
  <c r="C150" i="6"/>
  <c r="E149" i="6"/>
  <c r="D149" i="6"/>
  <c r="C149" i="6"/>
  <c r="E148" i="6"/>
  <c r="D148" i="6"/>
  <c r="C148" i="6"/>
  <c r="E147" i="6"/>
  <c r="D147" i="6"/>
  <c r="C147" i="6"/>
  <c r="E146" i="6"/>
  <c r="D146" i="6"/>
  <c r="C146" i="6"/>
  <c r="E145" i="6"/>
  <c r="D145" i="6"/>
  <c r="C145" i="6"/>
  <c r="E144" i="6"/>
  <c r="D144" i="6"/>
  <c r="C144" i="6"/>
  <c r="E143" i="6"/>
  <c r="D143" i="6"/>
  <c r="C143" i="6"/>
  <c r="E142" i="6"/>
  <c r="D142" i="6"/>
  <c r="C142" i="6"/>
  <c r="E141" i="6"/>
  <c r="D141" i="6"/>
  <c r="C141" i="6"/>
  <c r="E140" i="6"/>
  <c r="D140" i="6"/>
  <c r="C140" i="6"/>
  <c r="E139" i="6"/>
  <c r="D139" i="6"/>
  <c r="C139" i="6"/>
  <c r="E138" i="6"/>
  <c r="D138" i="6"/>
  <c r="C138" i="6"/>
  <c r="E137" i="6"/>
  <c r="D137" i="6"/>
  <c r="C137" i="6"/>
  <c r="E136" i="6"/>
  <c r="D136" i="6"/>
  <c r="C136" i="6"/>
  <c r="E135" i="6"/>
  <c r="D135" i="6"/>
  <c r="C135" i="6"/>
  <c r="E134" i="6"/>
  <c r="D134" i="6"/>
  <c r="C134" i="6"/>
  <c r="E133" i="6"/>
  <c r="D133" i="6"/>
  <c r="C133" i="6"/>
  <c r="E132" i="6"/>
  <c r="D132" i="6"/>
  <c r="C132" i="6"/>
  <c r="E131" i="6"/>
  <c r="D131" i="6"/>
  <c r="C131" i="6"/>
  <c r="E130" i="6"/>
  <c r="D130" i="6"/>
  <c r="C130" i="6"/>
  <c r="E129" i="6"/>
  <c r="D129" i="6"/>
  <c r="C129" i="6"/>
  <c r="E128" i="6"/>
  <c r="D128" i="6"/>
  <c r="C128" i="6"/>
  <c r="E127" i="6"/>
  <c r="D127" i="6"/>
  <c r="C127" i="6"/>
  <c r="E126" i="6"/>
  <c r="D126" i="6"/>
  <c r="C126" i="6"/>
  <c r="E125" i="6"/>
  <c r="D125" i="6"/>
  <c r="C125" i="6"/>
  <c r="E124" i="6"/>
  <c r="D124" i="6"/>
  <c r="C124" i="6"/>
  <c r="E123" i="6"/>
  <c r="D123" i="6"/>
  <c r="C123" i="6"/>
  <c r="E122" i="6"/>
  <c r="D122" i="6"/>
  <c r="C122" i="6"/>
  <c r="E121" i="6"/>
  <c r="D121" i="6"/>
  <c r="C121" i="6"/>
  <c r="E120" i="6"/>
  <c r="D120" i="6"/>
  <c r="C120" i="6"/>
  <c r="E119" i="6"/>
  <c r="D119" i="6"/>
  <c r="C119" i="6"/>
  <c r="E118" i="6"/>
  <c r="D118" i="6"/>
  <c r="C118" i="6"/>
  <c r="E117" i="6"/>
  <c r="D117" i="6"/>
  <c r="C117" i="6"/>
  <c r="E116" i="6"/>
  <c r="D116" i="6"/>
  <c r="C116" i="6"/>
  <c r="E115" i="6"/>
  <c r="D115" i="6"/>
  <c r="C115" i="6"/>
  <c r="E114" i="6"/>
  <c r="D114" i="6"/>
  <c r="C114" i="6"/>
  <c r="E113" i="6"/>
  <c r="D113" i="6"/>
  <c r="C113" i="6"/>
  <c r="E112" i="6"/>
  <c r="D112" i="6"/>
  <c r="C112" i="6"/>
  <c r="E111" i="6"/>
  <c r="D111" i="6"/>
  <c r="C111" i="6"/>
  <c r="E110" i="6"/>
  <c r="D110" i="6"/>
  <c r="C110" i="6"/>
  <c r="E109" i="6"/>
  <c r="D109" i="6"/>
  <c r="C109" i="6"/>
  <c r="E108" i="6"/>
  <c r="D108" i="6"/>
  <c r="C108" i="6"/>
  <c r="E107" i="6"/>
  <c r="D107" i="6"/>
  <c r="C107" i="6"/>
  <c r="E106" i="6"/>
  <c r="D106" i="6"/>
  <c r="C106" i="6"/>
  <c r="E105" i="6"/>
  <c r="D105" i="6"/>
  <c r="C105" i="6"/>
  <c r="E104" i="6"/>
  <c r="D104" i="6"/>
  <c r="C104" i="6"/>
  <c r="E103" i="6"/>
  <c r="D103" i="6"/>
  <c r="C103" i="6"/>
  <c r="E102" i="6"/>
  <c r="D102" i="6"/>
  <c r="C102" i="6"/>
  <c r="E101" i="6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L7" i="5"/>
  <c r="K202" i="7" s="1"/>
  <c r="K7" i="5"/>
  <c r="J202" i="7" s="1"/>
  <c r="J7" i="5"/>
  <c r="I202" i="7" s="1"/>
  <c r="H7" i="5"/>
  <c r="H202" i="7" s="1"/>
  <c r="G7" i="5"/>
  <c r="G202" i="7" s="1"/>
  <c r="F7" i="5"/>
  <c r="F202" i="7" s="1"/>
  <c r="L8" i="5"/>
  <c r="K203" i="7" s="1"/>
  <c r="K8" i="5"/>
  <c r="J203" i="7" s="1"/>
  <c r="J8" i="5"/>
  <c r="I203" i="7" s="1"/>
  <c r="H8" i="5"/>
  <c r="H203" i="7" s="1"/>
  <c r="G8" i="5"/>
  <c r="G203" i="7" s="1"/>
  <c r="F8" i="5"/>
  <c r="F203" i="7" s="1"/>
  <c r="L6" i="5"/>
  <c r="K201" i="7" s="1"/>
  <c r="K6" i="5"/>
  <c r="J201" i="7" s="1"/>
  <c r="J6" i="5"/>
  <c r="I201" i="7" s="1"/>
  <c r="H6" i="5"/>
  <c r="H201" i="7" s="1"/>
  <c r="G6" i="5"/>
  <c r="G201" i="7" s="1"/>
  <c r="F6" i="5"/>
  <c r="F201" i="7" s="1"/>
  <c r="L4" i="5"/>
  <c r="K199" i="7" s="1"/>
  <c r="K4" i="5"/>
  <c r="J199" i="7" s="1"/>
  <c r="J4" i="5"/>
  <c r="I199" i="7" s="1"/>
  <c r="H4" i="5"/>
  <c r="H199" i="7" s="1"/>
  <c r="G4" i="5"/>
  <c r="G199" i="7" s="1"/>
  <c r="F4" i="5"/>
  <c r="F199" i="7" s="1"/>
  <c r="L9" i="5"/>
  <c r="K204" i="7" s="1"/>
  <c r="K9" i="5"/>
  <c r="J204" i="7" s="1"/>
  <c r="J9" i="5"/>
  <c r="I204" i="7" s="1"/>
  <c r="H9" i="5"/>
  <c r="H204" i="7" s="1"/>
  <c r="G9" i="5"/>
  <c r="G204" i="7" s="1"/>
  <c r="F9" i="5"/>
  <c r="F204" i="7" s="1"/>
  <c r="L5" i="5"/>
  <c r="K200" i="7" s="1"/>
  <c r="K5" i="5"/>
  <c r="J200" i="7" s="1"/>
  <c r="J5" i="5"/>
  <c r="I200" i="7" s="1"/>
  <c r="H5" i="5"/>
  <c r="H200" i="7" s="1"/>
  <c r="G5" i="5"/>
  <c r="G200" i="7" s="1"/>
  <c r="F5" i="5"/>
  <c r="F200" i="7" s="1"/>
  <c r="L42" i="4"/>
  <c r="K42" i="4"/>
  <c r="J42" i="4"/>
  <c r="H42" i="4"/>
  <c r="H241" i="7" s="1"/>
  <c r="G42" i="4"/>
  <c r="G241" i="7" s="1"/>
  <c r="F42" i="4"/>
  <c r="F241" i="7" s="1"/>
  <c r="L41" i="4"/>
  <c r="K41" i="4"/>
  <c r="J41" i="4"/>
  <c r="H41" i="4"/>
  <c r="H240" i="7" s="1"/>
  <c r="G41" i="4"/>
  <c r="G240" i="7" s="1"/>
  <c r="F41" i="4"/>
  <c r="F240" i="7" s="1"/>
  <c r="L40" i="4"/>
  <c r="K40" i="4"/>
  <c r="J40" i="4"/>
  <c r="H40" i="4"/>
  <c r="H239" i="7" s="1"/>
  <c r="G40" i="4"/>
  <c r="G239" i="7" s="1"/>
  <c r="F40" i="4"/>
  <c r="F239" i="7" s="1"/>
  <c r="L39" i="4"/>
  <c r="K39" i="4"/>
  <c r="J39" i="4"/>
  <c r="H39" i="4"/>
  <c r="H238" i="7" s="1"/>
  <c r="G39" i="4"/>
  <c r="G238" i="7" s="1"/>
  <c r="F39" i="4"/>
  <c r="F238" i="7" s="1"/>
  <c r="L38" i="4"/>
  <c r="K38" i="4"/>
  <c r="J38" i="4"/>
  <c r="H38" i="4"/>
  <c r="H237" i="7" s="1"/>
  <c r="G38" i="4"/>
  <c r="G237" i="7" s="1"/>
  <c r="F38" i="4"/>
  <c r="F237" i="7" s="1"/>
  <c r="L37" i="4"/>
  <c r="K37" i="4"/>
  <c r="J37" i="4"/>
  <c r="H37" i="4"/>
  <c r="H236" i="7" s="1"/>
  <c r="G37" i="4"/>
  <c r="G236" i="7" s="1"/>
  <c r="F37" i="4"/>
  <c r="F236" i="7" s="1"/>
  <c r="L36" i="4"/>
  <c r="K36" i="4"/>
  <c r="J36" i="4"/>
  <c r="H36" i="4"/>
  <c r="H235" i="7" s="1"/>
  <c r="G36" i="4"/>
  <c r="G235" i="7" s="1"/>
  <c r="F36" i="4"/>
  <c r="F235" i="7" s="1"/>
  <c r="L35" i="4"/>
  <c r="K35" i="4"/>
  <c r="J35" i="4"/>
  <c r="H35" i="4"/>
  <c r="H234" i="7" s="1"/>
  <c r="G35" i="4"/>
  <c r="G234" i="7" s="1"/>
  <c r="F35" i="4"/>
  <c r="F234" i="7" s="1"/>
  <c r="L34" i="4"/>
  <c r="K34" i="4"/>
  <c r="J34" i="4"/>
  <c r="H34" i="4"/>
  <c r="H233" i="7" s="1"/>
  <c r="G34" i="4"/>
  <c r="G233" i="7" s="1"/>
  <c r="F34" i="4"/>
  <c r="F233" i="7" s="1"/>
  <c r="L33" i="4"/>
  <c r="K33" i="4"/>
  <c r="J33" i="4"/>
  <c r="H33" i="4"/>
  <c r="H232" i="7" s="1"/>
  <c r="G33" i="4"/>
  <c r="G232" i="7" s="1"/>
  <c r="F33" i="4"/>
  <c r="F232" i="7" s="1"/>
  <c r="L32" i="4"/>
  <c r="K32" i="4"/>
  <c r="J32" i="4"/>
  <c r="H32" i="4"/>
  <c r="H231" i="7" s="1"/>
  <c r="G32" i="4"/>
  <c r="G231" i="7" s="1"/>
  <c r="F32" i="4"/>
  <c r="F231" i="7" s="1"/>
  <c r="L31" i="4"/>
  <c r="K31" i="4"/>
  <c r="J31" i="4"/>
  <c r="H31" i="4"/>
  <c r="H230" i="7" s="1"/>
  <c r="G31" i="4"/>
  <c r="G230" i="7" s="1"/>
  <c r="F31" i="4"/>
  <c r="F230" i="7" s="1"/>
  <c r="L30" i="4"/>
  <c r="K30" i="4"/>
  <c r="J30" i="4"/>
  <c r="H30" i="4"/>
  <c r="H229" i="7" s="1"/>
  <c r="G30" i="4"/>
  <c r="G229" i="7" s="1"/>
  <c r="F30" i="4"/>
  <c r="F229" i="7" s="1"/>
  <c r="L29" i="4"/>
  <c r="K29" i="4"/>
  <c r="J29" i="4"/>
  <c r="H29" i="4"/>
  <c r="H228" i="7" s="1"/>
  <c r="G29" i="4"/>
  <c r="G228" i="7" s="1"/>
  <c r="F29" i="4"/>
  <c r="F228" i="7" s="1"/>
  <c r="L28" i="4"/>
  <c r="K28" i="4"/>
  <c r="J28" i="4"/>
  <c r="H28" i="4"/>
  <c r="H227" i="7" s="1"/>
  <c r="G28" i="4"/>
  <c r="G227" i="7" s="1"/>
  <c r="F28" i="4"/>
  <c r="F227" i="7" s="1"/>
  <c r="L27" i="4"/>
  <c r="K27" i="4"/>
  <c r="J27" i="4"/>
  <c r="H27" i="4"/>
  <c r="H198" i="7" s="1"/>
  <c r="G27" i="4"/>
  <c r="G198" i="7" s="1"/>
  <c r="F27" i="4"/>
  <c r="F198" i="7" s="1"/>
  <c r="L26" i="4"/>
  <c r="K26" i="4"/>
  <c r="J26" i="4"/>
  <c r="H26" i="4"/>
  <c r="H226" i="7" s="1"/>
  <c r="G26" i="4"/>
  <c r="G226" i="7" s="1"/>
  <c r="F26" i="4"/>
  <c r="F226" i="7" s="1"/>
  <c r="L25" i="4"/>
  <c r="K25" i="4"/>
  <c r="J25" i="4"/>
  <c r="H25" i="4"/>
  <c r="H225" i="7" s="1"/>
  <c r="G25" i="4"/>
  <c r="G225" i="7" s="1"/>
  <c r="F25" i="4"/>
  <c r="F225" i="7" s="1"/>
  <c r="L24" i="4"/>
  <c r="K24" i="4"/>
  <c r="J24" i="4"/>
  <c r="H24" i="4"/>
  <c r="H224" i="7" s="1"/>
  <c r="G24" i="4"/>
  <c r="G224" i="7" s="1"/>
  <c r="F24" i="4"/>
  <c r="F224" i="7" s="1"/>
  <c r="L23" i="4"/>
  <c r="K23" i="4"/>
  <c r="J23" i="4"/>
  <c r="H23" i="4"/>
  <c r="H223" i="7" s="1"/>
  <c r="G23" i="4"/>
  <c r="G223" i="7" s="1"/>
  <c r="F23" i="4"/>
  <c r="F223" i="7" s="1"/>
  <c r="L22" i="4"/>
  <c r="K22" i="4"/>
  <c r="J22" i="4"/>
  <c r="H22" i="4"/>
  <c r="H222" i="7" s="1"/>
  <c r="G22" i="4"/>
  <c r="G222" i="7" s="1"/>
  <c r="F22" i="4"/>
  <c r="F222" i="7" s="1"/>
  <c r="L21" i="4"/>
  <c r="K21" i="4"/>
  <c r="J21" i="4"/>
  <c r="H21" i="4"/>
  <c r="H221" i="7" s="1"/>
  <c r="G21" i="4"/>
  <c r="G221" i="7" s="1"/>
  <c r="F21" i="4"/>
  <c r="F221" i="7" s="1"/>
  <c r="L20" i="4"/>
  <c r="K20" i="4"/>
  <c r="J20" i="4"/>
  <c r="H20" i="4"/>
  <c r="H220" i="7" s="1"/>
  <c r="G20" i="4"/>
  <c r="G220" i="7" s="1"/>
  <c r="F20" i="4"/>
  <c r="F220" i="7" s="1"/>
  <c r="L19" i="4"/>
  <c r="K19" i="4"/>
  <c r="J19" i="4"/>
  <c r="H19" i="4"/>
  <c r="H219" i="7" s="1"/>
  <c r="G19" i="4"/>
  <c r="G219" i="7" s="1"/>
  <c r="F19" i="4"/>
  <c r="F219" i="7" s="1"/>
  <c r="L18" i="4"/>
  <c r="K18" i="4"/>
  <c r="J18" i="4"/>
  <c r="H18" i="4"/>
  <c r="H218" i="7" s="1"/>
  <c r="G18" i="4"/>
  <c r="G218" i="7" s="1"/>
  <c r="F18" i="4"/>
  <c r="F218" i="7" s="1"/>
  <c r="L17" i="4"/>
  <c r="K17" i="4"/>
  <c r="J17" i="4"/>
  <c r="H17" i="4"/>
  <c r="H217" i="7" s="1"/>
  <c r="G17" i="4"/>
  <c r="G217" i="7" s="1"/>
  <c r="F17" i="4"/>
  <c r="F217" i="7" s="1"/>
  <c r="L16" i="4"/>
  <c r="K16" i="4"/>
  <c r="J16" i="4"/>
  <c r="H16" i="4"/>
  <c r="H216" i="7" s="1"/>
  <c r="G16" i="4"/>
  <c r="G216" i="7" s="1"/>
  <c r="F16" i="4"/>
  <c r="F216" i="7" s="1"/>
  <c r="L15" i="4"/>
  <c r="K15" i="4"/>
  <c r="J15" i="4"/>
  <c r="H15" i="4"/>
  <c r="H215" i="7" s="1"/>
  <c r="G15" i="4"/>
  <c r="G215" i="7" s="1"/>
  <c r="F15" i="4"/>
  <c r="F215" i="7" s="1"/>
  <c r="L14" i="4"/>
  <c r="K14" i="4"/>
  <c r="J14" i="4"/>
  <c r="H14" i="4"/>
  <c r="H214" i="7" s="1"/>
  <c r="G14" i="4"/>
  <c r="G214" i="7" s="1"/>
  <c r="F14" i="4"/>
  <c r="F214" i="7" s="1"/>
  <c r="L12" i="4"/>
  <c r="K12" i="4"/>
  <c r="J12" i="4"/>
  <c r="H12" i="4"/>
  <c r="H213" i="7" s="1"/>
  <c r="G12" i="4"/>
  <c r="G213" i="7" s="1"/>
  <c r="F12" i="4"/>
  <c r="F213" i="7" s="1"/>
  <c r="L11" i="4"/>
  <c r="K11" i="4"/>
  <c r="J11" i="4"/>
  <c r="H11" i="4"/>
  <c r="H212" i="7" s="1"/>
  <c r="G11" i="4"/>
  <c r="G212" i="7" s="1"/>
  <c r="F11" i="4"/>
  <c r="F212" i="7" s="1"/>
  <c r="L10" i="4"/>
  <c r="K10" i="4"/>
  <c r="J10" i="4"/>
  <c r="H10" i="4"/>
  <c r="H211" i="7" s="1"/>
  <c r="G10" i="4"/>
  <c r="G211" i="7" s="1"/>
  <c r="F10" i="4"/>
  <c r="F211" i="7" s="1"/>
  <c r="L9" i="4"/>
  <c r="K9" i="4"/>
  <c r="J9" i="4"/>
  <c r="H9" i="4"/>
  <c r="H210" i="7" s="1"/>
  <c r="G9" i="4"/>
  <c r="G210" i="7" s="1"/>
  <c r="F9" i="4"/>
  <c r="F210" i="7" s="1"/>
  <c r="L8" i="4"/>
  <c r="K8" i="4"/>
  <c r="J8" i="4"/>
  <c r="H8" i="4"/>
  <c r="H209" i="7" s="1"/>
  <c r="G8" i="4"/>
  <c r="G209" i="7" s="1"/>
  <c r="F8" i="4"/>
  <c r="F209" i="7" s="1"/>
  <c r="L7" i="4"/>
  <c r="K7" i="4"/>
  <c r="J7" i="4"/>
  <c r="H7" i="4"/>
  <c r="H208" i="7" s="1"/>
  <c r="G7" i="4"/>
  <c r="G208" i="7" s="1"/>
  <c r="F7" i="4"/>
  <c r="F208" i="7" s="1"/>
  <c r="L6" i="4"/>
  <c r="K6" i="4"/>
  <c r="J6" i="4"/>
  <c r="H6" i="4"/>
  <c r="H207" i="7" s="1"/>
  <c r="G6" i="4"/>
  <c r="G207" i="7" s="1"/>
  <c r="F6" i="4"/>
  <c r="F207" i="7" s="1"/>
  <c r="L5" i="4"/>
  <c r="K5" i="4"/>
  <c r="J5" i="4"/>
  <c r="H5" i="4"/>
  <c r="H206" i="7" s="1"/>
  <c r="G5" i="4"/>
  <c r="G206" i="7" s="1"/>
  <c r="F5" i="4"/>
  <c r="F206" i="7" s="1"/>
  <c r="L4" i="4"/>
  <c r="K4" i="4"/>
  <c r="J4" i="4"/>
  <c r="H4" i="4"/>
  <c r="H205" i="7" s="1"/>
  <c r="G4" i="4"/>
  <c r="G205" i="7" s="1"/>
  <c r="F4" i="4"/>
  <c r="F205" i="7" s="1"/>
  <c r="L5" i="3"/>
  <c r="K195" i="7" s="1"/>
  <c r="K5" i="3"/>
  <c r="J195" i="7" s="1"/>
  <c r="J5" i="3"/>
  <c r="I195" i="7" s="1"/>
  <c r="L7" i="3"/>
  <c r="K197" i="7" s="1"/>
  <c r="K7" i="3"/>
  <c r="J197" i="7" s="1"/>
  <c r="J7" i="3"/>
  <c r="I197" i="7" s="1"/>
  <c r="L6" i="3"/>
  <c r="K196" i="7" s="1"/>
  <c r="K6" i="3"/>
  <c r="J196" i="7" s="1"/>
  <c r="J6" i="3"/>
  <c r="I196" i="7" s="1"/>
  <c r="L4" i="3"/>
  <c r="K194" i="7" s="1"/>
  <c r="K4" i="3"/>
  <c r="J194" i="7" s="1"/>
  <c r="J4" i="3"/>
  <c r="I194" i="7" s="1"/>
  <c r="L10" i="2"/>
  <c r="L14" i="2"/>
  <c r="L12" i="2"/>
  <c r="L18" i="2"/>
  <c r="L5" i="2"/>
  <c r="L16" i="2"/>
  <c r="L15" i="2"/>
  <c r="L6" i="2"/>
  <c r="L11" i="2"/>
  <c r="L21" i="2"/>
  <c r="L17" i="2"/>
  <c r="L19" i="2"/>
  <c r="L8" i="2"/>
  <c r="L7" i="2"/>
  <c r="L4" i="2"/>
  <c r="L13" i="2"/>
  <c r="L9" i="2"/>
  <c r="L20" i="2"/>
  <c r="H5" i="3"/>
  <c r="H195" i="7" s="1"/>
  <c r="G5" i="3"/>
  <c r="G195" i="7" s="1"/>
  <c r="F5" i="3"/>
  <c r="F195" i="7" s="1"/>
  <c r="H7" i="3"/>
  <c r="H197" i="7" s="1"/>
  <c r="G7" i="3"/>
  <c r="G197" i="7" s="1"/>
  <c r="F7" i="3"/>
  <c r="F197" i="7" s="1"/>
  <c r="H6" i="3"/>
  <c r="H196" i="7" s="1"/>
  <c r="G6" i="3"/>
  <c r="G196" i="7" s="1"/>
  <c r="F6" i="3"/>
  <c r="F196" i="7" s="1"/>
  <c r="H4" i="3"/>
  <c r="H194" i="7" s="1"/>
  <c r="G4" i="3"/>
  <c r="G194" i="7" s="1"/>
  <c r="F4" i="3"/>
  <c r="F194" i="7" s="1"/>
  <c r="H10" i="2"/>
  <c r="H69" i="7" s="1"/>
  <c r="G10" i="2"/>
  <c r="G69" i="7" s="1"/>
  <c r="F10" i="2"/>
  <c r="F69" i="7" s="1"/>
  <c r="H14" i="2"/>
  <c r="H105" i="7" s="1"/>
  <c r="G14" i="2"/>
  <c r="G105" i="7" s="1"/>
  <c r="F14" i="2"/>
  <c r="F105" i="7" s="1"/>
  <c r="H12" i="2"/>
  <c r="H93" i="7" s="1"/>
  <c r="G12" i="2"/>
  <c r="G93" i="7" s="1"/>
  <c r="F12" i="2"/>
  <c r="F93" i="7" s="1"/>
  <c r="H18" i="2"/>
  <c r="H148" i="7" s="1"/>
  <c r="G18" i="2"/>
  <c r="G148" i="7" s="1"/>
  <c r="F18" i="2"/>
  <c r="F148" i="7" s="1"/>
  <c r="H5" i="2"/>
  <c r="H5" i="7" s="1"/>
  <c r="G5" i="2"/>
  <c r="G5" i="7" s="1"/>
  <c r="F5" i="2"/>
  <c r="F5" i="7" s="1"/>
  <c r="H16" i="2"/>
  <c r="H118" i="7" s="1"/>
  <c r="G16" i="2"/>
  <c r="G118" i="7" s="1"/>
  <c r="F16" i="2"/>
  <c r="F118" i="7" s="1"/>
  <c r="H15" i="2"/>
  <c r="H107" i="7" s="1"/>
  <c r="G15" i="2"/>
  <c r="G107" i="7" s="1"/>
  <c r="F15" i="2"/>
  <c r="F107" i="7" s="1"/>
  <c r="H6" i="2"/>
  <c r="H10" i="7" s="1"/>
  <c r="G6" i="2"/>
  <c r="G10" i="7" s="1"/>
  <c r="F6" i="2"/>
  <c r="F10" i="7" s="1"/>
  <c r="H11" i="2"/>
  <c r="H78" i="7" s="1"/>
  <c r="G11" i="2"/>
  <c r="G78" i="7" s="1"/>
  <c r="F11" i="2"/>
  <c r="F78" i="7" s="1"/>
  <c r="H21" i="2"/>
  <c r="H177" i="7" s="1"/>
  <c r="G21" i="2"/>
  <c r="G177" i="7" s="1"/>
  <c r="F21" i="2"/>
  <c r="F177" i="7" s="1"/>
  <c r="H17" i="2"/>
  <c r="H127" i="7" s="1"/>
  <c r="G17" i="2"/>
  <c r="G127" i="7" s="1"/>
  <c r="F17" i="2"/>
  <c r="F127" i="7" s="1"/>
  <c r="H19" i="2"/>
  <c r="H154" i="7" s="1"/>
  <c r="G19" i="2"/>
  <c r="G154" i="7" s="1"/>
  <c r="F19" i="2"/>
  <c r="F154" i="7" s="1"/>
  <c r="H8" i="2"/>
  <c r="H50" i="7" s="1"/>
  <c r="G8" i="2"/>
  <c r="G50" i="7" s="1"/>
  <c r="F8" i="2"/>
  <c r="F50" i="7" s="1"/>
  <c r="H7" i="2"/>
  <c r="H14" i="7" s="1"/>
  <c r="G7" i="2"/>
  <c r="G14" i="7" s="1"/>
  <c r="F7" i="2"/>
  <c r="F14" i="7" s="1"/>
  <c r="H4" i="2"/>
  <c r="G4" i="2"/>
  <c r="F4" i="2"/>
  <c r="H13" i="2"/>
  <c r="H101" i="7" s="1"/>
  <c r="G13" i="2"/>
  <c r="G101" i="7" s="1"/>
  <c r="F13" i="2"/>
  <c r="F101" i="7" s="1"/>
  <c r="H9" i="2"/>
  <c r="H57" i="7" s="1"/>
  <c r="G9" i="2"/>
  <c r="G57" i="7" s="1"/>
  <c r="F9" i="2"/>
  <c r="F57" i="7" s="1"/>
  <c r="H20" i="2"/>
  <c r="H161" i="7" s="1"/>
  <c r="G20" i="2"/>
  <c r="G161" i="7" s="1"/>
  <c r="F20" i="2"/>
  <c r="F161" i="7" s="1"/>
  <c r="I72" i="1"/>
  <c r="H75" i="7" s="1"/>
  <c r="H72" i="1"/>
  <c r="G75" i="7" s="1"/>
  <c r="G72" i="1"/>
  <c r="F75" i="7" s="1"/>
  <c r="I73" i="1"/>
  <c r="H76" i="7" s="1"/>
  <c r="H73" i="1"/>
  <c r="G76" i="7" s="1"/>
  <c r="G73" i="1"/>
  <c r="F76" i="7" s="1"/>
  <c r="I68" i="1"/>
  <c r="H71" i="7" s="1"/>
  <c r="H68" i="1"/>
  <c r="G71" i="7" s="1"/>
  <c r="G68" i="1"/>
  <c r="F71" i="7" s="1"/>
  <c r="I69" i="1"/>
  <c r="H72" i="7" s="1"/>
  <c r="H69" i="1"/>
  <c r="G72" i="7" s="1"/>
  <c r="G69" i="1"/>
  <c r="F72" i="7" s="1"/>
  <c r="I70" i="1"/>
  <c r="H73" i="7" s="1"/>
  <c r="H70" i="1"/>
  <c r="G73" i="7" s="1"/>
  <c r="G70" i="1"/>
  <c r="F73" i="7" s="1"/>
  <c r="I71" i="1"/>
  <c r="H74" i="7" s="1"/>
  <c r="H71" i="1"/>
  <c r="G74" i="7" s="1"/>
  <c r="G71" i="1"/>
  <c r="F74" i="7" s="1"/>
  <c r="I67" i="1"/>
  <c r="H70" i="7" s="1"/>
  <c r="H67" i="1"/>
  <c r="G70" i="7" s="1"/>
  <c r="G67" i="1"/>
  <c r="F70" i="7" s="1"/>
  <c r="I74" i="1"/>
  <c r="H77" i="7" s="1"/>
  <c r="H74" i="1"/>
  <c r="G77" i="7" s="1"/>
  <c r="G74" i="1"/>
  <c r="F77" i="7" s="1"/>
  <c r="I99" i="1"/>
  <c r="H106" i="7" s="1"/>
  <c r="H99" i="1"/>
  <c r="G106" i="7" s="1"/>
  <c r="G99" i="1"/>
  <c r="F106" i="7" s="1"/>
  <c r="I91" i="1"/>
  <c r="H96" i="7" s="1"/>
  <c r="H91" i="1"/>
  <c r="G96" i="7" s="1"/>
  <c r="G91" i="1"/>
  <c r="F96" i="7" s="1"/>
  <c r="I95" i="1"/>
  <c r="H100" i="7" s="1"/>
  <c r="H95" i="1"/>
  <c r="G100" i="7" s="1"/>
  <c r="G95" i="1"/>
  <c r="F100" i="7" s="1"/>
  <c r="I94" i="1"/>
  <c r="H99" i="7" s="1"/>
  <c r="H94" i="1"/>
  <c r="G99" i="7" s="1"/>
  <c r="G94" i="1"/>
  <c r="F99" i="7" s="1"/>
  <c r="I89" i="1"/>
  <c r="H94" i="7" s="1"/>
  <c r="H89" i="1"/>
  <c r="G94" i="7" s="1"/>
  <c r="G89" i="1"/>
  <c r="F94" i="7" s="1"/>
  <c r="I92" i="1"/>
  <c r="H97" i="7" s="1"/>
  <c r="H92" i="1"/>
  <c r="G97" i="7" s="1"/>
  <c r="G92" i="1"/>
  <c r="F97" i="7" s="1"/>
  <c r="I93" i="1"/>
  <c r="H98" i="7" s="1"/>
  <c r="H93" i="1"/>
  <c r="G98" i="7" s="1"/>
  <c r="G93" i="1"/>
  <c r="F98" i="7" s="1"/>
  <c r="I90" i="1"/>
  <c r="H95" i="7" s="1"/>
  <c r="H90" i="1"/>
  <c r="G95" i="7" s="1"/>
  <c r="G90" i="1"/>
  <c r="F95" i="7" s="1"/>
  <c r="I141" i="1"/>
  <c r="H152" i="7" s="1"/>
  <c r="H141" i="1"/>
  <c r="G152" i="7" s="1"/>
  <c r="G141" i="1"/>
  <c r="F152" i="7" s="1"/>
  <c r="I139" i="1"/>
  <c r="H150" i="7" s="1"/>
  <c r="H139" i="1"/>
  <c r="G150" i="7" s="1"/>
  <c r="G139" i="1"/>
  <c r="F150" i="7" s="1"/>
  <c r="I138" i="1"/>
  <c r="H149" i="7" s="1"/>
  <c r="H138" i="1"/>
  <c r="G149" i="7" s="1"/>
  <c r="G138" i="1"/>
  <c r="F149" i="7" s="1"/>
  <c r="I140" i="1"/>
  <c r="H151" i="7" s="1"/>
  <c r="H140" i="1"/>
  <c r="G151" i="7" s="1"/>
  <c r="G140" i="1"/>
  <c r="F151" i="7" s="1"/>
  <c r="I142" i="1"/>
  <c r="H153" i="7" s="1"/>
  <c r="H142" i="1"/>
  <c r="G153" i="7" s="1"/>
  <c r="G142" i="1"/>
  <c r="F153" i="7" s="1"/>
  <c r="I11" i="1"/>
  <c r="H9" i="7" s="1"/>
  <c r="H11" i="1"/>
  <c r="G9" i="7" s="1"/>
  <c r="G11" i="1"/>
  <c r="F9" i="7" s="1"/>
  <c r="I10" i="1"/>
  <c r="H8" i="7" s="1"/>
  <c r="H10" i="1"/>
  <c r="G8" i="7" s="1"/>
  <c r="G10" i="1"/>
  <c r="F8" i="7" s="1"/>
  <c r="I9" i="1"/>
  <c r="H7" i="7" s="1"/>
  <c r="H9" i="1"/>
  <c r="G7" i="7" s="1"/>
  <c r="G9" i="1"/>
  <c r="F7" i="7" s="1"/>
  <c r="I8" i="1"/>
  <c r="H6" i="7" s="1"/>
  <c r="H8" i="1"/>
  <c r="G6" i="7" s="1"/>
  <c r="G8" i="1"/>
  <c r="F6" i="7" s="1"/>
  <c r="I117" i="1"/>
  <c r="H126" i="7" s="1"/>
  <c r="H117" i="1"/>
  <c r="G126" i="7" s="1"/>
  <c r="G117" i="1"/>
  <c r="F126" i="7" s="1"/>
  <c r="I115" i="1"/>
  <c r="H124" i="7" s="1"/>
  <c r="H115" i="1"/>
  <c r="G124" i="7" s="1"/>
  <c r="G115" i="1"/>
  <c r="F124" i="7" s="1"/>
  <c r="I113" i="1"/>
  <c r="H122" i="7" s="1"/>
  <c r="H113" i="1"/>
  <c r="G122" i="7" s="1"/>
  <c r="G113" i="1"/>
  <c r="F122" i="7" s="1"/>
  <c r="I110" i="1"/>
  <c r="H119" i="7" s="1"/>
  <c r="H110" i="1"/>
  <c r="G119" i="7" s="1"/>
  <c r="G110" i="1"/>
  <c r="F119" i="7" s="1"/>
  <c r="I116" i="1"/>
  <c r="H125" i="7" s="1"/>
  <c r="H116" i="1"/>
  <c r="G125" i="7" s="1"/>
  <c r="G116" i="1"/>
  <c r="F125" i="7" s="1"/>
  <c r="I112" i="1"/>
  <c r="H121" i="7" s="1"/>
  <c r="H112" i="1"/>
  <c r="G121" i="7" s="1"/>
  <c r="G112" i="1"/>
  <c r="F121" i="7" s="1"/>
  <c r="I114" i="1"/>
  <c r="H123" i="7" s="1"/>
  <c r="H114" i="1"/>
  <c r="G123" i="7" s="1"/>
  <c r="G114" i="1"/>
  <c r="F123" i="7" s="1"/>
  <c r="I111" i="1"/>
  <c r="H120" i="7" s="1"/>
  <c r="H111" i="1"/>
  <c r="G120" i="7" s="1"/>
  <c r="G111" i="1"/>
  <c r="F120" i="7" s="1"/>
  <c r="I109" i="1"/>
  <c r="H117" i="7" s="1"/>
  <c r="H109" i="1"/>
  <c r="G117" i="7" s="1"/>
  <c r="G109" i="1"/>
  <c r="F117" i="7" s="1"/>
  <c r="I108" i="1"/>
  <c r="H116" i="7" s="1"/>
  <c r="H108" i="1"/>
  <c r="G116" i="7" s="1"/>
  <c r="G108" i="1"/>
  <c r="F116" i="7" s="1"/>
  <c r="I105" i="1"/>
  <c r="H113" i="7" s="1"/>
  <c r="H105" i="1"/>
  <c r="G113" i="7" s="1"/>
  <c r="G105" i="1"/>
  <c r="F113" i="7" s="1"/>
  <c r="I104" i="1"/>
  <c r="H112" i="7" s="1"/>
  <c r="H104" i="1"/>
  <c r="G112" i="7" s="1"/>
  <c r="G104" i="1"/>
  <c r="F112" i="7" s="1"/>
  <c r="I103" i="1"/>
  <c r="H111" i="7" s="1"/>
  <c r="H103" i="1"/>
  <c r="G111" i="7" s="1"/>
  <c r="G103" i="1"/>
  <c r="F111" i="7" s="1"/>
  <c r="I101" i="1"/>
  <c r="H109" i="7" s="1"/>
  <c r="H101" i="1"/>
  <c r="G109" i="7" s="1"/>
  <c r="G101" i="1"/>
  <c r="F109" i="7" s="1"/>
  <c r="I106" i="1"/>
  <c r="H114" i="7" s="1"/>
  <c r="H106" i="1"/>
  <c r="G114" i="7" s="1"/>
  <c r="G106" i="1"/>
  <c r="F114" i="7" s="1"/>
  <c r="I107" i="1"/>
  <c r="H115" i="7" s="1"/>
  <c r="H107" i="1"/>
  <c r="G115" i="7" s="1"/>
  <c r="G107" i="1"/>
  <c r="F115" i="7" s="1"/>
  <c r="I100" i="1"/>
  <c r="H108" i="7" s="1"/>
  <c r="H100" i="1"/>
  <c r="G108" i="7" s="1"/>
  <c r="G100" i="1"/>
  <c r="F108" i="7" s="1"/>
  <c r="I102" i="1"/>
  <c r="H110" i="7" s="1"/>
  <c r="H102" i="1"/>
  <c r="G110" i="7" s="1"/>
  <c r="G102" i="1"/>
  <c r="F110" i="7" s="1"/>
  <c r="I13" i="1"/>
  <c r="H12" i="7" s="1"/>
  <c r="H13" i="1"/>
  <c r="G12" i="7" s="1"/>
  <c r="G13" i="1"/>
  <c r="F12" i="7" s="1"/>
  <c r="I12" i="1"/>
  <c r="H11" i="7" s="1"/>
  <c r="H12" i="1"/>
  <c r="G11" i="7" s="1"/>
  <c r="G12" i="1"/>
  <c r="F11" i="7" s="1"/>
  <c r="I14" i="1"/>
  <c r="H13" i="7" s="1"/>
  <c r="H14" i="1"/>
  <c r="G13" i="7" s="1"/>
  <c r="G14" i="1"/>
  <c r="F13" i="7" s="1"/>
  <c r="I77" i="1"/>
  <c r="H81" i="7" s="1"/>
  <c r="H77" i="1"/>
  <c r="G81" i="7" s="1"/>
  <c r="G77" i="1"/>
  <c r="F81" i="7" s="1"/>
  <c r="I87" i="1"/>
  <c r="H91" i="7" s="1"/>
  <c r="H87" i="1"/>
  <c r="G91" i="7" s="1"/>
  <c r="G87" i="1"/>
  <c r="F91" i="7" s="1"/>
  <c r="I86" i="1"/>
  <c r="H90" i="7" s="1"/>
  <c r="H86" i="1"/>
  <c r="G90" i="7" s="1"/>
  <c r="G86" i="1"/>
  <c r="F90" i="7" s="1"/>
  <c r="I84" i="1"/>
  <c r="H88" i="7" s="1"/>
  <c r="H84" i="1"/>
  <c r="G88" i="7" s="1"/>
  <c r="G84" i="1"/>
  <c r="F88" i="7" s="1"/>
  <c r="I85" i="1"/>
  <c r="H89" i="7" s="1"/>
  <c r="H85" i="1"/>
  <c r="G89" i="7" s="1"/>
  <c r="G85" i="1"/>
  <c r="F89" i="7" s="1"/>
  <c r="I83" i="1"/>
  <c r="H87" i="7" s="1"/>
  <c r="H83" i="1"/>
  <c r="G87" i="7" s="1"/>
  <c r="G83" i="1"/>
  <c r="F87" i="7" s="1"/>
  <c r="I82" i="1"/>
  <c r="H86" i="7" s="1"/>
  <c r="H82" i="1"/>
  <c r="G86" i="7" s="1"/>
  <c r="G82" i="1"/>
  <c r="F86" i="7" s="1"/>
  <c r="I81" i="1"/>
  <c r="H85" i="7" s="1"/>
  <c r="H81" i="1"/>
  <c r="G85" i="7" s="1"/>
  <c r="G81" i="1"/>
  <c r="F85" i="7" s="1"/>
  <c r="I80" i="1"/>
  <c r="H84" i="7" s="1"/>
  <c r="H80" i="1"/>
  <c r="G84" i="7" s="1"/>
  <c r="G80" i="1"/>
  <c r="F84" i="7" s="1"/>
  <c r="I79" i="1"/>
  <c r="H83" i="7" s="1"/>
  <c r="H79" i="1"/>
  <c r="G83" i="7" s="1"/>
  <c r="G79" i="1"/>
  <c r="F83" i="7" s="1"/>
  <c r="I78" i="1"/>
  <c r="H82" i="7" s="1"/>
  <c r="H78" i="1"/>
  <c r="G82" i="7" s="1"/>
  <c r="G78" i="1"/>
  <c r="F82" i="7" s="1"/>
  <c r="I76" i="1"/>
  <c r="H80" i="7" s="1"/>
  <c r="H76" i="1"/>
  <c r="G80" i="7" s="1"/>
  <c r="G76" i="1"/>
  <c r="F80" i="7" s="1"/>
  <c r="I75" i="1"/>
  <c r="H79" i="7" s="1"/>
  <c r="H75" i="1"/>
  <c r="G79" i="7" s="1"/>
  <c r="G75" i="1"/>
  <c r="F79" i="7" s="1"/>
  <c r="I88" i="1"/>
  <c r="H92" i="7" s="1"/>
  <c r="H88" i="1"/>
  <c r="G92" i="7" s="1"/>
  <c r="G88" i="1"/>
  <c r="F92" i="7" s="1"/>
  <c r="I176" i="1"/>
  <c r="H190" i="7" s="1"/>
  <c r="H176" i="1"/>
  <c r="G190" i="7" s="1"/>
  <c r="G176" i="1"/>
  <c r="F190" i="7" s="1"/>
  <c r="I175" i="1"/>
  <c r="H189" i="7" s="1"/>
  <c r="H175" i="1"/>
  <c r="G189" i="7" s="1"/>
  <c r="G175" i="1"/>
  <c r="F189" i="7" s="1"/>
  <c r="I174" i="1"/>
  <c r="H174" i="1"/>
  <c r="G188" i="7" s="1"/>
  <c r="G174" i="1"/>
  <c r="F188" i="7" s="1"/>
  <c r="I171" i="1"/>
  <c r="H185" i="7" s="1"/>
  <c r="H171" i="1"/>
  <c r="G185" i="7" s="1"/>
  <c r="G171" i="1"/>
  <c r="F185" i="7" s="1"/>
  <c r="I170" i="1"/>
  <c r="H184" i="7" s="1"/>
  <c r="H170" i="1"/>
  <c r="G184" i="7" s="1"/>
  <c r="G170" i="1"/>
  <c r="F184" i="7" s="1"/>
  <c r="I166" i="1"/>
  <c r="H180" i="7" s="1"/>
  <c r="H166" i="1"/>
  <c r="G180" i="7" s="1"/>
  <c r="G166" i="1"/>
  <c r="F180" i="7" s="1"/>
  <c r="I178" i="1"/>
  <c r="H192" i="7" s="1"/>
  <c r="H178" i="1"/>
  <c r="G192" i="7" s="1"/>
  <c r="G178" i="1"/>
  <c r="F192" i="7" s="1"/>
  <c r="I173" i="1"/>
  <c r="H187" i="7" s="1"/>
  <c r="H173" i="1"/>
  <c r="G187" i="7" s="1"/>
  <c r="G173" i="1"/>
  <c r="F187" i="7" s="1"/>
  <c r="I169" i="1"/>
  <c r="H183" i="7" s="1"/>
  <c r="H169" i="1"/>
  <c r="G183" i="7" s="1"/>
  <c r="G169" i="1"/>
  <c r="F183" i="7" s="1"/>
  <c r="I168" i="1"/>
  <c r="H182" i="7" s="1"/>
  <c r="H168" i="1"/>
  <c r="G182" i="7" s="1"/>
  <c r="G168" i="1"/>
  <c r="F182" i="7" s="1"/>
  <c r="I167" i="1"/>
  <c r="H181" i="7" s="1"/>
  <c r="H167" i="1"/>
  <c r="G181" i="7" s="1"/>
  <c r="G167" i="1"/>
  <c r="F181" i="7" s="1"/>
  <c r="I165" i="1"/>
  <c r="H179" i="7" s="1"/>
  <c r="H165" i="1"/>
  <c r="G179" i="7" s="1"/>
  <c r="G165" i="1"/>
  <c r="F179" i="7" s="1"/>
  <c r="I164" i="1"/>
  <c r="H178" i="7" s="1"/>
  <c r="H164" i="1"/>
  <c r="G178" i="7" s="1"/>
  <c r="G164" i="1"/>
  <c r="F178" i="7" s="1"/>
  <c r="I172" i="1"/>
  <c r="H186" i="7" s="1"/>
  <c r="H172" i="1"/>
  <c r="G186" i="7" s="1"/>
  <c r="G172" i="1"/>
  <c r="F186" i="7" s="1"/>
  <c r="I177" i="1"/>
  <c r="H191" i="7" s="1"/>
  <c r="H177" i="1"/>
  <c r="G191" i="7" s="1"/>
  <c r="G177" i="1"/>
  <c r="F191" i="7" s="1"/>
  <c r="I137" i="1"/>
  <c r="H147" i="7" s="1"/>
  <c r="H137" i="1"/>
  <c r="G147" i="7" s="1"/>
  <c r="G137" i="1"/>
  <c r="F147" i="7" s="1"/>
  <c r="I136" i="1"/>
  <c r="H146" i="7" s="1"/>
  <c r="H136" i="1"/>
  <c r="G146" i="7" s="1"/>
  <c r="G136" i="1"/>
  <c r="F146" i="7" s="1"/>
  <c r="I135" i="1"/>
  <c r="H145" i="7" s="1"/>
  <c r="H135" i="1"/>
  <c r="G145" i="7" s="1"/>
  <c r="G135" i="1"/>
  <c r="F145" i="7" s="1"/>
  <c r="I133" i="1"/>
  <c r="H143" i="7" s="1"/>
  <c r="H133" i="1"/>
  <c r="G143" i="7" s="1"/>
  <c r="G133" i="1"/>
  <c r="F143" i="7" s="1"/>
  <c r="I132" i="1"/>
  <c r="H142" i="7" s="1"/>
  <c r="H132" i="1"/>
  <c r="G142" i="7" s="1"/>
  <c r="G132" i="1"/>
  <c r="F142" i="7" s="1"/>
  <c r="I128" i="1"/>
  <c r="H138" i="7" s="1"/>
  <c r="H128" i="1"/>
  <c r="G138" i="7" s="1"/>
  <c r="G128" i="1"/>
  <c r="F138" i="7" s="1"/>
  <c r="I127" i="1"/>
  <c r="H137" i="7" s="1"/>
  <c r="H127" i="1"/>
  <c r="G137" i="7" s="1"/>
  <c r="G127" i="1"/>
  <c r="F137" i="7" s="1"/>
  <c r="I124" i="1"/>
  <c r="H134" i="7" s="1"/>
  <c r="H124" i="1"/>
  <c r="G134" i="7" s="1"/>
  <c r="G124" i="1"/>
  <c r="F134" i="7" s="1"/>
  <c r="I123" i="1"/>
  <c r="H133" i="7" s="1"/>
  <c r="H123" i="1"/>
  <c r="G133" i="7" s="1"/>
  <c r="G123" i="1"/>
  <c r="F133" i="7" s="1"/>
  <c r="I121" i="1"/>
  <c r="H131" i="7" s="1"/>
  <c r="H121" i="1"/>
  <c r="G131" i="7" s="1"/>
  <c r="G121" i="1"/>
  <c r="F131" i="7" s="1"/>
  <c r="I119" i="1"/>
  <c r="H129" i="7" s="1"/>
  <c r="H119" i="1"/>
  <c r="G129" i="7" s="1"/>
  <c r="G119" i="1"/>
  <c r="I118" i="1"/>
  <c r="H128" i="7" s="1"/>
  <c r="H118" i="1"/>
  <c r="G128" i="7" s="1"/>
  <c r="G118" i="1"/>
  <c r="F128" i="7" s="1"/>
  <c r="I125" i="1"/>
  <c r="H135" i="7" s="1"/>
  <c r="H125" i="1"/>
  <c r="G135" i="7" s="1"/>
  <c r="G125" i="1"/>
  <c r="F135" i="7" s="1"/>
  <c r="I126" i="1"/>
  <c r="H136" i="7" s="1"/>
  <c r="H126" i="1"/>
  <c r="G136" i="7" s="1"/>
  <c r="G126" i="1"/>
  <c r="F136" i="7" s="1"/>
  <c r="I129" i="1"/>
  <c r="H139" i="7" s="1"/>
  <c r="H129" i="1"/>
  <c r="G139" i="7" s="1"/>
  <c r="G129" i="1"/>
  <c r="F139" i="7" s="1"/>
  <c r="I122" i="1"/>
  <c r="H132" i="7" s="1"/>
  <c r="H122" i="1"/>
  <c r="G132" i="7" s="1"/>
  <c r="G122" i="1"/>
  <c r="F132" i="7" s="1"/>
  <c r="I131" i="1"/>
  <c r="H141" i="7" s="1"/>
  <c r="H131" i="1"/>
  <c r="G141" i="7" s="1"/>
  <c r="G131" i="1"/>
  <c r="F141" i="7" s="1"/>
  <c r="I134" i="1"/>
  <c r="H144" i="7" s="1"/>
  <c r="H134" i="1"/>
  <c r="G144" i="7" s="1"/>
  <c r="G134" i="1"/>
  <c r="F144" i="7" s="1"/>
  <c r="I130" i="1"/>
  <c r="H140" i="7" s="1"/>
  <c r="H130" i="1"/>
  <c r="G140" i="7" s="1"/>
  <c r="G130" i="1"/>
  <c r="F140" i="7" s="1"/>
  <c r="I120" i="1"/>
  <c r="H130" i="7" s="1"/>
  <c r="H120" i="1"/>
  <c r="G130" i="7" s="1"/>
  <c r="G120" i="1"/>
  <c r="F130" i="7" s="1"/>
  <c r="I147" i="1"/>
  <c r="H159" i="7" s="1"/>
  <c r="H147" i="1"/>
  <c r="G159" i="7" s="1"/>
  <c r="G147" i="1"/>
  <c r="F159" i="7" s="1"/>
  <c r="I146" i="1"/>
  <c r="H158" i="7" s="1"/>
  <c r="H146" i="1"/>
  <c r="G158" i="7" s="1"/>
  <c r="G146" i="1"/>
  <c r="F158" i="7" s="1"/>
  <c r="I144" i="1"/>
  <c r="H156" i="7" s="1"/>
  <c r="H144" i="1"/>
  <c r="G156" i="7" s="1"/>
  <c r="G144" i="1"/>
  <c r="F156" i="7" s="1"/>
  <c r="I145" i="1"/>
  <c r="H157" i="7" s="1"/>
  <c r="H145" i="1"/>
  <c r="G157" i="7" s="1"/>
  <c r="G145" i="1"/>
  <c r="F157" i="7" s="1"/>
  <c r="I143" i="1"/>
  <c r="H155" i="7" s="1"/>
  <c r="H143" i="1"/>
  <c r="G155" i="7" s="1"/>
  <c r="G143" i="1"/>
  <c r="F155" i="7" s="1"/>
  <c r="I148" i="1"/>
  <c r="H148" i="1"/>
  <c r="G160" i="7" s="1"/>
  <c r="G148" i="1"/>
  <c r="F160" i="7" s="1"/>
  <c r="I52" i="1"/>
  <c r="H53" i="7" s="1"/>
  <c r="H52" i="1"/>
  <c r="G53" i="7" s="1"/>
  <c r="G52" i="1"/>
  <c r="F53" i="7" s="1"/>
  <c r="I50" i="1"/>
  <c r="H51" i="7" s="1"/>
  <c r="H50" i="1"/>
  <c r="G51" i="7" s="1"/>
  <c r="G50" i="1"/>
  <c r="F51" i="7" s="1"/>
  <c r="I54" i="1"/>
  <c r="H55" i="7" s="1"/>
  <c r="H54" i="1"/>
  <c r="G55" i="7" s="1"/>
  <c r="G54" i="1"/>
  <c r="F55" i="7" s="1"/>
  <c r="I55" i="1"/>
  <c r="H56" i="7" s="1"/>
  <c r="H55" i="1"/>
  <c r="G56" i="7" s="1"/>
  <c r="G55" i="1"/>
  <c r="F56" i="7" s="1"/>
  <c r="I53" i="1"/>
  <c r="H54" i="7" s="1"/>
  <c r="H53" i="1"/>
  <c r="G54" i="7" s="1"/>
  <c r="G53" i="1"/>
  <c r="F54" i="7" s="1"/>
  <c r="I51" i="1"/>
  <c r="H52" i="7" s="1"/>
  <c r="H51" i="1"/>
  <c r="G52" i="7" s="1"/>
  <c r="G51" i="1"/>
  <c r="F52" i="7" s="1"/>
  <c r="I37" i="1"/>
  <c r="H37" i="7" s="1"/>
  <c r="H37" i="1"/>
  <c r="G37" i="7" s="1"/>
  <c r="G37" i="1"/>
  <c r="F37" i="7" s="1"/>
  <c r="I22" i="1"/>
  <c r="H22" i="7" s="1"/>
  <c r="H22" i="1"/>
  <c r="G22" i="7" s="1"/>
  <c r="G22" i="1"/>
  <c r="F22" i="7" s="1"/>
  <c r="I44" i="1"/>
  <c r="H44" i="7" s="1"/>
  <c r="H44" i="1"/>
  <c r="G44" i="7" s="1"/>
  <c r="G44" i="1"/>
  <c r="I24" i="1"/>
  <c r="H24" i="7" s="1"/>
  <c r="H24" i="1"/>
  <c r="G24" i="7" s="1"/>
  <c r="G24" i="1"/>
  <c r="F24" i="7" s="1"/>
  <c r="I47" i="1"/>
  <c r="H47" i="7" s="1"/>
  <c r="H47" i="1"/>
  <c r="G47" i="7" s="1"/>
  <c r="G47" i="1"/>
  <c r="F47" i="7" s="1"/>
  <c r="I16" i="1"/>
  <c r="H16" i="7" s="1"/>
  <c r="H16" i="1"/>
  <c r="G16" i="7" s="1"/>
  <c r="G16" i="1"/>
  <c r="F16" i="7" s="1"/>
  <c r="I29" i="1"/>
  <c r="H29" i="7" s="1"/>
  <c r="H29" i="1"/>
  <c r="G29" i="7" s="1"/>
  <c r="G29" i="1"/>
  <c r="F29" i="7" s="1"/>
  <c r="I45" i="1"/>
  <c r="H45" i="7" s="1"/>
  <c r="H45" i="1"/>
  <c r="G45" i="7" s="1"/>
  <c r="G45" i="1"/>
  <c r="F45" i="7" s="1"/>
  <c r="I34" i="1"/>
  <c r="H34" i="7" s="1"/>
  <c r="H34" i="1"/>
  <c r="G34" i="7" s="1"/>
  <c r="G34" i="1"/>
  <c r="F34" i="7" s="1"/>
  <c r="I39" i="1"/>
  <c r="H39" i="7" s="1"/>
  <c r="H39" i="1"/>
  <c r="G39" i="7" s="1"/>
  <c r="G39" i="1"/>
  <c r="F39" i="7" s="1"/>
  <c r="I17" i="1"/>
  <c r="H17" i="7" s="1"/>
  <c r="H17" i="1"/>
  <c r="G17" i="7" s="1"/>
  <c r="G17" i="1"/>
  <c r="F17" i="7" s="1"/>
  <c r="I35" i="1"/>
  <c r="H35" i="7" s="1"/>
  <c r="H35" i="1"/>
  <c r="G35" i="7" s="1"/>
  <c r="G35" i="1"/>
  <c r="F35" i="7" s="1"/>
  <c r="I36" i="1"/>
  <c r="H36" i="7" s="1"/>
  <c r="H36" i="1"/>
  <c r="G36" i="7" s="1"/>
  <c r="G36" i="1"/>
  <c r="F36" i="7" s="1"/>
  <c r="I20" i="1"/>
  <c r="H20" i="7" s="1"/>
  <c r="H20" i="1"/>
  <c r="G20" i="7" s="1"/>
  <c r="G20" i="1"/>
  <c r="F20" i="7" s="1"/>
  <c r="I31" i="1"/>
  <c r="H31" i="7" s="1"/>
  <c r="H31" i="1"/>
  <c r="G31" i="7" s="1"/>
  <c r="G31" i="1"/>
  <c r="F31" i="7" s="1"/>
  <c r="I18" i="1"/>
  <c r="H18" i="7" s="1"/>
  <c r="H18" i="1"/>
  <c r="G18" i="7" s="1"/>
  <c r="G18" i="1"/>
  <c r="F18" i="7" s="1"/>
  <c r="I43" i="1"/>
  <c r="H43" i="7" s="1"/>
  <c r="H43" i="1"/>
  <c r="G43" i="7" s="1"/>
  <c r="G43" i="1"/>
  <c r="F43" i="7" s="1"/>
  <c r="I33" i="1"/>
  <c r="H33" i="7" s="1"/>
  <c r="H33" i="1"/>
  <c r="G33" i="7" s="1"/>
  <c r="G33" i="1"/>
  <c r="F33" i="7" s="1"/>
  <c r="I28" i="1"/>
  <c r="H28" i="7" s="1"/>
  <c r="H28" i="1"/>
  <c r="G28" i="7" s="1"/>
  <c r="G28" i="1"/>
  <c r="F28" i="7" s="1"/>
  <c r="I41" i="1"/>
  <c r="H41" i="7" s="1"/>
  <c r="H41" i="1"/>
  <c r="G41" i="7" s="1"/>
  <c r="G41" i="1"/>
  <c r="F41" i="7" s="1"/>
  <c r="I40" i="1"/>
  <c r="H40" i="7" s="1"/>
  <c r="H40" i="1"/>
  <c r="G40" i="7" s="1"/>
  <c r="G40" i="1"/>
  <c r="F40" i="7" s="1"/>
  <c r="I27" i="1"/>
  <c r="H27" i="7" s="1"/>
  <c r="H27" i="1"/>
  <c r="G27" i="7" s="1"/>
  <c r="G27" i="1"/>
  <c r="F27" i="7" s="1"/>
  <c r="I19" i="1"/>
  <c r="H19" i="7" s="1"/>
  <c r="H19" i="1"/>
  <c r="G19" i="7" s="1"/>
  <c r="G19" i="1"/>
  <c r="F19" i="7" s="1"/>
  <c r="I32" i="1"/>
  <c r="H32" i="7" s="1"/>
  <c r="H32" i="1"/>
  <c r="G32" i="7" s="1"/>
  <c r="G32" i="1"/>
  <c r="F32" i="7" s="1"/>
  <c r="I21" i="1"/>
  <c r="H21" i="7" s="1"/>
  <c r="H21" i="1"/>
  <c r="G21" i="7" s="1"/>
  <c r="G21" i="1"/>
  <c r="F21" i="7" s="1"/>
  <c r="I46" i="1"/>
  <c r="H46" i="7" s="1"/>
  <c r="H46" i="1"/>
  <c r="G46" i="7" s="1"/>
  <c r="G46" i="1"/>
  <c r="F46" i="7" s="1"/>
  <c r="I30" i="1"/>
  <c r="H30" i="7" s="1"/>
  <c r="H30" i="1"/>
  <c r="G30" i="7" s="1"/>
  <c r="G30" i="1"/>
  <c r="F30" i="7" s="1"/>
  <c r="I48" i="1"/>
  <c r="H48" i="7" s="1"/>
  <c r="H48" i="1"/>
  <c r="G48" i="7" s="1"/>
  <c r="G48" i="1"/>
  <c r="F48" i="7" s="1"/>
  <c r="I25" i="1"/>
  <c r="H25" i="7" s="1"/>
  <c r="H25" i="1"/>
  <c r="G25" i="7" s="1"/>
  <c r="G25" i="1"/>
  <c r="F25" i="7" s="1"/>
  <c r="I26" i="1"/>
  <c r="H26" i="7" s="1"/>
  <c r="H26" i="1"/>
  <c r="G26" i="7" s="1"/>
  <c r="G26" i="1"/>
  <c r="F26" i="7" s="1"/>
  <c r="I15" i="1"/>
  <c r="H15" i="7" s="1"/>
  <c r="H15" i="1"/>
  <c r="G15" i="7" s="1"/>
  <c r="G15" i="1"/>
  <c r="F15" i="7" s="1"/>
  <c r="I49" i="1"/>
  <c r="H49" i="7" s="1"/>
  <c r="H49" i="1"/>
  <c r="G49" i="7" s="1"/>
  <c r="G49" i="1"/>
  <c r="F49" i="7" s="1"/>
  <c r="I38" i="1"/>
  <c r="H38" i="1"/>
  <c r="G38" i="7" s="1"/>
  <c r="G38" i="1"/>
  <c r="F38" i="7" s="1"/>
  <c r="I42" i="1"/>
  <c r="H42" i="7" s="1"/>
  <c r="H42" i="1"/>
  <c r="G42" i="7" s="1"/>
  <c r="G42" i="1"/>
  <c r="F42" i="7" s="1"/>
  <c r="I23" i="1"/>
  <c r="H23" i="7" s="1"/>
  <c r="H23" i="1"/>
  <c r="G23" i="7" s="1"/>
  <c r="G23" i="1"/>
  <c r="F23" i="7" s="1"/>
  <c r="I6" i="1"/>
  <c r="H3" i="7" s="1"/>
  <c r="H6" i="1"/>
  <c r="G3" i="7" s="1"/>
  <c r="G6" i="1"/>
  <c r="F3" i="7" s="1"/>
  <c r="I7" i="1"/>
  <c r="H4" i="7" s="1"/>
  <c r="H7" i="1"/>
  <c r="G4" i="7" s="1"/>
  <c r="G7" i="1"/>
  <c r="F4" i="7" s="1"/>
  <c r="I98" i="1"/>
  <c r="H104" i="7" s="1"/>
  <c r="H98" i="1"/>
  <c r="G104" i="7" s="1"/>
  <c r="G98" i="1"/>
  <c r="F104" i="7" s="1"/>
  <c r="I97" i="1"/>
  <c r="H103" i="7" s="1"/>
  <c r="H97" i="1"/>
  <c r="G103" i="7" s="1"/>
  <c r="G97" i="1"/>
  <c r="F103" i="7" s="1"/>
  <c r="I96" i="1"/>
  <c r="H102" i="7" s="1"/>
  <c r="H96" i="1"/>
  <c r="G102" i="7" s="1"/>
  <c r="G96" i="1"/>
  <c r="F102" i="7" s="1"/>
  <c r="I64" i="1"/>
  <c r="H66" i="7" s="1"/>
  <c r="H64" i="1"/>
  <c r="G66" i="7" s="1"/>
  <c r="G64" i="1"/>
  <c r="F66" i="7" s="1"/>
  <c r="I60" i="1"/>
  <c r="H62" i="7" s="1"/>
  <c r="H60" i="1"/>
  <c r="G62" i="7" s="1"/>
  <c r="G60" i="1"/>
  <c r="F62" i="7" s="1"/>
  <c r="I62" i="1"/>
  <c r="H64" i="7" s="1"/>
  <c r="H62" i="1"/>
  <c r="G64" i="7" s="1"/>
  <c r="G62" i="1"/>
  <c r="F64" i="7" s="1"/>
  <c r="I61" i="1"/>
  <c r="H63" i="7" s="1"/>
  <c r="H61" i="1"/>
  <c r="G63" i="7" s="1"/>
  <c r="G61" i="1"/>
  <c r="F63" i="7" s="1"/>
  <c r="I58" i="1"/>
  <c r="H60" i="7" s="1"/>
  <c r="H58" i="1"/>
  <c r="G60" i="7" s="1"/>
  <c r="G58" i="1"/>
  <c r="F60" i="7" s="1"/>
  <c r="I59" i="1"/>
  <c r="H61" i="7" s="1"/>
  <c r="H59" i="1"/>
  <c r="G61" i="7" s="1"/>
  <c r="G59" i="1"/>
  <c r="F61" i="7" s="1"/>
  <c r="I65" i="1"/>
  <c r="H67" i="7" s="1"/>
  <c r="H65" i="1"/>
  <c r="G67" i="7" s="1"/>
  <c r="G65" i="1"/>
  <c r="F67" i="7" s="1"/>
  <c r="I63" i="1"/>
  <c r="H65" i="7" s="1"/>
  <c r="H63" i="1"/>
  <c r="G65" i="7" s="1"/>
  <c r="G63" i="1"/>
  <c r="F65" i="7" s="1"/>
  <c r="I57" i="1"/>
  <c r="H59" i="7" s="1"/>
  <c r="H57" i="1"/>
  <c r="G59" i="7" s="1"/>
  <c r="G57" i="1"/>
  <c r="F59" i="7" s="1"/>
  <c r="I66" i="1"/>
  <c r="H68" i="7" s="1"/>
  <c r="H66" i="1"/>
  <c r="G68" i="7" s="1"/>
  <c r="G66" i="1"/>
  <c r="F68" i="7" s="1"/>
  <c r="I56" i="1"/>
  <c r="H58" i="7" s="1"/>
  <c r="H56" i="1"/>
  <c r="G58" i="7" s="1"/>
  <c r="G56" i="1"/>
  <c r="F58" i="7" s="1"/>
  <c r="I161" i="1"/>
  <c r="H174" i="7" s="1"/>
  <c r="H161" i="1"/>
  <c r="G174" i="7" s="1"/>
  <c r="G161" i="1"/>
  <c r="F174" i="7" s="1"/>
  <c r="I155" i="1"/>
  <c r="H168" i="7" s="1"/>
  <c r="H155" i="1"/>
  <c r="G168" i="7" s="1"/>
  <c r="G155" i="1"/>
  <c r="F168" i="7" s="1"/>
  <c r="I156" i="1"/>
  <c r="H169" i="7" s="1"/>
  <c r="H156" i="1"/>
  <c r="G169" i="7" s="1"/>
  <c r="G156" i="1"/>
  <c r="F169" i="7" s="1"/>
  <c r="I153" i="1"/>
  <c r="H166" i="7" s="1"/>
  <c r="H153" i="1"/>
  <c r="G166" i="7" s="1"/>
  <c r="G153" i="1"/>
  <c r="F166" i="7" s="1"/>
  <c r="I154" i="1"/>
  <c r="H154" i="1"/>
  <c r="G167" i="7" s="1"/>
  <c r="G154" i="1"/>
  <c r="F167" i="7" s="1"/>
  <c r="I150" i="1"/>
  <c r="H163" i="7" s="1"/>
  <c r="H150" i="1"/>
  <c r="G163" i="7" s="1"/>
  <c r="G150" i="1"/>
  <c r="F163" i="7" s="1"/>
  <c r="I159" i="1"/>
  <c r="H172" i="7" s="1"/>
  <c r="H159" i="1"/>
  <c r="G172" i="7" s="1"/>
  <c r="G159" i="1"/>
  <c r="I151" i="1"/>
  <c r="H164" i="7" s="1"/>
  <c r="H151" i="1"/>
  <c r="G164" i="7" s="1"/>
  <c r="G151" i="1"/>
  <c r="F164" i="7" s="1"/>
  <c r="I149" i="1"/>
  <c r="H162" i="7" s="1"/>
  <c r="H149" i="1"/>
  <c r="G162" i="7" s="1"/>
  <c r="G149" i="1"/>
  <c r="F162" i="7" s="1"/>
  <c r="I160" i="1"/>
  <c r="H173" i="7" s="1"/>
  <c r="H160" i="1"/>
  <c r="G173" i="7" s="1"/>
  <c r="G160" i="1"/>
  <c r="F173" i="7" s="1"/>
  <c r="I162" i="1"/>
  <c r="H175" i="7" s="1"/>
  <c r="H162" i="1"/>
  <c r="G175" i="7" s="1"/>
  <c r="G162" i="1"/>
  <c r="F175" i="7" s="1"/>
  <c r="I158" i="1"/>
  <c r="H171" i="7" s="1"/>
  <c r="H158" i="1"/>
  <c r="G171" i="7" s="1"/>
  <c r="G158" i="1"/>
  <c r="F171" i="7" s="1"/>
  <c r="I157" i="1"/>
  <c r="H170" i="7" s="1"/>
  <c r="H157" i="1"/>
  <c r="G170" i="7" s="1"/>
  <c r="G157" i="1"/>
  <c r="F170" i="7" s="1"/>
  <c r="I163" i="1"/>
  <c r="H176" i="7" s="1"/>
  <c r="H163" i="1"/>
  <c r="G176" i="7" s="1"/>
  <c r="G163" i="1"/>
  <c r="F176" i="7" s="1"/>
  <c r="I152" i="1"/>
  <c r="H165" i="7" s="1"/>
  <c r="H152" i="1"/>
  <c r="G165" i="7" s="1"/>
  <c r="G152" i="1"/>
  <c r="F165" i="7" s="1"/>
  <c r="I10" i="6" l="1"/>
  <c r="F172" i="7"/>
  <c r="K12" i="6"/>
  <c r="H167" i="7"/>
  <c r="J27" i="6"/>
  <c r="K99" i="6"/>
  <c r="K144" i="6"/>
  <c r="H160" i="7"/>
  <c r="K112" i="6"/>
  <c r="H188" i="7"/>
  <c r="K35" i="6"/>
  <c r="H38" i="7"/>
  <c r="I65" i="6"/>
  <c r="F44" i="7"/>
  <c r="I89" i="6"/>
  <c r="F129" i="7"/>
  <c r="J59" i="6"/>
  <c r="K11" i="6"/>
  <c r="I57" i="6"/>
  <c r="J86" i="6"/>
  <c r="J110" i="6"/>
  <c r="J118" i="6"/>
  <c r="K131" i="6"/>
  <c r="J142" i="6"/>
  <c r="I161" i="6"/>
  <c r="I144" i="6"/>
  <c r="J91" i="6"/>
  <c r="J144" i="6"/>
  <c r="K171" i="6"/>
  <c r="K148" i="6"/>
  <c r="I145" i="6"/>
  <c r="J149" i="6"/>
  <c r="I157" i="6"/>
  <c r="K61" i="6"/>
  <c r="I56" i="6"/>
  <c r="K55" i="6"/>
  <c r="J92" i="6"/>
  <c r="K37" i="6"/>
  <c r="J10" i="6"/>
  <c r="I43" i="6"/>
  <c r="K41" i="6"/>
  <c r="J14" i="6"/>
  <c r="I36" i="6"/>
  <c r="K28" i="6"/>
  <c r="J154" i="6"/>
  <c r="K155" i="6"/>
  <c r="J60" i="6"/>
  <c r="I30" i="6"/>
  <c r="K17" i="6"/>
  <c r="K129" i="6"/>
  <c r="K92" i="6"/>
  <c r="K162" i="6"/>
  <c r="J26" i="6"/>
  <c r="I19" i="6"/>
  <c r="K143" i="6"/>
  <c r="J124" i="6"/>
  <c r="I159" i="6"/>
  <c r="K60" i="6"/>
  <c r="J36" i="6"/>
  <c r="I29" i="6"/>
  <c r="J113" i="6"/>
  <c r="I132" i="6"/>
  <c r="K71" i="6"/>
  <c r="I8" i="6"/>
  <c r="I135" i="6"/>
  <c r="J159" i="6"/>
  <c r="I54" i="6"/>
  <c r="J38" i="6"/>
  <c r="J29" i="6"/>
  <c r="J138" i="6"/>
  <c r="K113" i="6"/>
  <c r="K163" i="6"/>
  <c r="J83" i="6"/>
  <c r="K72" i="6"/>
  <c r="I3" i="6"/>
  <c r="J152" i="6"/>
  <c r="J93" i="6"/>
  <c r="J21" i="6"/>
  <c r="J22" i="6"/>
  <c r="J15" i="6"/>
  <c r="J11" i="6"/>
  <c r="I39" i="6"/>
  <c r="K32" i="6"/>
  <c r="K138" i="6"/>
  <c r="J141" i="6"/>
  <c r="I125" i="6"/>
  <c r="K126" i="6"/>
  <c r="J121" i="6"/>
  <c r="I114" i="6"/>
  <c r="K118" i="6"/>
  <c r="I130" i="6"/>
  <c r="K132" i="6"/>
  <c r="J160" i="6"/>
  <c r="I164" i="6"/>
  <c r="K169" i="6"/>
  <c r="J166" i="6"/>
  <c r="I171" i="6"/>
  <c r="K83" i="6"/>
  <c r="J73" i="6"/>
  <c r="I76" i="6"/>
  <c r="K78" i="6"/>
  <c r="J81" i="6"/>
  <c r="I9" i="6"/>
  <c r="K8" i="6"/>
  <c r="J102" i="6"/>
  <c r="I98" i="6"/>
  <c r="K100" i="6"/>
  <c r="J106" i="6"/>
  <c r="I111" i="6"/>
  <c r="K108" i="6"/>
  <c r="J3" i="6"/>
  <c r="K135" i="6"/>
  <c r="J136" i="6"/>
  <c r="I87" i="6"/>
  <c r="K89" i="6"/>
  <c r="J94" i="6"/>
  <c r="I17" i="6"/>
  <c r="I38" i="6"/>
  <c r="K67" i="6"/>
  <c r="I97" i="6"/>
  <c r="J123" i="6"/>
  <c r="K34" i="6"/>
  <c r="J48" i="6"/>
  <c r="J139" i="6"/>
  <c r="I146" i="6"/>
  <c r="J157" i="6"/>
  <c r="I59" i="6"/>
  <c r="K14" i="6"/>
  <c r="J30" i="6"/>
  <c r="I138" i="6"/>
  <c r="J115" i="6"/>
  <c r="K122" i="6"/>
  <c r="I83" i="6"/>
  <c r="I78" i="6"/>
  <c r="J72" i="6"/>
  <c r="J96" i="6"/>
  <c r="I100" i="6"/>
  <c r="J107" i="6"/>
  <c r="J5" i="6"/>
  <c r="J88" i="6"/>
  <c r="J163" i="6"/>
  <c r="I152" i="6"/>
  <c r="J52" i="6"/>
  <c r="I93" i="6"/>
  <c r="K36" i="6"/>
  <c r="K45" i="6"/>
  <c r="J126" i="6"/>
  <c r="I123" i="6"/>
  <c r="J169" i="6"/>
  <c r="I81" i="6"/>
  <c r="I106" i="6"/>
  <c r="J108" i="6"/>
  <c r="J135" i="6"/>
  <c r="K88" i="6"/>
  <c r="K159" i="6"/>
  <c r="K146" i="6"/>
  <c r="K52" i="6"/>
  <c r="K59" i="6"/>
  <c r="K33" i="6"/>
  <c r="I25" i="6"/>
  <c r="I23" i="6"/>
  <c r="K29" i="6"/>
  <c r="I47" i="6"/>
  <c r="K158" i="6"/>
  <c r="I150" i="6"/>
  <c r="J51" i="6"/>
  <c r="K54" i="6"/>
  <c r="K93" i="6"/>
  <c r="I44" i="6"/>
  <c r="J25" i="6"/>
  <c r="K22" i="6"/>
  <c r="I13" i="6"/>
  <c r="J12" i="6"/>
  <c r="I40" i="6"/>
  <c r="I46" i="6"/>
  <c r="J47" i="6"/>
  <c r="K141" i="6"/>
  <c r="I117" i="6"/>
  <c r="J114" i="6"/>
  <c r="K123" i="6"/>
  <c r="I173" i="6"/>
  <c r="J164" i="6"/>
  <c r="K166" i="6"/>
  <c r="J76" i="6"/>
  <c r="K81" i="6"/>
  <c r="J98" i="6"/>
  <c r="I103" i="6"/>
  <c r="K106" i="6"/>
  <c r="J111" i="6"/>
  <c r="I110" i="6"/>
  <c r="I133" i="6"/>
  <c r="K136" i="6"/>
  <c r="J87" i="6"/>
  <c r="I90" i="6"/>
  <c r="K94" i="6"/>
  <c r="J66" i="6"/>
  <c r="I63" i="6"/>
  <c r="J19" i="6"/>
  <c r="K43" i="6"/>
  <c r="I70" i="6"/>
  <c r="I129" i="6"/>
  <c r="K147" i="6"/>
  <c r="I174" i="6"/>
  <c r="K154" i="6"/>
  <c r="K10" i="6"/>
  <c r="J128" i="6"/>
  <c r="I158" i="6"/>
  <c r="K56" i="6"/>
  <c r="J33" i="6"/>
  <c r="I22" i="6"/>
  <c r="I11" i="6"/>
  <c r="I141" i="6"/>
  <c r="K128" i="6"/>
  <c r="K170" i="6"/>
  <c r="K96" i="6"/>
  <c r="I121" i="6"/>
  <c r="I147" i="6"/>
  <c r="I51" i="6"/>
  <c r="I18" i="6"/>
  <c r="K16" i="6"/>
  <c r="K38" i="6"/>
  <c r="I12" i="6"/>
  <c r="J50" i="6"/>
  <c r="I153" i="6"/>
  <c r="J147" i="6"/>
  <c r="I58" i="6"/>
  <c r="J57" i="6"/>
  <c r="I91" i="6"/>
  <c r="J18" i="6"/>
  <c r="K21" i="6"/>
  <c r="I27" i="6"/>
  <c r="J23" i="6"/>
  <c r="K15" i="6"/>
  <c r="J39" i="6"/>
  <c r="K50" i="6"/>
  <c r="I140" i="6"/>
  <c r="J125" i="6"/>
  <c r="K121" i="6"/>
  <c r="I119" i="6"/>
  <c r="J130" i="6"/>
  <c r="K160" i="6"/>
  <c r="J171" i="6"/>
  <c r="K73" i="6"/>
  <c r="I80" i="6"/>
  <c r="J9" i="6"/>
  <c r="K102" i="6"/>
  <c r="K3" i="6"/>
  <c r="J153" i="6"/>
  <c r="I156" i="6"/>
  <c r="I151" i="6"/>
  <c r="K51" i="6"/>
  <c r="J58" i="6"/>
  <c r="I53" i="6"/>
  <c r="K57" i="6"/>
  <c r="I2" i="6"/>
  <c r="K18" i="6"/>
  <c r="J44" i="6"/>
  <c r="I20" i="6"/>
  <c r="K25" i="6"/>
  <c r="I35" i="6"/>
  <c r="K23" i="6"/>
  <c r="J13" i="6"/>
  <c r="I31" i="6"/>
  <c r="J40" i="6"/>
  <c r="I42" i="6"/>
  <c r="K39" i="6"/>
  <c r="I49" i="6"/>
  <c r="K47" i="6"/>
  <c r="J140" i="6"/>
  <c r="I142" i="6"/>
  <c r="K125" i="6"/>
  <c r="K4" i="6"/>
  <c r="K19" i="6"/>
  <c r="J46" i="6"/>
  <c r="K75" i="6"/>
  <c r="I102" i="6"/>
  <c r="J150" i="6"/>
  <c r="J24" i="6"/>
  <c r="I45" i="6"/>
  <c r="I115" i="6"/>
  <c r="J145" i="6"/>
  <c r="I52" i="6"/>
  <c r="I16" i="6"/>
  <c r="K26" i="6"/>
  <c r="J45" i="6"/>
  <c r="I126" i="6"/>
  <c r="I118" i="6"/>
  <c r="K168" i="6"/>
  <c r="J170" i="6"/>
  <c r="J75" i="6"/>
  <c r="K95" i="6"/>
  <c r="K104" i="6"/>
  <c r="K134" i="6"/>
  <c r="I33" i="6"/>
  <c r="K145" i="6"/>
  <c r="K157" i="6"/>
  <c r="J16" i="6"/>
  <c r="K30" i="6"/>
  <c r="I50" i="6"/>
  <c r="K115" i="6"/>
  <c r="J132" i="6"/>
  <c r="I166" i="6"/>
  <c r="I73" i="6"/>
  <c r="J8" i="6"/>
  <c r="K5" i="6"/>
  <c r="I136" i="6"/>
  <c r="J89" i="6"/>
  <c r="I169" i="6"/>
  <c r="I148" i="6"/>
  <c r="K153" i="6"/>
  <c r="J156" i="6"/>
  <c r="I155" i="6"/>
  <c r="K150" i="6"/>
  <c r="J151" i="6"/>
  <c r="I61" i="6"/>
  <c r="K58" i="6"/>
  <c r="J53" i="6"/>
  <c r="I55" i="6"/>
  <c r="K91" i="6"/>
  <c r="J2" i="6"/>
  <c r="I37" i="6"/>
  <c r="K44" i="6"/>
  <c r="J20" i="6"/>
  <c r="I41" i="6"/>
  <c r="K27" i="6"/>
  <c r="J35" i="6"/>
  <c r="I28" i="6"/>
  <c r="K13" i="6"/>
  <c r="J31" i="6"/>
  <c r="I34" i="6"/>
  <c r="K40" i="6"/>
  <c r="J42" i="6"/>
  <c r="K46" i="6"/>
  <c r="J49" i="6"/>
  <c r="I143" i="6"/>
  <c r="K140" i="6"/>
  <c r="K117" i="6"/>
  <c r="J120" i="6"/>
  <c r="I116" i="6"/>
  <c r="K119" i="6"/>
  <c r="J127" i="6"/>
  <c r="I131" i="6"/>
  <c r="K173" i="6"/>
  <c r="J161" i="6"/>
  <c r="I165" i="6"/>
  <c r="K174" i="6"/>
  <c r="J167" i="6"/>
  <c r="I172" i="6"/>
  <c r="K70" i="6"/>
  <c r="J74" i="6"/>
  <c r="I77" i="6"/>
  <c r="J82" i="6"/>
  <c r="I7" i="6"/>
  <c r="K97" i="6"/>
  <c r="J101" i="6"/>
  <c r="I99" i="6"/>
  <c r="K103" i="6"/>
  <c r="J109" i="6"/>
  <c r="I105" i="6"/>
  <c r="K110" i="6"/>
  <c r="J4" i="6"/>
  <c r="I137" i="6"/>
  <c r="K133" i="6"/>
  <c r="J85" i="6"/>
  <c r="I84" i="6"/>
  <c r="K90" i="6"/>
  <c r="J69" i="6"/>
  <c r="K63" i="6"/>
  <c r="I6" i="6"/>
  <c r="K24" i="6"/>
  <c r="K48" i="6"/>
  <c r="J78" i="6"/>
  <c r="K107" i="6"/>
  <c r="I134" i="6"/>
  <c r="K152" i="6"/>
  <c r="K149" i="6"/>
  <c r="J56" i="6"/>
  <c r="J43" i="6"/>
  <c r="I32" i="6"/>
  <c r="K124" i="6"/>
  <c r="K79" i="6"/>
  <c r="I108" i="6"/>
  <c r="J146" i="6"/>
  <c r="I21" i="6"/>
  <c r="I15" i="6"/>
  <c r="J32" i="6"/>
  <c r="I160" i="6"/>
  <c r="J100" i="6"/>
  <c r="J148" i="6"/>
  <c r="I154" i="6"/>
  <c r="K156" i="6"/>
  <c r="J155" i="6"/>
  <c r="I149" i="6"/>
  <c r="K151" i="6"/>
  <c r="J61" i="6"/>
  <c r="I60" i="6"/>
  <c r="K53" i="6"/>
  <c r="J55" i="6"/>
  <c r="I92" i="6"/>
  <c r="K2" i="6"/>
  <c r="J37" i="6"/>
  <c r="K20" i="6"/>
  <c r="J41" i="6"/>
  <c r="I14" i="6"/>
  <c r="J28" i="6"/>
  <c r="K31" i="6"/>
  <c r="J34" i="6"/>
  <c r="I24" i="6"/>
  <c r="K42" i="6"/>
  <c r="J17" i="6"/>
  <c r="I48" i="6"/>
  <c r="K49" i="6"/>
  <c r="J143" i="6"/>
  <c r="I139" i="6"/>
  <c r="K142" i="6"/>
  <c r="J129" i="6"/>
  <c r="I124" i="6"/>
  <c r="K120" i="6"/>
  <c r="J116" i="6"/>
  <c r="I122" i="6"/>
  <c r="K127" i="6"/>
  <c r="J131" i="6"/>
  <c r="I168" i="6"/>
  <c r="K161" i="6"/>
  <c r="J165" i="6"/>
  <c r="I162" i="6"/>
  <c r="K167" i="6"/>
  <c r="J172" i="6"/>
  <c r="I71" i="6"/>
  <c r="K74" i="6"/>
  <c r="J77" i="6"/>
  <c r="I79" i="6"/>
  <c r="K82" i="6"/>
  <c r="J7" i="6"/>
  <c r="I95" i="6"/>
  <c r="K101" i="6"/>
  <c r="J99" i="6"/>
  <c r="I104" i="6"/>
  <c r="K109" i="6"/>
  <c r="J105" i="6"/>
  <c r="I112" i="6"/>
  <c r="J137" i="6"/>
  <c r="K85" i="6"/>
  <c r="J84" i="6"/>
  <c r="I86" i="6"/>
  <c r="K69" i="6"/>
  <c r="J65" i="6"/>
  <c r="I68" i="6"/>
  <c r="J6" i="6"/>
  <c r="I26" i="6"/>
  <c r="J54" i="6"/>
  <c r="K80" i="6"/>
  <c r="K139" i="6"/>
  <c r="J158" i="6"/>
  <c r="J117" i="6"/>
  <c r="I120" i="6"/>
  <c r="K114" i="6"/>
  <c r="J119" i="6"/>
  <c r="I127" i="6"/>
  <c r="K130" i="6"/>
  <c r="J173" i="6"/>
  <c r="K164" i="6"/>
  <c r="I167" i="6"/>
  <c r="I74" i="6"/>
  <c r="K76" i="6"/>
  <c r="J80" i="6"/>
  <c r="I82" i="6"/>
  <c r="K9" i="6"/>
  <c r="J97" i="6"/>
  <c r="I101" i="6"/>
  <c r="K98" i="6"/>
  <c r="J103" i="6"/>
  <c r="I109" i="6"/>
  <c r="K111" i="6"/>
  <c r="I4" i="6"/>
  <c r="K6" i="6"/>
  <c r="J133" i="6"/>
  <c r="I85" i="6"/>
  <c r="K87" i="6"/>
  <c r="J90" i="6"/>
  <c r="I69" i="6"/>
  <c r="K66" i="6"/>
  <c r="J63" i="6"/>
  <c r="I5" i="6"/>
  <c r="J67" i="6"/>
  <c r="K116" i="6"/>
  <c r="J122" i="6"/>
  <c r="I128" i="6"/>
  <c r="J168" i="6"/>
  <c r="I163" i="6"/>
  <c r="K165" i="6"/>
  <c r="J162" i="6"/>
  <c r="I170" i="6"/>
  <c r="K172" i="6"/>
  <c r="J71" i="6"/>
  <c r="I75" i="6"/>
  <c r="K77" i="6"/>
  <c r="J79" i="6"/>
  <c r="I72" i="6"/>
  <c r="J95" i="6"/>
  <c r="I96" i="6"/>
  <c r="J104" i="6"/>
  <c r="I107" i="6"/>
  <c r="K105" i="6"/>
  <c r="J112" i="6"/>
  <c r="K137" i="6"/>
  <c r="I88" i="6"/>
  <c r="K84" i="6"/>
  <c r="K65" i="6"/>
  <c r="J68" i="6"/>
  <c r="J70" i="6"/>
  <c r="I113" i="6"/>
  <c r="J134" i="6"/>
  <c r="J174" i="6"/>
  <c r="K86" i="6"/>
  <c r="I64" i="6"/>
  <c r="K68" i="6"/>
  <c r="K7" i="6"/>
  <c r="I62" i="6"/>
  <c r="I94" i="6"/>
  <c r="K62" i="6"/>
  <c r="J64" i="6"/>
  <c r="I67" i="6"/>
  <c r="J62" i="6"/>
  <c r="I66" i="6"/>
  <c r="K64" i="6"/>
  <c r="H2" i="7"/>
  <c r="F2" i="7"/>
  <c r="K2" i="7"/>
  <c r="G2" i="7"/>
  <c r="M111" i="1"/>
  <c r="K120" i="7" s="1"/>
  <c r="L111" i="1"/>
  <c r="J120" i="7" s="1"/>
  <c r="K111" i="1"/>
  <c r="I120" i="7" s="1"/>
  <c r="M157" i="1"/>
  <c r="K170" i="7" s="1"/>
  <c r="L157" i="1"/>
  <c r="J170" i="7" s="1"/>
  <c r="K157" i="1"/>
  <c r="I170" i="7" s="1"/>
  <c r="K9" i="2" l="1"/>
  <c r="K13" i="2"/>
  <c r="K4" i="2"/>
  <c r="K7" i="2"/>
  <c r="K8" i="2"/>
  <c r="K19" i="2"/>
  <c r="K17" i="2"/>
  <c r="K21" i="2"/>
  <c r="K11" i="2"/>
  <c r="K6" i="2"/>
  <c r="K15" i="2"/>
  <c r="K16" i="2"/>
  <c r="K5" i="2"/>
  <c r="K18" i="2"/>
  <c r="K12" i="2"/>
  <c r="K14" i="2"/>
  <c r="K10" i="2"/>
  <c r="J9" i="2"/>
  <c r="J13" i="2"/>
  <c r="J4" i="2"/>
  <c r="J7" i="2"/>
  <c r="J8" i="2"/>
  <c r="J19" i="2"/>
  <c r="J17" i="2"/>
  <c r="J21" i="2"/>
  <c r="J11" i="2"/>
  <c r="J6" i="2"/>
  <c r="J15" i="2"/>
  <c r="J16" i="2"/>
  <c r="J5" i="2"/>
  <c r="J18" i="2"/>
  <c r="J12" i="2"/>
  <c r="J14" i="2"/>
  <c r="J10" i="2"/>
  <c r="K20" i="2"/>
  <c r="J20" i="2"/>
  <c r="K72" i="1"/>
  <c r="I75" i="7" s="1"/>
  <c r="L72" i="1"/>
  <c r="J75" i="7" s="1"/>
  <c r="M72" i="1"/>
  <c r="K75" i="7" s="1"/>
  <c r="I2" i="7" l="1"/>
  <c r="J2" i="7"/>
  <c r="M163" i="1"/>
  <c r="K176" i="7" s="1"/>
  <c r="M158" i="1"/>
  <c r="K171" i="7" s="1"/>
  <c r="M162" i="1"/>
  <c r="K175" i="7" s="1"/>
  <c r="M160" i="1"/>
  <c r="K173" i="7" s="1"/>
  <c r="M149" i="1"/>
  <c r="K162" i="7" s="1"/>
  <c r="M151" i="1"/>
  <c r="K164" i="7" s="1"/>
  <c r="M159" i="1"/>
  <c r="K172" i="7" s="1"/>
  <c r="M150" i="1"/>
  <c r="K163" i="7" s="1"/>
  <c r="M154" i="1"/>
  <c r="K167" i="7" s="1"/>
  <c r="M153" i="1"/>
  <c r="K166" i="7" s="1"/>
  <c r="M156" i="1"/>
  <c r="K169" i="7" s="1"/>
  <c r="M155" i="1"/>
  <c r="K168" i="7" s="1"/>
  <c r="M161" i="1"/>
  <c r="K174" i="7" s="1"/>
  <c r="M56" i="1"/>
  <c r="K58" i="7" s="1"/>
  <c r="M66" i="1"/>
  <c r="K68" i="7" s="1"/>
  <c r="M57" i="1"/>
  <c r="K59" i="7" s="1"/>
  <c r="M63" i="1"/>
  <c r="K65" i="7" s="1"/>
  <c r="M65" i="1"/>
  <c r="K67" i="7" s="1"/>
  <c r="M59" i="1"/>
  <c r="K61" i="7" s="1"/>
  <c r="M58" i="1"/>
  <c r="K60" i="7" s="1"/>
  <c r="M61" i="1"/>
  <c r="K63" i="7" s="1"/>
  <c r="M62" i="1"/>
  <c r="K64" i="7" s="1"/>
  <c r="M60" i="1"/>
  <c r="K62" i="7" s="1"/>
  <c r="M64" i="1"/>
  <c r="K66" i="7" s="1"/>
  <c r="M96" i="1"/>
  <c r="K102" i="7" s="1"/>
  <c r="M97" i="1"/>
  <c r="K103" i="7" s="1"/>
  <c r="M98" i="1"/>
  <c r="K104" i="7" s="1"/>
  <c r="M7" i="1"/>
  <c r="K4" i="7" s="1"/>
  <c r="M6" i="1"/>
  <c r="K3" i="7" s="1"/>
  <c r="M23" i="1"/>
  <c r="K23" i="7" s="1"/>
  <c r="M42" i="1"/>
  <c r="K42" i="7" s="1"/>
  <c r="M38" i="1"/>
  <c r="K38" i="7" s="1"/>
  <c r="M49" i="1"/>
  <c r="K49" i="7" s="1"/>
  <c r="M15" i="1"/>
  <c r="K15" i="7" s="1"/>
  <c r="M26" i="1"/>
  <c r="K26" i="7" s="1"/>
  <c r="M25" i="1"/>
  <c r="K25" i="7" s="1"/>
  <c r="M48" i="1"/>
  <c r="K48" i="7" s="1"/>
  <c r="M30" i="1"/>
  <c r="K30" i="7" s="1"/>
  <c r="M46" i="1"/>
  <c r="K46" i="7" s="1"/>
  <c r="M21" i="1"/>
  <c r="K21" i="7" s="1"/>
  <c r="M32" i="1"/>
  <c r="K32" i="7" s="1"/>
  <c r="M19" i="1"/>
  <c r="K19" i="7" s="1"/>
  <c r="M27" i="1"/>
  <c r="K27" i="7" s="1"/>
  <c r="M40" i="1"/>
  <c r="K40" i="7" s="1"/>
  <c r="M41" i="1"/>
  <c r="K41" i="7" s="1"/>
  <c r="M28" i="1"/>
  <c r="K28" i="7" s="1"/>
  <c r="M33" i="1"/>
  <c r="K33" i="7" s="1"/>
  <c r="M43" i="1"/>
  <c r="K43" i="7" s="1"/>
  <c r="M18" i="1"/>
  <c r="K18" i="7" s="1"/>
  <c r="M31" i="1"/>
  <c r="K31" i="7" s="1"/>
  <c r="M20" i="1"/>
  <c r="K20" i="7" s="1"/>
  <c r="M36" i="1"/>
  <c r="K36" i="7" s="1"/>
  <c r="M35" i="1"/>
  <c r="K35" i="7" s="1"/>
  <c r="M17" i="1"/>
  <c r="K17" i="7" s="1"/>
  <c r="M39" i="1"/>
  <c r="K39" i="7" s="1"/>
  <c r="M34" i="1"/>
  <c r="K34" i="7" s="1"/>
  <c r="M45" i="1"/>
  <c r="K45" i="7" s="1"/>
  <c r="M29" i="1"/>
  <c r="K29" i="7" s="1"/>
  <c r="M16" i="1"/>
  <c r="K16" i="7" s="1"/>
  <c r="M47" i="1"/>
  <c r="K47" i="7" s="1"/>
  <c r="M24" i="1"/>
  <c r="K24" i="7" s="1"/>
  <c r="M44" i="1"/>
  <c r="K44" i="7" s="1"/>
  <c r="M22" i="1"/>
  <c r="K22" i="7" s="1"/>
  <c r="M37" i="1"/>
  <c r="K37" i="7" s="1"/>
  <c r="M51" i="1"/>
  <c r="K52" i="7" s="1"/>
  <c r="M53" i="1"/>
  <c r="K54" i="7" s="1"/>
  <c r="M55" i="1"/>
  <c r="K56" i="7" s="1"/>
  <c r="M54" i="1"/>
  <c r="K55" i="7" s="1"/>
  <c r="M50" i="1"/>
  <c r="K51" i="7" s="1"/>
  <c r="M52" i="1"/>
  <c r="K53" i="7" s="1"/>
  <c r="M148" i="1"/>
  <c r="K160" i="7" s="1"/>
  <c r="M143" i="1"/>
  <c r="K155" i="7" s="1"/>
  <c r="M145" i="1"/>
  <c r="K157" i="7" s="1"/>
  <c r="M144" i="1"/>
  <c r="K156" i="7" s="1"/>
  <c r="M146" i="1"/>
  <c r="K158" i="7" s="1"/>
  <c r="M147" i="1"/>
  <c r="K159" i="7" s="1"/>
  <c r="M120" i="1"/>
  <c r="K130" i="7" s="1"/>
  <c r="M130" i="1"/>
  <c r="K140" i="7" s="1"/>
  <c r="M134" i="1"/>
  <c r="K144" i="7" s="1"/>
  <c r="M131" i="1"/>
  <c r="K141" i="7" s="1"/>
  <c r="M122" i="1"/>
  <c r="K132" i="7" s="1"/>
  <c r="M129" i="1"/>
  <c r="K139" i="7" s="1"/>
  <c r="M126" i="1"/>
  <c r="K136" i="7" s="1"/>
  <c r="M125" i="1"/>
  <c r="K135" i="7" s="1"/>
  <c r="M118" i="1"/>
  <c r="K128" i="7" s="1"/>
  <c r="M119" i="1"/>
  <c r="K129" i="7" s="1"/>
  <c r="M121" i="1"/>
  <c r="K131" i="7" s="1"/>
  <c r="M123" i="1"/>
  <c r="K133" i="7" s="1"/>
  <c r="M124" i="1"/>
  <c r="K134" i="7" s="1"/>
  <c r="M127" i="1"/>
  <c r="K137" i="7" s="1"/>
  <c r="M128" i="1"/>
  <c r="K138" i="7" s="1"/>
  <c r="M132" i="1"/>
  <c r="K142" i="7" s="1"/>
  <c r="M133" i="1"/>
  <c r="K143" i="7" s="1"/>
  <c r="M135" i="1"/>
  <c r="K145" i="7" s="1"/>
  <c r="M136" i="1"/>
  <c r="K146" i="7" s="1"/>
  <c r="M137" i="1"/>
  <c r="K147" i="7" s="1"/>
  <c r="M177" i="1"/>
  <c r="K191" i="7" s="1"/>
  <c r="M172" i="1"/>
  <c r="K186" i="7" s="1"/>
  <c r="M164" i="1"/>
  <c r="K178" i="7" s="1"/>
  <c r="M165" i="1"/>
  <c r="K179" i="7" s="1"/>
  <c r="M167" i="1"/>
  <c r="K181" i="7" s="1"/>
  <c r="M168" i="1"/>
  <c r="K182" i="7" s="1"/>
  <c r="M169" i="1"/>
  <c r="K183" i="7" s="1"/>
  <c r="M173" i="1"/>
  <c r="K187" i="7" s="1"/>
  <c r="M178" i="1"/>
  <c r="K192" i="7" s="1"/>
  <c r="M166" i="1"/>
  <c r="K180" i="7" s="1"/>
  <c r="M170" i="1"/>
  <c r="K184" i="7" s="1"/>
  <c r="M171" i="1"/>
  <c r="K185" i="7" s="1"/>
  <c r="M174" i="1"/>
  <c r="K188" i="7" s="1"/>
  <c r="M175" i="1"/>
  <c r="K189" i="7" s="1"/>
  <c r="M176" i="1"/>
  <c r="K190" i="7" s="1"/>
  <c r="M88" i="1"/>
  <c r="K92" i="7" s="1"/>
  <c r="M75" i="1"/>
  <c r="K79" i="7" s="1"/>
  <c r="M76" i="1"/>
  <c r="K80" i="7" s="1"/>
  <c r="M78" i="1"/>
  <c r="K82" i="7" s="1"/>
  <c r="M79" i="1"/>
  <c r="K83" i="7" s="1"/>
  <c r="M80" i="1"/>
  <c r="K84" i="7" s="1"/>
  <c r="M81" i="1"/>
  <c r="K85" i="7" s="1"/>
  <c r="M82" i="1"/>
  <c r="K86" i="7" s="1"/>
  <c r="M83" i="1"/>
  <c r="K87" i="7" s="1"/>
  <c r="M85" i="1"/>
  <c r="K89" i="7" s="1"/>
  <c r="M84" i="1"/>
  <c r="K88" i="7" s="1"/>
  <c r="M86" i="1"/>
  <c r="K90" i="7" s="1"/>
  <c r="M87" i="1"/>
  <c r="K91" i="7" s="1"/>
  <c r="M77" i="1"/>
  <c r="K81" i="7" s="1"/>
  <c r="M14" i="1"/>
  <c r="K13" i="7" s="1"/>
  <c r="M12" i="1"/>
  <c r="K11" i="7" s="1"/>
  <c r="M13" i="1"/>
  <c r="K12" i="7" s="1"/>
  <c r="M102" i="1"/>
  <c r="K110" i="7" s="1"/>
  <c r="M100" i="1"/>
  <c r="K108" i="7" s="1"/>
  <c r="M107" i="1"/>
  <c r="K115" i="7" s="1"/>
  <c r="M106" i="1"/>
  <c r="K114" i="7" s="1"/>
  <c r="M101" i="1"/>
  <c r="K109" i="7" s="1"/>
  <c r="M103" i="1"/>
  <c r="K111" i="7" s="1"/>
  <c r="M104" i="1"/>
  <c r="K112" i="7" s="1"/>
  <c r="M105" i="1"/>
  <c r="K113" i="7" s="1"/>
  <c r="M108" i="1"/>
  <c r="K116" i="7" s="1"/>
  <c r="M109" i="1"/>
  <c r="K117" i="7" s="1"/>
  <c r="M114" i="1"/>
  <c r="K123" i="7" s="1"/>
  <c r="M112" i="1"/>
  <c r="K121" i="7" s="1"/>
  <c r="M116" i="1"/>
  <c r="K125" i="7" s="1"/>
  <c r="M110" i="1"/>
  <c r="K119" i="7" s="1"/>
  <c r="M113" i="1"/>
  <c r="K122" i="7" s="1"/>
  <c r="M115" i="1"/>
  <c r="K124" i="7" s="1"/>
  <c r="M117" i="1"/>
  <c r="K126" i="7" s="1"/>
  <c r="M8" i="1"/>
  <c r="K6" i="7" s="1"/>
  <c r="M9" i="1"/>
  <c r="K7" i="7" s="1"/>
  <c r="M10" i="1"/>
  <c r="K8" i="7" s="1"/>
  <c r="M11" i="1"/>
  <c r="K9" i="7" s="1"/>
  <c r="M142" i="1"/>
  <c r="K153" i="7" s="1"/>
  <c r="M140" i="1"/>
  <c r="K151" i="7" s="1"/>
  <c r="M138" i="1"/>
  <c r="K149" i="7" s="1"/>
  <c r="M139" i="1"/>
  <c r="K150" i="7" s="1"/>
  <c r="M141" i="1"/>
  <c r="K152" i="7" s="1"/>
  <c r="M90" i="1"/>
  <c r="K95" i="7" s="1"/>
  <c r="M93" i="1"/>
  <c r="K98" i="7" s="1"/>
  <c r="M92" i="1"/>
  <c r="K97" i="7" s="1"/>
  <c r="M89" i="1"/>
  <c r="K94" i="7" s="1"/>
  <c r="M94" i="1"/>
  <c r="K99" i="7" s="1"/>
  <c r="M95" i="1"/>
  <c r="K100" i="7" s="1"/>
  <c r="M91" i="1"/>
  <c r="K96" i="7" s="1"/>
  <c r="M99" i="1"/>
  <c r="K106" i="7" s="1"/>
  <c r="M74" i="1"/>
  <c r="K77" i="7" s="1"/>
  <c r="M67" i="1"/>
  <c r="K70" i="7" s="1"/>
  <c r="M71" i="1"/>
  <c r="K74" i="7" s="1"/>
  <c r="M70" i="1"/>
  <c r="K73" i="7" s="1"/>
  <c r="M69" i="1"/>
  <c r="K72" i="7" s="1"/>
  <c r="M68" i="1"/>
  <c r="K71" i="7" s="1"/>
  <c r="M73" i="1"/>
  <c r="K76" i="7" s="1"/>
  <c r="L163" i="1"/>
  <c r="J176" i="7" s="1"/>
  <c r="L158" i="1"/>
  <c r="J171" i="7" s="1"/>
  <c r="L162" i="1"/>
  <c r="J175" i="7" s="1"/>
  <c r="L160" i="1"/>
  <c r="J173" i="7" s="1"/>
  <c r="L149" i="1"/>
  <c r="J162" i="7" s="1"/>
  <c r="L151" i="1"/>
  <c r="J164" i="7" s="1"/>
  <c r="L159" i="1"/>
  <c r="J172" i="7" s="1"/>
  <c r="L150" i="1"/>
  <c r="J163" i="7" s="1"/>
  <c r="L154" i="1"/>
  <c r="J167" i="7" s="1"/>
  <c r="L153" i="1"/>
  <c r="J166" i="7" s="1"/>
  <c r="L156" i="1"/>
  <c r="J169" i="7" s="1"/>
  <c r="L155" i="1"/>
  <c r="J168" i="7" s="1"/>
  <c r="L161" i="1"/>
  <c r="J174" i="7" s="1"/>
  <c r="L56" i="1"/>
  <c r="J58" i="7" s="1"/>
  <c r="L66" i="1"/>
  <c r="J68" i="7" s="1"/>
  <c r="L57" i="1"/>
  <c r="J59" i="7" s="1"/>
  <c r="L63" i="1"/>
  <c r="J65" i="7" s="1"/>
  <c r="L65" i="1"/>
  <c r="J67" i="7" s="1"/>
  <c r="L59" i="1"/>
  <c r="J61" i="7" s="1"/>
  <c r="L58" i="1"/>
  <c r="J60" i="7" s="1"/>
  <c r="L61" i="1"/>
  <c r="J63" i="7" s="1"/>
  <c r="L62" i="1"/>
  <c r="J64" i="7" s="1"/>
  <c r="L60" i="1"/>
  <c r="J62" i="7" s="1"/>
  <c r="L64" i="1"/>
  <c r="J66" i="7" s="1"/>
  <c r="L96" i="1"/>
  <c r="J102" i="7" s="1"/>
  <c r="L97" i="1"/>
  <c r="J103" i="7" s="1"/>
  <c r="L98" i="1"/>
  <c r="J104" i="7" s="1"/>
  <c r="L7" i="1"/>
  <c r="J4" i="7" s="1"/>
  <c r="L6" i="1"/>
  <c r="J3" i="7" s="1"/>
  <c r="L23" i="1"/>
  <c r="J23" i="7" s="1"/>
  <c r="L42" i="1"/>
  <c r="J42" i="7" s="1"/>
  <c r="L38" i="1"/>
  <c r="J38" i="7" s="1"/>
  <c r="L49" i="1"/>
  <c r="J49" i="7" s="1"/>
  <c r="L15" i="1"/>
  <c r="J15" i="7" s="1"/>
  <c r="L26" i="1"/>
  <c r="J26" i="7" s="1"/>
  <c r="L25" i="1"/>
  <c r="J25" i="7" s="1"/>
  <c r="L48" i="1"/>
  <c r="J48" i="7" s="1"/>
  <c r="L30" i="1"/>
  <c r="J30" i="7" s="1"/>
  <c r="L46" i="1"/>
  <c r="J46" i="7" s="1"/>
  <c r="L21" i="1"/>
  <c r="J21" i="7" s="1"/>
  <c r="L32" i="1"/>
  <c r="J32" i="7" s="1"/>
  <c r="L19" i="1"/>
  <c r="J19" i="7" s="1"/>
  <c r="L27" i="1"/>
  <c r="J27" i="7" s="1"/>
  <c r="L40" i="1"/>
  <c r="J40" i="7" s="1"/>
  <c r="L41" i="1"/>
  <c r="J41" i="7" s="1"/>
  <c r="L28" i="1"/>
  <c r="J28" i="7" s="1"/>
  <c r="L33" i="1"/>
  <c r="J33" i="7" s="1"/>
  <c r="L43" i="1"/>
  <c r="J43" i="7" s="1"/>
  <c r="L18" i="1"/>
  <c r="J18" i="7" s="1"/>
  <c r="L31" i="1"/>
  <c r="J31" i="7" s="1"/>
  <c r="L20" i="1"/>
  <c r="J20" i="7" s="1"/>
  <c r="L36" i="1"/>
  <c r="J36" i="7" s="1"/>
  <c r="L35" i="1"/>
  <c r="J35" i="7" s="1"/>
  <c r="L17" i="1"/>
  <c r="J17" i="7" s="1"/>
  <c r="L39" i="1"/>
  <c r="J39" i="7" s="1"/>
  <c r="L34" i="1"/>
  <c r="J34" i="7" s="1"/>
  <c r="L45" i="1"/>
  <c r="J45" i="7" s="1"/>
  <c r="L29" i="1"/>
  <c r="J29" i="7" s="1"/>
  <c r="L16" i="1"/>
  <c r="J16" i="7" s="1"/>
  <c r="L47" i="1"/>
  <c r="J47" i="7" s="1"/>
  <c r="L24" i="1"/>
  <c r="J24" i="7" s="1"/>
  <c r="L44" i="1"/>
  <c r="J44" i="7" s="1"/>
  <c r="L22" i="1"/>
  <c r="J22" i="7" s="1"/>
  <c r="L37" i="1"/>
  <c r="J37" i="7" s="1"/>
  <c r="L51" i="1"/>
  <c r="J52" i="7" s="1"/>
  <c r="L53" i="1"/>
  <c r="J54" i="7" s="1"/>
  <c r="L55" i="1"/>
  <c r="J56" i="7" s="1"/>
  <c r="L54" i="1"/>
  <c r="J55" i="7" s="1"/>
  <c r="L50" i="1"/>
  <c r="J51" i="7" s="1"/>
  <c r="L52" i="1"/>
  <c r="J53" i="7" s="1"/>
  <c r="L148" i="1"/>
  <c r="J160" i="7" s="1"/>
  <c r="L143" i="1"/>
  <c r="J155" i="7" s="1"/>
  <c r="L145" i="1"/>
  <c r="J157" i="7" s="1"/>
  <c r="L144" i="1"/>
  <c r="J156" i="7" s="1"/>
  <c r="L146" i="1"/>
  <c r="J158" i="7" s="1"/>
  <c r="L147" i="1"/>
  <c r="J159" i="7" s="1"/>
  <c r="L120" i="1"/>
  <c r="J130" i="7" s="1"/>
  <c r="L130" i="1"/>
  <c r="J140" i="7" s="1"/>
  <c r="L134" i="1"/>
  <c r="J144" i="7" s="1"/>
  <c r="L131" i="1"/>
  <c r="J141" i="7" s="1"/>
  <c r="L122" i="1"/>
  <c r="J132" i="7" s="1"/>
  <c r="L129" i="1"/>
  <c r="J139" i="7" s="1"/>
  <c r="L126" i="1"/>
  <c r="J136" i="7" s="1"/>
  <c r="L125" i="1"/>
  <c r="J135" i="7" s="1"/>
  <c r="L118" i="1"/>
  <c r="J128" i="7" s="1"/>
  <c r="L119" i="1"/>
  <c r="J129" i="7" s="1"/>
  <c r="L121" i="1"/>
  <c r="J131" i="7" s="1"/>
  <c r="L123" i="1"/>
  <c r="J133" i="7" s="1"/>
  <c r="L124" i="1"/>
  <c r="J134" i="7" s="1"/>
  <c r="L127" i="1"/>
  <c r="J137" i="7" s="1"/>
  <c r="L128" i="1"/>
  <c r="J138" i="7" s="1"/>
  <c r="L132" i="1"/>
  <c r="J142" i="7" s="1"/>
  <c r="L133" i="1"/>
  <c r="J143" i="7" s="1"/>
  <c r="L135" i="1"/>
  <c r="J145" i="7" s="1"/>
  <c r="L136" i="1"/>
  <c r="J146" i="7" s="1"/>
  <c r="L137" i="1"/>
  <c r="J147" i="7" s="1"/>
  <c r="L177" i="1"/>
  <c r="J191" i="7" s="1"/>
  <c r="L172" i="1"/>
  <c r="J186" i="7" s="1"/>
  <c r="L164" i="1"/>
  <c r="J178" i="7" s="1"/>
  <c r="L165" i="1"/>
  <c r="J179" i="7" s="1"/>
  <c r="L167" i="1"/>
  <c r="J181" i="7" s="1"/>
  <c r="L168" i="1"/>
  <c r="J182" i="7" s="1"/>
  <c r="L169" i="1"/>
  <c r="J183" i="7" s="1"/>
  <c r="L173" i="1"/>
  <c r="J187" i="7" s="1"/>
  <c r="L178" i="1"/>
  <c r="J192" i="7" s="1"/>
  <c r="L166" i="1"/>
  <c r="J180" i="7" s="1"/>
  <c r="L170" i="1"/>
  <c r="J184" i="7" s="1"/>
  <c r="L171" i="1"/>
  <c r="J185" i="7" s="1"/>
  <c r="L174" i="1"/>
  <c r="J188" i="7" s="1"/>
  <c r="L175" i="1"/>
  <c r="J189" i="7" s="1"/>
  <c r="L176" i="1"/>
  <c r="J190" i="7" s="1"/>
  <c r="L88" i="1"/>
  <c r="J92" i="7" s="1"/>
  <c r="L75" i="1"/>
  <c r="J79" i="7" s="1"/>
  <c r="L76" i="1"/>
  <c r="J80" i="7" s="1"/>
  <c r="L78" i="1"/>
  <c r="J82" i="7" s="1"/>
  <c r="L79" i="1"/>
  <c r="J83" i="7" s="1"/>
  <c r="L80" i="1"/>
  <c r="J84" i="7" s="1"/>
  <c r="L81" i="1"/>
  <c r="J85" i="7" s="1"/>
  <c r="L82" i="1"/>
  <c r="J86" i="7" s="1"/>
  <c r="L83" i="1"/>
  <c r="J87" i="7" s="1"/>
  <c r="L85" i="1"/>
  <c r="J89" i="7" s="1"/>
  <c r="L84" i="1"/>
  <c r="J88" i="7" s="1"/>
  <c r="L86" i="1"/>
  <c r="J90" i="7" s="1"/>
  <c r="L87" i="1"/>
  <c r="J91" i="7" s="1"/>
  <c r="L77" i="1"/>
  <c r="J81" i="7" s="1"/>
  <c r="L14" i="1"/>
  <c r="J13" i="7" s="1"/>
  <c r="L12" i="1"/>
  <c r="J11" i="7" s="1"/>
  <c r="L13" i="1"/>
  <c r="J12" i="7" s="1"/>
  <c r="L102" i="1"/>
  <c r="J110" i="7" s="1"/>
  <c r="L100" i="1"/>
  <c r="J108" i="7" s="1"/>
  <c r="L107" i="1"/>
  <c r="J115" i="7" s="1"/>
  <c r="L106" i="1"/>
  <c r="J114" i="7" s="1"/>
  <c r="L101" i="1"/>
  <c r="J109" i="7" s="1"/>
  <c r="L103" i="1"/>
  <c r="J111" i="7" s="1"/>
  <c r="L104" i="1"/>
  <c r="J112" i="7" s="1"/>
  <c r="L105" i="1"/>
  <c r="J113" i="7" s="1"/>
  <c r="L108" i="1"/>
  <c r="J116" i="7" s="1"/>
  <c r="L109" i="1"/>
  <c r="J117" i="7" s="1"/>
  <c r="L114" i="1"/>
  <c r="J123" i="7" s="1"/>
  <c r="L112" i="1"/>
  <c r="J121" i="7" s="1"/>
  <c r="L116" i="1"/>
  <c r="J125" i="7" s="1"/>
  <c r="L110" i="1"/>
  <c r="J119" i="7" s="1"/>
  <c r="L113" i="1"/>
  <c r="J122" i="7" s="1"/>
  <c r="L115" i="1"/>
  <c r="J124" i="7" s="1"/>
  <c r="L117" i="1"/>
  <c r="J126" i="7" s="1"/>
  <c r="L8" i="1"/>
  <c r="J6" i="7" s="1"/>
  <c r="L9" i="1"/>
  <c r="J7" i="7" s="1"/>
  <c r="L10" i="1"/>
  <c r="J8" i="7" s="1"/>
  <c r="L11" i="1"/>
  <c r="J9" i="7" s="1"/>
  <c r="L142" i="1"/>
  <c r="J153" i="7" s="1"/>
  <c r="L140" i="1"/>
  <c r="J151" i="7" s="1"/>
  <c r="L138" i="1"/>
  <c r="J149" i="7" s="1"/>
  <c r="L139" i="1"/>
  <c r="J150" i="7" s="1"/>
  <c r="L141" i="1"/>
  <c r="J152" i="7" s="1"/>
  <c r="L90" i="1"/>
  <c r="J95" i="7" s="1"/>
  <c r="L93" i="1"/>
  <c r="J98" i="7" s="1"/>
  <c r="L92" i="1"/>
  <c r="J97" i="7" s="1"/>
  <c r="L89" i="1"/>
  <c r="J94" i="7" s="1"/>
  <c r="L94" i="1"/>
  <c r="J99" i="7" s="1"/>
  <c r="L95" i="1"/>
  <c r="J100" i="7" s="1"/>
  <c r="L91" i="1"/>
  <c r="J96" i="7" s="1"/>
  <c r="L99" i="1"/>
  <c r="J106" i="7" s="1"/>
  <c r="L74" i="1"/>
  <c r="J77" i="7" s="1"/>
  <c r="L67" i="1"/>
  <c r="J70" i="7" s="1"/>
  <c r="L71" i="1"/>
  <c r="L70" i="1"/>
  <c r="J73" i="7" s="1"/>
  <c r="L69" i="1"/>
  <c r="J72" i="7" s="1"/>
  <c r="L68" i="1"/>
  <c r="J71" i="7" s="1"/>
  <c r="L73" i="1"/>
  <c r="J76" i="7" s="1"/>
  <c r="K163" i="1"/>
  <c r="I176" i="7" s="1"/>
  <c r="K158" i="1"/>
  <c r="I171" i="7" s="1"/>
  <c r="K162" i="1"/>
  <c r="I175" i="7" s="1"/>
  <c r="K160" i="1"/>
  <c r="I173" i="7" s="1"/>
  <c r="K149" i="1"/>
  <c r="I162" i="7" s="1"/>
  <c r="K151" i="1"/>
  <c r="I164" i="7" s="1"/>
  <c r="K159" i="1"/>
  <c r="I172" i="7" s="1"/>
  <c r="K150" i="1"/>
  <c r="I163" i="7" s="1"/>
  <c r="K154" i="1"/>
  <c r="I167" i="7" s="1"/>
  <c r="K153" i="1"/>
  <c r="I166" i="7" s="1"/>
  <c r="K156" i="1"/>
  <c r="I169" i="7" s="1"/>
  <c r="K155" i="1"/>
  <c r="I168" i="7" s="1"/>
  <c r="K161" i="1"/>
  <c r="I174" i="7" s="1"/>
  <c r="K56" i="1"/>
  <c r="I58" i="7" s="1"/>
  <c r="K66" i="1"/>
  <c r="I68" i="7" s="1"/>
  <c r="K57" i="1"/>
  <c r="I59" i="7" s="1"/>
  <c r="K63" i="1"/>
  <c r="I65" i="7" s="1"/>
  <c r="K65" i="1"/>
  <c r="I67" i="7" s="1"/>
  <c r="K59" i="1"/>
  <c r="I61" i="7" s="1"/>
  <c r="K58" i="1"/>
  <c r="I60" i="7" s="1"/>
  <c r="K61" i="1"/>
  <c r="I63" i="7" s="1"/>
  <c r="K62" i="1"/>
  <c r="I64" i="7" s="1"/>
  <c r="K60" i="1"/>
  <c r="I62" i="7" s="1"/>
  <c r="K64" i="1"/>
  <c r="I66" i="7" s="1"/>
  <c r="K96" i="1"/>
  <c r="I102" i="7" s="1"/>
  <c r="K97" i="1"/>
  <c r="I103" i="7" s="1"/>
  <c r="K98" i="1"/>
  <c r="I104" i="7" s="1"/>
  <c r="K7" i="1"/>
  <c r="I4" i="7" s="1"/>
  <c r="K6" i="1"/>
  <c r="I3" i="7" s="1"/>
  <c r="K23" i="1"/>
  <c r="I23" i="7" s="1"/>
  <c r="K42" i="1"/>
  <c r="I42" i="7" s="1"/>
  <c r="K38" i="1"/>
  <c r="I38" i="7" s="1"/>
  <c r="K49" i="1"/>
  <c r="I49" i="7" s="1"/>
  <c r="K15" i="1"/>
  <c r="I15" i="7" s="1"/>
  <c r="K26" i="1"/>
  <c r="I26" i="7" s="1"/>
  <c r="K25" i="1"/>
  <c r="I25" i="7" s="1"/>
  <c r="K48" i="1"/>
  <c r="I48" i="7" s="1"/>
  <c r="K30" i="1"/>
  <c r="I30" i="7" s="1"/>
  <c r="K46" i="1"/>
  <c r="I46" i="7" s="1"/>
  <c r="K21" i="1"/>
  <c r="I21" i="7" s="1"/>
  <c r="K32" i="1"/>
  <c r="I32" i="7" s="1"/>
  <c r="K19" i="1"/>
  <c r="I19" i="7" s="1"/>
  <c r="K27" i="1"/>
  <c r="I27" i="7" s="1"/>
  <c r="K40" i="1"/>
  <c r="I40" i="7" s="1"/>
  <c r="K41" i="1"/>
  <c r="I41" i="7" s="1"/>
  <c r="K28" i="1"/>
  <c r="I28" i="7" s="1"/>
  <c r="K33" i="1"/>
  <c r="I33" i="7" s="1"/>
  <c r="K43" i="1"/>
  <c r="I43" i="7" s="1"/>
  <c r="K18" i="1"/>
  <c r="I18" i="7" s="1"/>
  <c r="K31" i="1"/>
  <c r="I31" i="7" s="1"/>
  <c r="K20" i="1"/>
  <c r="I20" i="7" s="1"/>
  <c r="K36" i="1"/>
  <c r="I36" i="7" s="1"/>
  <c r="K35" i="1"/>
  <c r="I35" i="7" s="1"/>
  <c r="K17" i="1"/>
  <c r="I17" i="7" s="1"/>
  <c r="K39" i="1"/>
  <c r="I39" i="7" s="1"/>
  <c r="K34" i="1"/>
  <c r="I34" i="7" s="1"/>
  <c r="K45" i="1"/>
  <c r="I45" i="7" s="1"/>
  <c r="K29" i="1"/>
  <c r="I29" i="7" s="1"/>
  <c r="K16" i="1"/>
  <c r="I16" i="7" s="1"/>
  <c r="K47" i="1"/>
  <c r="I47" i="7" s="1"/>
  <c r="K24" i="1"/>
  <c r="I24" i="7" s="1"/>
  <c r="K44" i="1"/>
  <c r="I44" i="7" s="1"/>
  <c r="K22" i="1"/>
  <c r="I22" i="7" s="1"/>
  <c r="K37" i="1"/>
  <c r="I37" i="7" s="1"/>
  <c r="K51" i="1"/>
  <c r="I52" i="7" s="1"/>
  <c r="K53" i="1"/>
  <c r="I54" i="7" s="1"/>
  <c r="K55" i="1"/>
  <c r="I56" i="7" s="1"/>
  <c r="K54" i="1"/>
  <c r="I55" i="7" s="1"/>
  <c r="K50" i="1"/>
  <c r="I51" i="7" s="1"/>
  <c r="K52" i="1"/>
  <c r="I53" i="7" s="1"/>
  <c r="K148" i="1"/>
  <c r="I160" i="7" s="1"/>
  <c r="K143" i="1"/>
  <c r="I155" i="7" s="1"/>
  <c r="K145" i="1"/>
  <c r="I157" i="7" s="1"/>
  <c r="K144" i="1"/>
  <c r="I156" i="7" s="1"/>
  <c r="K146" i="1"/>
  <c r="I158" i="7" s="1"/>
  <c r="K147" i="1"/>
  <c r="I159" i="7" s="1"/>
  <c r="K120" i="1"/>
  <c r="I130" i="7" s="1"/>
  <c r="K130" i="1"/>
  <c r="I140" i="7" s="1"/>
  <c r="K134" i="1"/>
  <c r="I144" i="7" s="1"/>
  <c r="K131" i="1"/>
  <c r="I141" i="7" s="1"/>
  <c r="K122" i="1"/>
  <c r="I132" i="7" s="1"/>
  <c r="K129" i="1"/>
  <c r="I139" i="7" s="1"/>
  <c r="K126" i="1"/>
  <c r="I136" i="7" s="1"/>
  <c r="K125" i="1"/>
  <c r="I135" i="7" s="1"/>
  <c r="K118" i="1"/>
  <c r="I128" i="7" s="1"/>
  <c r="K119" i="1"/>
  <c r="I129" i="7" s="1"/>
  <c r="K121" i="1"/>
  <c r="I131" i="7" s="1"/>
  <c r="K123" i="1"/>
  <c r="I133" i="7" s="1"/>
  <c r="K124" i="1"/>
  <c r="I134" i="7" s="1"/>
  <c r="K127" i="1"/>
  <c r="I137" i="7" s="1"/>
  <c r="K128" i="1"/>
  <c r="I138" i="7" s="1"/>
  <c r="K132" i="1"/>
  <c r="I142" i="7" s="1"/>
  <c r="K133" i="1"/>
  <c r="I143" i="7" s="1"/>
  <c r="K135" i="1"/>
  <c r="I145" i="7" s="1"/>
  <c r="K136" i="1"/>
  <c r="I146" i="7" s="1"/>
  <c r="K137" i="1"/>
  <c r="I147" i="7" s="1"/>
  <c r="K177" i="1"/>
  <c r="I191" i="7" s="1"/>
  <c r="K172" i="1"/>
  <c r="I186" i="7" s="1"/>
  <c r="K164" i="1"/>
  <c r="I178" i="7" s="1"/>
  <c r="K165" i="1"/>
  <c r="I179" i="7" s="1"/>
  <c r="K167" i="1"/>
  <c r="I181" i="7" s="1"/>
  <c r="K168" i="1"/>
  <c r="I182" i="7" s="1"/>
  <c r="K169" i="1"/>
  <c r="I183" i="7" s="1"/>
  <c r="K173" i="1"/>
  <c r="I187" i="7" s="1"/>
  <c r="K178" i="1"/>
  <c r="I192" i="7" s="1"/>
  <c r="K166" i="1"/>
  <c r="I180" i="7" s="1"/>
  <c r="K170" i="1"/>
  <c r="I184" i="7" s="1"/>
  <c r="K171" i="1"/>
  <c r="I185" i="7" s="1"/>
  <c r="K174" i="1"/>
  <c r="I188" i="7" s="1"/>
  <c r="K175" i="1"/>
  <c r="I189" i="7" s="1"/>
  <c r="K176" i="1"/>
  <c r="I190" i="7" s="1"/>
  <c r="K88" i="1"/>
  <c r="I92" i="7" s="1"/>
  <c r="K75" i="1"/>
  <c r="I79" i="7" s="1"/>
  <c r="K76" i="1"/>
  <c r="I80" i="7" s="1"/>
  <c r="K78" i="1"/>
  <c r="I82" i="7" s="1"/>
  <c r="K79" i="1"/>
  <c r="I83" i="7" s="1"/>
  <c r="K80" i="1"/>
  <c r="I84" i="7" s="1"/>
  <c r="K81" i="1"/>
  <c r="I85" i="7" s="1"/>
  <c r="K82" i="1"/>
  <c r="I86" i="7" s="1"/>
  <c r="K83" i="1"/>
  <c r="I87" i="7" s="1"/>
  <c r="K85" i="1"/>
  <c r="I89" i="7" s="1"/>
  <c r="K84" i="1"/>
  <c r="I88" i="7" s="1"/>
  <c r="K86" i="1"/>
  <c r="I90" i="7" s="1"/>
  <c r="K87" i="1"/>
  <c r="I91" i="7" s="1"/>
  <c r="K77" i="1"/>
  <c r="I81" i="7" s="1"/>
  <c r="K14" i="1"/>
  <c r="I13" i="7" s="1"/>
  <c r="K12" i="1"/>
  <c r="I11" i="7" s="1"/>
  <c r="K13" i="1"/>
  <c r="I12" i="7" s="1"/>
  <c r="K102" i="1"/>
  <c r="I110" i="7" s="1"/>
  <c r="K100" i="1"/>
  <c r="I108" i="7" s="1"/>
  <c r="K107" i="1"/>
  <c r="I115" i="7" s="1"/>
  <c r="K106" i="1"/>
  <c r="I114" i="7" s="1"/>
  <c r="K101" i="1"/>
  <c r="I109" i="7" s="1"/>
  <c r="K103" i="1"/>
  <c r="I111" i="7" s="1"/>
  <c r="K104" i="1"/>
  <c r="I112" i="7" s="1"/>
  <c r="K105" i="1"/>
  <c r="I113" i="7" s="1"/>
  <c r="K108" i="1"/>
  <c r="I116" i="7" s="1"/>
  <c r="K109" i="1"/>
  <c r="I117" i="7" s="1"/>
  <c r="K114" i="1"/>
  <c r="I123" i="7" s="1"/>
  <c r="K112" i="1"/>
  <c r="I121" i="7" s="1"/>
  <c r="K116" i="1"/>
  <c r="I125" i="7" s="1"/>
  <c r="K110" i="1"/>
  <c r="I119" i="7" s="1"/>
  <c r="K113" i="1"/>
  <c r="I122" i="7" s="1"/>
  <c r="K115" i="1"/>
  <c r="I124" i="7" s="1"/>
  <c r="K117" i="1"/>
  <c r="I126" i="7" s="1"/>
  <c r="K8" i="1"/>
  <c r="I6" i="7" s="1"/>
  <c r="K9" i="1"/>
  <c r="I7" i="7" s="1"/>
  <c r="K10" i="1"/>
  <c r="I8" i="7" s="1"/>
  <c r="K11" i="1"/>
  <c r="I9" i="7" s="1"/>
  <c r="K142" i="1"/>
  <c r="I153" i="7" s="1"/>
  <c r="K140" i="1"/>
  <c r="I151" i="7" s="1"/>
  <c r="K138" i="1"/>
  <c r="I149" i="7" s="1"/>
  <c r="K139" i="1"/>
  <c r="I150" i="7" s="1"/>
  <c r="K141" i="1"/>
  <c r="I152" i="7" s="1"/>
  <c r="K90" i="1"/>
  <c r="I95" i="7" s="1"/>
  <c r="K93" i="1"/>
  <c r="I98" i="7" s="1"/>
  <c r="K92" i="1"/>
  <c r="I97" i="7" s="1"/>
  <c r="K89" i="1"/>
  <c r="I94" i="7" s="1"/>
  <c r="K94" i="1"/>
  <c r="I99" i="7" s="1"/>
  <c r="K95" i="1"/>
  <c r="I100" i="7" s="1"/>
  <c r="K91" i="1"/>
  <c r="I96" i="7" s="1"/>
  <c r="K99" i="1"/>
  <c r="I106" i="7" s="1"/>
  <c r="K74" i="1"/>
  <c r="I77" i="7" s="1"/>
  <c r="K67" i="1"/>
  <c r="I70" i="7" s="1"/>
  <c r="K71" i="1"/>
  <c r="I74" i="7" s="1"/>
  <c r="K70" i="1"/>
  <c r="I73" i="7" s="1"/>
  <c r="K69" i="1"/>
  <c r="I72" i="7" s="1"/>
  <c r="K68" i="1"/>
  <c r="I71" i="7" s="1"/>
  <c r="K73" i="1"/>
  <c r="I76" i="7" s="1"/>
  <c r="M152" i="1"/>
  <c r="K165" i="7" s="1"/>
  <c r="L152" i="1"/>
  <c r="J165" i="7" s="1"/>
  <c r="K152" i="1"/>
  <c r="I165" i="7" s="1"/>
  <c r="G67" i="6" l="1"/>
  <c r="J74" i="7"/>
  <c r="F153" i="6"/>
  <c r="H106" i="6"/>
  <c r="F144" i="6"/>
  <c r="G153" i="6"/>
  <c r="G144" i="6"/>
  <c r="H153" i="6"/>
  <c r="F67" i="6"/>
  <c r="H144" i="6"/>
  <c r="F106" i="6"/>
  <c r="H67" i="6"/>
  <c r="G106" i="6"/>
  <c r="F87" i="6"/>
  <c r="F163" i="6"/>
  <c r="G9" i="6"/>
  <c r="G23" i="6"/>
  <c r="H61" i="6"/>
  <c r="F2" i="6"/>
  <c r="H57" i="6"/>
  <c r="G148" i="6"/>
  <c r="F69" i="6"/>
  <c r="F85" i="6"/>
  <c r="F4" i="6"/>
  <c r="F109" i="6"/>
  <c r="F102" i="6"/>
  <c r="F81" i="6"/>
  <c r="F73" i="6"/>
  <c r="F166" i="6"/>
  <c r="F160" i="6"/>
  <c r="F123" i="6"/>
  <c r="F121" i="6"/>
  <c r="F141" i="6"/>
  <c r="F50" i="6"/>
  <c r="F11" i="6"/>
  <c r="F15" i="6"/>
  <c r="F22" i="6"/>
  <c r="F21" i="6"/>
  <c r="F93" i="6"/>
  <c r="F54" i="6"/>
  <c r="F152" i="6"/>
  <c r="F158" i="6"/>
  <c r="G62" i="6"/>
  <c r="G88" i="6"/>
  <c r="G5" i="6"/>
  <c r="G107" i="6"/>
  <c r="G101" i="6"/>
  <c r="G82" i="6"/>
  <c r="G74" i="6"/>
  <c r="G167" i="6"/>
  <c r="G161" i="6"/>
  <c r="G127" i="6"/>
  <c r="G120" i="6"/>
  <c r="G142" i="6"/>
  <c r="G49" i="6"/>
  <c r="G42" i="6"/>
  <c r="G31" i="6"/>
  <c r="G35" i="6"/>
  <c r="G20" i="6"/>
  <c r="G2" i="6"/>
  <c r="G53" i="6"/>
  <c r="G151" i="6"/>
  <c r="G156" i="6"/>
  <c r="H66" i="6"/>
  <c r="H87" i="6"/>
  <c r="H6" i="6"/>
  <c r="H111" i="6"/>
  <c r="H96" i="6"/>
  <c r="H72" i="6"/>
  <c r="H75" i="6"/>
  <c r="H170" i="6"/>
  <c r="H163" i="6"/>
  <c r="H128" i="6"/>
  <c r="H113" i="6"/>
  <c r="H115" i="6"/>
  <c r="H45" i="6"/>
  <c r="H19" i="6"/>
  <c r="H30" i="6"/>
  <c r="H36" i="6"/>
  <c r="H43" i="6"/>
  <c r="H56" i="6"/>
  <c r="H157" i="6"/>
  <c r="H145" i="6"/>
  <c r="F111" i="6"/>
  <c r="F170" i="6"/>
  <c r="F45" i="6"/>
  <c r="F56" i="6"/>
  <c r="G84" i="6"/>
  <c r="G76" i="6"/>
  <c r="G114" i="6"/>
  <c r="G12" i="6"/>
  <c r="G51" i="6"/>
  <c r="H89" i="6"/>
  <c r="H99" i="6"/>
  <c r="H172" i="6"/>
  <c r="H129" i="6"/>
  <c r="H41" i="6"/>
  <c r="F5" i="6"/>
  <c r="F74" i="6"/>
  <c r="F120" i="6"/>
  <c r="F31" i="6"/>
  <c r="F151" i="6"/>
  <c r="G111" i="6"/>
  <c r="G170" i="6"/>
  <c r="G113" i="6"/>
  <c r="G30" i="6"/>
  <c r="G56" i="6"/>
  <c r="H65" i="6"/>
  <c r="H98" i="6"/>
  <c r="H164" i="6"/>
  <c r="H125" i="6"/>
  <c r="H23" i="6"/>
  <c r="H148" i="6"/>
  <c r="F94" i="6"/>
  <c r="F136" i="6"/>
  <c r="F3" i="6"/>
  <c r="F104" i="6"/>
  <c r="F95" i="6"/>
  <c r="F79" i="6"/>
  <c r="F71" i="6"/>
  <c r="F162" i="6"/>
  <c r="F168" i="6"/>
  <c r="F122" i="6"/>
  <c r="F124" i="6"/>
  <c r="F139" i="6"/>
  <c r="F48" i="6"/>
  <c r="F24" i="6"/>
  <c r="F26" i="6"/>
  <c r="F14" i="6"/>
  <c r="F10" i="6"/>
  <c r="F92" i="6"/>
  <c r="F60" i="6"/>
  <c r="F149" i="6"/>
  <c r="F154" i="6"/>
  <c r="G69" i="6"/>
  <c r="G85" i="6"/>
  <c r="G4" i="6"/>
  <c r="G109" i="6"/>
  <c r="G102" i="6"/>
  <c r="G81" i="6"/>
  <c r="G73" i="6"/>
  <c r="G166" i="6"/>
  <c r="G160" i="6"/>
  <c r="G123" i="6"/>
  <c r="G121" i="6"/>
  <c r="G141" i="6"/>
  <c r="G50" i="6"/>
  <c r="G11" i="6"/>
  <c r="G15" i="6"/>
  <c r="G22" i="6"/>
  <c r="G21" i="6"/>
  <c r="G93" i="6"/>
  <c r="G54" i="6"/>
  <c r="G152" i="6"/>
  <c r="G158" i="6"/>
  <c r="H62" i="6"/>
  <c r="H88" i="6"/>
  <c r="H5" i="6"/>
  <c r="H107" i="6"/>
  <c r="H101" i="6"/>
  <c r="H82" i="6"/>
  <c r="H74" i="6"/>
  <c r="H167" i="6"/>
  <c r="H161" i="6"/>
  <c r="H127" i="6"/>
  <c r="H120" i="6"/>
  <c r="H142" i="6"/>
  <c r="H49" i="6"/>
  <c r="H42" i="6"/>
  <c r="H31" i="6"/>
  <c r="H35" i="6"/>
  <c r="H20" i="6"/>
  <c r="H2" i="6"/>
  <c r="H53" i="6"/>
  <c r="H151" i="6"/>
  <c r="H156" i="6"/>
  <c r="F66" i="6"/>
  <c r="F72" i="6"/>
  <c r="F113" i="6"/>
  <c r="F30" i="6"/>
  <c r="F145" i="6"/>
  <c r="G98" i="6"/>
  <c r="G130" i="6"/>
  <c r="G39" i="6"/>
  <c r="G18" i="6"/>
  <c r="H64" i="6"/>
  <c r="H77" i="6"/>
  <c r="H131" i="6"/>
  <c r="H17" i="6"/>
  <c r="H37" i="6"/>
  <c r="F148" i="6"/>
  <c r="F107" i="6"/>
  <c r="F167" i="6"/>
  <c r="F142" i="6"/>
  <c r="F35" i="6"/>
  <c r="G66" i="6"/>
  <c r="G72" i="6"/>
  <c r="G128" i="6"/>
  <c r="G19" i="6"/>
  <c r="H84" i="6"/>
  <c r="H76" i="6"/>
  <c r="H130" i="6"/>
  <c r="H39" i="6"/>
  <c r="H18" i="6"/>
  <c r="F68" i="6"/>
  <c r="F86" i="6"/>
  <c r="F134" i="6"/>
  <c r="F112" i="6"/>
  <c r="F103" i="6"/>
  <c r="F97" i="6"/>
  <c r="F80" i="6"/>
  <c r="F70" i="6"/>
  <c r="F174" i="6"/>
  <c r="F173" i="6"/>
  <c r="F119" i="6"/>
  <c r="F117" i="6"/>
  <c r="F140" i="6"/>
  <c r="F46" i="6"/>
  <c r="F40" i="6"/>
  <c r="F13" i="6"/>
  <c r="F27" i="6"/>
  <c r="F44" i="6"/>
  <c r="F91" i="6"/>
  <c r="F58" i="6"/>
  <c r="F150" i="6"/>
  <c r="F159" i="6"/>
  <c r="G94" i="6"/>
  <c r="G136" i="6"/>
  <c r="G3" i="6"/>
  <c r="G104" i="6"/>
  <c r="G95" i="6"/>
  <c r="G79" i="6"/>
  <c r="G71" i="6"/>
  <c r="G162" i="6"/>
  <c r="G168" i="6"/>
  <c r="G122" i="6"/>
  <c r="G124" i="6"/>
  <c r="G139" i="6"/>
  <c r="G48" i="6"/>
  <c r="G24" i="6"/>
  <c r="G26" i="6"/>
  <c r="G14" i="6"/>
  <c r="G10" i="6"/>
  <c r="G92" i="6"/>
  <c r="G60" i="6"/>
  <c r="G149" i="6"/>
  <c r="G154" i="6"/>
  <c r="H69" i="6"/>
  <c r="H85" i="6"/>
  <c r="H4" i="6"/>
  <c r="H109" i="6"/>
  <c r="H102" i="6"/>
  <c r="H81" i="6"/>
  <c r="H73" i="6"/>
  <c r="H166" i="6"/>
  <c r="H160" i="6"/>
  <c r="H123" i="6"/>
  <c r="H121" i="6"/>
  <c r="H141" i="6"/>
  <c r="H50" i="6"/>
  <c r="H11" i="6"/>
  <c r="H15" i="6"/>
  <c r="H22" i="6"/>
  <c r="H21" i="6"/>
  <c r="H93" i="6"/>
  <c r="H54" i="6"/>
  <c r="H152" i="6"/>
  <c r="H158" i="6"/>
  <c r="F96" i="6"/>
  <c r="F128" i="6"/>
  <c r="F19" i="6"/>
  <c r="F157" i="6"/>
  <c r="G137" i="6"/>
  <c r="G164" i="6"/>
  <c r="G47" i="6"/>
  <c r="G57" i="6"/>
  <c r="H135" i="6"/>
  <c r="H7" i="6"/>
  <c r="H116" i="6"/>
  <c r="H34" i="6"/>
  <c r="H155" i="6"/>
  <c r="F62" i="6"/>
  <c r="F101" i="6"/>
  <c r="F161" i="6"/>
  <c r="F49" i="6"/>
  <c r="F20" i="6"/>
  <c r="G87" i="6"/>
  <c r="G96" i="6"/>
  <c r="G163" i="6"/>
  <c r="G45" i="6"/>
  <c r="G43" i="6"/>
  <c r="G145" i="6"/>
  <c r="H105" i="6"/>
  <c r="H9" i="6"/>
  <c r="H114" i="6"/>
  <c r="H12" i="6"/>
  <c r="H147" i="6"/>
  <c r="F63" i="6"/>
  <c r="F90" i="6"/>
  <c r="F133" i="6"/>
  <c r="F110" i="6"/>
  <c r="F100" i="6"/>
  <c r="F8" i="6"/>
  <c r="F78" i="6"/>
  <c r="F83" i="6"/>
  <c r="F169" i="6"/>
  <c r="F132" i="6"/>
  <c r="F118" i="6"/>
  <c r="F126" i="6"/>
  <c r="F138" i="6"/>
  <c r="F32" i="6"/>
  <c r="F29" i="6"/>
  <c r="F38" i="6"/>
  <c r="F16" i="6"/>
  <c r="F33" i="6"/>
  <c r="F59" i="6"/>
  <c r="F52" i="6"/>
  <c r="F146" i="6"/>
  <c r="G68" i="6"/>
  <c r="G86" i="6"/>
  <c r="G134" i="6"/>
  <c r="G112" i="6"/>
  <c r="G103" i="6"/>
  <c r="G97" i="6"/>
  <c r="G80" i="6"/>
  <c r="G70" i="6"/>
  <c r="G174" i="6"/>
  <c r="G173" i="6"/>
  <c r="G119" i="6"/>
  <c r="G117" i="6"/>
  <c r="G140" i="6"/>
  <c r="G46" i="6"/>
  <c r="G40" i="6"/>
  <c r="G13" i="6"/>
  <c r="G27" i="6"/>
  <c r="G44" i="6"/>
  <c r="G91" i="6"/>
  <c r="G58" i="6"/>
  <c r="G150" i="6"/>
  <c r="G159" i="6"/>
  <c r="H94" i="6"/>
  <c r="H136" i="6"/>
  <c r="H3" i="6"/>
  <c r="H104" i="6"/>
  <c r="H95" i="6"/>
  <c r="H79" i="6"/>
  <c r="H71" i="6"/>
  <c r="H162" i="6"/>
  <c r="H168" i="6"/>
  <c r="H122" i="6"/>
  <c r="H124" i="6"/>
  <c r="H139" i="6"/>
  <c r="H48" i="6"/>
  <c r="H24" i="6"/>
  <c r="H26" i="6"/>
  <c r="H14" i="6"/>
  <c r="H10" i="6"/>
  <c r="H92" i="6"/>
  <c r="H60" i="6"/>
  <c r="H149" i="6"/>
  <c r="H154" i="6"/>
  <c r="F36" i="6"/>
  <c r="H55" i="6"/>
  <c r="F156" i="6"/>
  <c r="H51" i="6"/>
  <c r="F64" i="6"/>
  <c r="F89" i="6"/>
  <c r="F135" i="6"/>
  <c r="F108" i="6"/>
  <c r="F99" i="6"/>
  <c r="F7" i="6"/>
  <c r="F77" i="6"/>
  <c r="F172" i="6"/>
  <c r="F165" i="6"/>
  <c r="F131" i="6"/>
  <c r="F116" i="6"/>
  <c r="F129" i="6"/>
  <c r="F143" i="6"/>
  <c r="F17" i="6"/>
  <c r="F34" i="6"/>
  <c r="F28" i="6"/>
  <c r="F41" i="6"/>
  <c r="F37" i="6"/>
  <c r="F55" i="6"/>
  <c r="F61" i="6"/>
  <c r="F155" i="6"/>
  <c r="G63" i="6"/>
  <c r="G90" i="6"/>
  <c r="G133" i="6"/>
  <c r="G110" i="6"/>
  <c r="G100" i="6"/>
  <c r="G8" i="6"/>
  <c r="G78" i="6"/>
  <c r="G83" i="6"/>
  <c r="G169" i="6"/>
  <c r="G132" i="6"/>
  <c r="G118" i="6"/>
  <c r="G126" i="6"/>
  <c r="G138" i="6"/>
  <c r="G32" i="6"/>
  <c r="G29" i="6"/>
  <c r="G38" i="6"/>
  <c r="G16" i="6"/>
  <c r="G33" i="6"/>
  <c r="G59" i="6"/>
  <c r="G52" i="6"/>
  <c r="G146" i="6"/>
  <c r="H68" i="6"/>
  <c r="H86" i="6"/>
  <c r="H134" i="6"/>
  <c r="H112" i="6"/>
  <c r="H103" i="6"/>
  <c r="H97" i="6"/>
  <c r="H80" i="6"/>
  <c r="H70" i="6"/>
  <c r="H174" i="6"/>
  <c r="H173" i="6"/>
  <c r="H119" i="6"/>
  <c r="H117" i="6"/>
  <c r="H140" i="6"/>
  <c r="H46" i="6"/>
  <c r="H40" i="6"/>
  <c r="H13" i="6"/>
  <c r="H27" i="6"/>
  <c r="H44" i="6"/>
  <c r="H91" i="6"/>
  <c r="H58" i="6"/>
  <c r="H150" i="6"/>
  <c r="H159" i="6"/>
  <c r="F6" i="6"/>
  <c r="F75" i="6"/>
  <c r="F115" i="6"/>
  <c r="F43" i="6"/>
  <c r="G65" i="6"/>
  <c r="G105" i="6"/>
  <c r="G171" i="6"/>
  <c r="G125" i="6"/>
  <c r="G25" i="6"/>
  <c r="G147" i="6"/>
  <c r="H108" i="6"/>
  <c r="H165" i="6"/>
  <c r="H143" i="6"/>
  <c r="H28" i="6"/>
  <c r="F88" i="6"/>
  <c r="F82" i="6"/>
  <c r="F127" i="6"/>
  <c r="F42" i="6"/>
  <c r="F53" i="6"/>
  <c r="G6" i="6"/>
  <c r="G75" i="6"/>
  <c r="G115" i="6"/>
  <c r="G36" i="6"/>
  <c r="G157" i="6"/>
  <c r="H137" i="6"/>
  <c r="H171" i="6"/>
  <c r="H47" i="6"/>
  <c r="H25" i="6"/>
  <c r="F65" i="6"/>
  <c r="F84" i="6"/>
  <c r="F137" i="6"/>
  <c r="F105" i="6"/>
  <c r="F98" i="6"/>
  <c r="F9" i="6"/>
  <c r="F76" i="6"/>
  <c r="F171" i="6"/>
  <c r="F164" i="6"/>
  <c r="F130" i="6"/>
  <c r="F114" i="6"/>
  <c r="F125" i="6"/>
  <c r="F47" i="6"/>
  <c r="F39" i="6"/>
  <c r="F12" i="6"/>
  <c r="F23" i="6"/>
  <c r="F25" i="6"/>
  <c r="F18" i="6"/>
  <c r="F57" i="6"/>
  <c r="F51" i="6"/>
  <c r="F147" i="6"/>
  <c r="G64" i="6"/>
  <c r="G89" i="6"/>
  <c r="G135" i="6"/>
  <c r="G108" i="6"/>
  <c r="G99" i="6"/>
  <c r="G7" i="6"/>
  <c r="G77" i="6"/>
  <c r="G172" i="6"/>
  <c r="G165" i="6"/>
  <c r="G131" i="6"/>
  <c r="G116" i="6"/>
  <c r="G129" i="6"/>
  <c r="G143" i="6"/>
  <c r="G17" i="6"/>
  <c r="G34" i="6"/>
  <c r="G28" i="6"/>
  <c r="G41" i="6"/>
  <c r="G37" i="6"/>
  <c r="G55" i="6"/>
  <c r="G61" i="6"/>
  <c r="G155" i="6"/>
  <c r="H63" i="6"/>
  <c r="H90" i="6"/>
  <c r="H133" i="6"/>
  <c r="H110" i="6"/>
  <c r="H100" i="6"/>
  <c r="H8" i="6"/>
  <c r="H78" i="6"/>
  <c r="H83" i="6"/>
  <c r="H169" i="6"/>
  <c r="H132" i="6"/>
  <c r="H118" i="6"/>
  <c r="H126" i="6"/>
  <c r="H138" i="6"/>
  <c r="H32" i="6"/>
  <c r="H29" i="6"/>
  <c r="H38" i="6"/>
  <c r="H16" i="6"/>
  <c r="H33" i="6"/>
  <c r="H59" i="6"/>
  <c r="H52" i="6"/>
  <c r="H146" i="6"/>
</calcChain>
</file>

<file path=xl/sharedStrings.xml><?xml version="1.0" encoding="utf-8"?>
<sst xmlns="http://schemas.openxmlformats.org/spreadsheetml/2006/main" count="539" uniqueCount="250">
  <si>
    <t>State</t>
  </si>
  <si>
    <t>County</t>
  </si>
  <si>
    <t>Named Storm</t>
  </si>
  <si>
    <t>Hurricane</t>
  </si>
  <si>
    <t>Major Hurricane</t>
  </si>
  <si>
    <t>Texas</t>
  </si>
  <si>
    <t>Cameron</t>
  </si>
  <si>
    <t>Willacy</t>
  </si>
  <si>
    <t>Kenedy</t>
  </si>
  <si>
    <t>Kleberg</t>
  </si>
  <si>
    <t>San Patricio</t>
  </si>
  <si>
    <t>Nueces</t>
  </si>
  <si>
    <t>Aransas</t>
  </si>
  <si>
    <t>Calhoun</t>
  </si>
  <si>
    <t>Matagorda</t>
  </si>
  <si>
    <t>Brazoria</t>
  </si>
  <si>
    <t>Galveston</t>
  </si>
  <si>
    <t>Chambers</t>
  </si>
  <si>
    <t>Jefferson</t>
  </si>
  <si>
    <t>Louisiana</t>
  </si>
  <si>
    <t xml:space="preserve">Cameron </t>
  </si>
  <si>
    <t>Vermilion</t>
  </si>
  <si>
    <t>Iberia</t>
  </si>
  <si>
    <t>St. Mary</t>
  </si>
  <si>
    <t>Terrebonne</t>
  </si>
  <si>
    <t>Lafourche</t>
  </si>
  <si>
    <t>Plaquemines</t>
  </si>
  <si>
    <t>St. Bernard</t>
  </si>
  <si>
    <t>Mississippi</t>
  </si>
  <si>
    <t>Hancock</t>
  </si>
  <si>
    <t>Harrison</t>
  </si>
  <si>
    <t>Jackson</t>
  </si>
  <si>
    <t>Alabama</t>
  </si>
  <si>
    <t>Mobile</t>
  </si>
  <si>
    <t>Baldwin</t>
  </si>
  <si>
    <t>Florida</t>
  </si>
  <si>
    <t>Escambia</t>
  </si>
  <si>
    <t>Santa Rosa</t>
  </si>
  <si>
    <t>Okaloosa</t>
  </si>
  <si>
    <t>Walton</t>
  </si>
  <si>
    <t>Bay</t>
  </si>
  <si>
    <t>Gulf</t>
  </si>
  <si>
    <t>Franklin</t>
  </si>
  <si>
    <t>Wakulla</t>
  </si>
  <si>
    <t>Taylor</t>
  </si>
  <si>
    <t>Dixie</t>
  </si>
  <si>
    <t>Levy</t>
  </si>
  <si>
    <t>Citrus</t>
  </si>
  <si>
    <t>Hernando</t>
  </si>
  <si>
    <t>Pasco</t>
  </si>
  <si>
    <t>Pinellas</t>
  </si>
  <si>
    <t>Manatee</t>
  </si>
  <si>
    <t>Sarasota</t>
  </si>
  <si>
    <t>Charlotte</t>
  </si>
  <si>
    <t>Lee</t>
  </si>
  <si>
    <t>Collier</t>
  </si>
  <si>
    <t>Monroe</t>
  </si>
  <si>
    <t>Miami-Dade</t>
  </si>
  <si>
    <t>Broward</t>
  </si>
  <si>
    <t>Palm Beach</t>
  </si>
  <si>
    <t>Martin</t>
  </si>
  <si>
    <t>St. Lucie</t>
  </si>
  <si>
    <t>Indian River</t>
  </si>
  <si>
    <t>Brevard</t>
  </si>
  <si>
    <t>Volusia</t>
  </si>
  <si>
    <t>Flagler</t>
  </si>
  <si>
    <t>St. Johns</t>
  </si>
  <si>
    <t>Duval</t>
  </si>
  <si>
    <t>Nassau</t>
  </si>
  <si>
    <t>Georgia</t>
  </si>
  <si>
    <t>Camden</t>
  </si>
  <si>
    <t>Glynn</t>
  </si>
  <si>
    <t>McIntosh</t>
  </si>
  <si>
    <t>Liberty</t>
  </si>
  <si>
    <t>Bryan</t>
  </si>
  <si>
    <t>Chatham</t>
  </si>
  <si>
    <t>South Carolina</t>
  </si>
  <si>
    <t>Jasper</t>
  </si>
  <si>
    <t>Beaufort</t>
  </si>
  <si>
    <t>Colleton</t>
  </si>
  <si>
    <t>Charleston</t>
  </si>
  <si>
    <t>Georgetown</t>
  </si>
  <si>
    <t>Horry</t>
  </si>
  <si>
    <t>North Carolina</t>
  </si>
  <si>
    <t>Brunswick</t>
  </si>
  <si>
    <t>New Hanover</t>
  </si>
  <si>
    <t>Pender</t>
  </si>
  <si>
    <t>Onslow</t>
  </si>
  <si>
    <t>Carteret</t>
  </si>
  <si>
    <t>Hyde</t>
  </si>
  <si>
    <t>Dare</t>
  </si>
  <si>
    <t>Currituck</t>
  </si>
  <si>
    <t>Virginia</t>
  </si>
  <si>
    <t>Northampton</t>
  </si>
  <si>
    <t>Accomack</t>
  </si>
  <si>
    <t>Maryland</t>
  </si>
  <si>
    <t>Worcester</t>
  </si>
  <si>
    <t>Delaware</t>
  </si>
  <si>
    <t>Sussex</t>
  </si>
  <si>
    <t>New Jersey</t>
  </si>
  <si>
    <t>Cape May</t>
  </si>
  <si>
    <t>Atlantic</t>
  </si>
  <si>
    <t>Ocean</t>
  </si>
  <si>
    <t>Monmouth</t>
  </si>
  <si>
    <t>New York</t>
  </si>
  <si>
    <t>Kings</t>
  </si>
  <si>
    <t>Queens</t>
  </si>
  <si>
    <t>Suffolk</t>
  </si>
  <si>
    <t>Rhode Island</t>
  </si>
  <si>
    <t>Washington</t>
  </si>
  <si>
    <t>Newport</t>
  </si>
  <si>
    <t>Bristol</t>
  </si>
  <si>
    <t>Massachusetts</t>
  </si>
  <si>
    <t>Dukes</t>
  </si>
  <si>
    <t>Nantucket</t>
  </si>
  <si>
    <t>Barnstable</t>
  </si>
  <si>
    <t>Plymouth</t>
  </si>
  <si>
    <t>Essex</t>
  </si>
  <si>
    <t>New Hampshire</t>
  </si>
  <si>
    <t>Rockingham</t>
  </si>
  <si>
    <t>Maine</t>
  </si>
  <si>
    <t>York</t>
  </si>
  <si>
    <t>Cumberland</t>
  </si>
  <si>
    <t>Sagadahoc</t>
  </si>
  <si>
    <t>Lincoln</t>
  </si>
  <si>
    <t>Knox</t>
  </si>
  <si>
    <t>Named Storms (within 50 miles)</t>
  </si>
  <si>
    <t>Hurricanes (within 50 miles)</t>
  </si>
  <si>
    <t>Major Hurricanes (within 50 miles)</t>
  </si>
  <si>
    <t>Connecticut</t>
  </si>
  <si>
    <t>Province</t>
  </si>
  <si>
    <t>New Brunswick</t>
  </si>
  <si>
    <t>Nova Scotia</t>
  </si>
  <si>
    <t>Prince Edward Island</t>
  </si>
  <si>
    <t>Newfoundland and Labrador</t>
  </si>
  <si>
    <t>Country</t>
  </si>
  <si>
    <t>Anguilla</t>
  </si>
  <si>
    <t>Antigua and Barbuda</t>
  </si>
  <si>
    <t>Aruba</t>
  </si>
  <si>
    <t>Bahamas, The</t>
  </si>
  <si>
    <t>Barbados</t>
  </si>
  <si>
    <t>Belize</t>
  </si>
  <si>
    <t>Bermuda</t>
  </si>
  <si>
    <t>Cayman Islands</t>
  </si>
  <si>
    <t>Costa Rica</t>
  </si>
  <si>
    <t>Cuba</t>
  </si>
  <si>
    <t>Dominica</t>
  </si>
  <si>
    <t>Dominican Republic</t>
  </si>
  <si>
    <t>Grenada</t>
  </si>
  <si>
    <t>Guadeloupe</t>
  </si>
  <si>
    <t>Guatemala</t>
  </si>
  <si>
    <t>Haiti</t>
  </si>
  <si>
    <t>Honduras</t>
  </si>
  <si>
    <t>Jamaica</t>
  </si>
  <si>
    <t>Martinique</t>
  </si>
  <si>
    <t>Mexico</t>
  </si>
  <si>
    <t>Montserrat</t>
  </si>
  <si>
    <t>Nicaragua</t>
  </si>
  <si>
    <t>Panama</t>
  </si>
  <si>
    <t>Puerto Rico</t>
  </si>
  <si>
    <t>Saint Kitts and Nevis</t>
  </si>
  <si>
    <t>Saint Lucia</t>
  </si>
  <si>
    <t>Saint Vincent and the Grenadines</t>
  </si>
  <si>
    <t>Trinidad and Tobago</t>
  </si>
  <si>
    <t>Turks and Caicos</t>
  </si>
  <si>
    <t>UK Virgin Islands</t>
  </si>
  <si>
    <t>US Virgin Islands</t>
  </si>
  <si>
    <t>Cabo Verde</t>
  </si>
  <si>
    <t>Bonaire</t>
  </si>
  <si>
    <t>Curacao</t>
  </si>
  <si>
    <t>Saba</t>
  </si>
  <si>
    <t>Sint Eustatius</t>
  </si>
  <si>
    <t>Sint Maarten</t>
  </si>
  <si>
    <t>Saint Martin</t>
  </si>
  <si>
    <t>Norfolk</t>
  </si>
  <si>
    <t>Probability &gt;=1</t>
  </si>
  <si>
    <t>event within</t>
  </si>
  <si>
    <t>50 miles</t>
  </si>
  <si>
    <t>Fairfield</t>
  </si>
  <si>
    <t>Middlesex</t>
  </si>
  <si>
    <t>New Haven</t>
  </si>
  <si>
    <t>New London</t>
  </si>
  <si>
    <t>Kent</t>
  </si>
  <si>
    <t>New Castle</t>
  </si>
  <si>
    <t>Hillsborough</t>
  </si>
  <si>
    <t>Orleans</t>
  </si>
  <si>
    <t>St. Tammany</t>
  </si>
  <si>
    <t>Waldo</t>
  </si>
  <si>
    <t>Anne Arundel</t>
  </si>
  <si>
    <t>Baltimore</t>
  </si>
  <si>
    <t>Calvert</t>
  </si>
  <si>
    <t>Cecil</t>
  </si>
  <si>
    <t>Dorchester</t>
  </si>
  <si>
    <t>Harford</t>
  </si>
  <si>
    <t>Queen Anne's</t>
  </si>
  <si>
    <t>St. Mary's</t>
  </si>
  <si>
    <t>Somerset</t>
  </si>
  <si>
    <t>Talbot</t>
  </si>
  <si>
    <t>Wicomico</t>
  </si>
  <si>
    <t>Baltimore City</t>
  </si>
  <si>
    <t>Burlington</t>
  </si>
  <si>
    <t>Hudson</t>
  </si>
  <si>
    <t>Salem</t>
  </si>
  <si>
    <t>Union</t>
  </si>
  <si>
    <t>Bronx</t>
  </si>
  <si>
    <t>Richmond</t>
  </si>
  <si>
    <t>Westchester</t>
  </si>
  <si>
    <t>Bertie</t>
  </si>
  <si>
    <t>Chowan</t>
  </si>
  <si>
    <t>Craven</t>
  </si>
  <si>
    <t>Gates</t>
  </si>
  <si>
    <t>Hertford</t>
  </si>
  <si>
    <t>Pamlico</t>
  </si>
  <si>
    <t>Pasquotank</t>
  </si>
  <si>
    <t>Perquimans</t>
  </si>
  <si>
    <t>Providence</t>
  </si>
  <si>
    <t>Harris</t>
  </si>
  <si>
    <t>Refugio</t>
  </si>
  <si>
    <t>Gloucester</t>
  </si>
  <si>
    <t>Lancaster</t>
  </si>
  <si>
    <t>Mathews</t>
  </si>
  <si>
    <t>Northumberland</t>
  </si>
  <si>
    <t>Hampton</t>
  </si>
  <si>
    <t>Newport News</t>
  </si>
  <si>
    <t>Poquoson</t>
  </si>
  <si>
    <t>Portsmouth</t>
  </si>
  <si>
    <t>Virginia Beach</t>
  </si>
  <si>
    <t>Tyrrell</t>
  </si>
  <si>
    <t>Number of Events (1880-2020)</t>
  </si>
  <si>
    <t>Washington/South</t>
  </si>
  <si>
    <t>Climatological</t>
  </si>
  <si>
    <t>Quintana Roo</t>
  </si>
  <si>
    <t>Yucatan</t>
  </si>
  <si>
    <t>Campeche</t>
  </si>
  <si>
    <t>Tabasco</t>
  </si>
  <si>
    <t>Veracruz</t>
  </si>
  <si>
    <t>Tamaulipas</t>
  </si>
  <si>
    <t>NS_events</t>
  </si>
  <si>
    <t>H_events</t>
  </si>
  <si>
    <t>MH_events</t>
  </si>
  <si>
    <t>NS_climo</t>
  </si>
  <si>
    <t>H_climo</t>
  </si>
  <si>
    <t>MH_climo</t>
  </si>
  <si>
    <t>NS_current</t>
  </si>
  <si>
    <t>H_current</t>
  </si>
  <si>
    <t>MH_current</t>
  </si>
  <si>
    <t>Canada</t>
  </si>
  <si>
    <t>Raw ACE West of 60W</t>
  </si>
  <si>
    <t>ACE West of 60W Adjustment Factor ((Raw/1991-2020 Climatology)*100))</t>
  </si>
  <si>
    <t>2024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</si>
</sst>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9" fontId="1" fillId="0" borderId="0" xfId="0" applyNumberFormat="1" applyFont="1"/>
    <xf numFmtId="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/>
    <xf numFmtId="2" fontId="3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9" fontId="2" fillId="0" borderId="0" xfId="0" applyNumberFormat="1" applyFont="1"/>
    <xf numFmtId="0" fontId="2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9" fontId="2" fillId="0" borderId="0" xfId="0" applyNumberFormat="1" applyFont="1" applyAlignment="1">
      <alignment horizontal="left"/>
    </xf>
    <xf numFmtId="9" fontId="1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5" fillId="0" borderId="0" xfId="0" applyFont="1"/>
    <xf numFmtId="9" fontId="5" fillId="0" borderId="0" xfId="0" applyNumberFormat="1" applyFont="1"/>
    <xf numFmtId="9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" fontId="6" fillId="0" borderId="0" xfId="0" applyNumberFormat="1" applyFont="1" applyAlignment="1">
      <alignment horizontal="left"/>
    </xf>
    <xf numFmtId="9" fontId="6" fillId="0" borderId="0" xfId="0" applyNumberFormat="1" applyFont="1"/>
    <xf numFmtId="9" fontId="5" fillId="0" borderId="0" xfId="0" applyNumberFormat="1" applyFont="1" applyAlignment="1">
      <alignment horizontal="right"/>
    </xf>
    <xf numFmtId="9" fontId="6" fillId="0" borderId="0" xfId="0" applyNumberFormat="1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9" fontId="0" fillId="0" borderId="0" xfId="0" applyNumberFormat="1"/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65"/>
  <sheetViews>
    <sheetView tabSelected="1" workbookViewId="0">
      <pane ySplit="5" topLeftCell="A6" activePane="bottomLeft" state="frozen"/>
      <selection pane="bottomLeft" activeCell="A9" sqref="A9"/>
    </sheetView>
  </sheetViews>
  <sheetFormatPr defaultColWidth="12.625" defaultRowHeight="15" customHeight="1" x14ac:dyDescent="0.2"/>
  <cols>
    <col min="1" max="1" width="32.375" style="11" customWidth="1"/>
    <col min="2" max="2" width="17" style="11" bestFit="1" customWidth="1"/>
    <col min="3" max="4" width="30.25" style="1" bestFit="1" customWidth="1"/>
    <col min="5" max="5" width="31" style="1" bestFit="1" customWidth="1"/>
    <col min="6" max="6" width="5.625" style="1" customWidth="1"/>
    <col min="7" max="7" width="15.375" style="2" bestFit="1" customWidth="1"/>
    <col min="8" max="8" width="12.625" style="2" bestFit="1" customWidth="1"/>
    <col min="9" max="9" width="15" style="3" bestFit="1" customWidth="1"/>
    <col min="10" max="10" width="7.625" style="1" customWidth="1"/>
    <col min="11" max="11" width="15.875" style="2" customWidth="1"/>
    <col min="12" max="12" width="13.25" style="2" customWidth="1"/>
    <col min="13" max="13" width="20.125" style="3" customWidth="1"/>
    <col min="14" max="22" width="7.625" style="1" customWidth="1"/>
    <col min="23" max="16384" width="12.625" style="1"/>
  </cols>
  <sheetData>
    <row r="1" spans="1:13" ht="15" customHeight="1" x14ac:dyDescent="0.2">
      <c r="A1" s="11" t="s">
        <v>247</v>
      </c>
      <c r="B1" s="11">
        <v>108</v>
      </c>
    </row>
    <row r="2" spans="1:13" ht="15" customHeight="1" x14ac:dyDescent="0.2">
      <c r="A2" s="11" t="s">
        <v>248</v>
      </c>
      <c r="B2" s="34">
        <f>(B1/73)*100</f>
        <v>147.94520547945206</v>
      </c>
    </row>
    <row r="3" spans="1:13" ht="15" customHeight="1" x14ac:dyDescent="0.25">
      <c r="H3" s="17">
        <v>2024</v>
      </c>
      <c r="K3" s="9"/>
      <c r="L3" s="9" t="s">
        <v>230</v>
      </c>
    </row>
    <row r="4" spans="1:13" ht="15.75" x14ac:dyDescent="0.25">
      <c r="B4" s="12"/>
      <c r="C4" s="5" t="s">
        <v>228</v>
      </c>
      <c r="D4" s="5" t="s">
        <v>228</v>
      </c>
      <c r="E4" s="5" t="s">
        <v>228</v>
      </c>
      <c r="F4" s="5"/>
      <c r="G4" s="9" t="s">
        <v>175</v>
      </c>
      <c r="H4" s="9" t="s">
        <v>176</v>
      </c>
      <c r="I4" s="15" t="s">
        <v>177</v>
      </c>
      <c r="K4" s="5" t="s">
        <v>175</v>
      </c>
      <c r="L4" s="9" t="s">
        <v>176</v>
      </c>
      <c r="M4" s="10" t="s">
        <v>177</v>
      </c>
    </row>
    <row r="5" spans="1:13" x14ac:dyDescent="0.2">
      <c r="A5" s="11" t="s">
        <v>0</v>
      </c>
      <c r="B5" s="12" t="s">
        <v>1</v>
      </c>
      <c r="C5" s="1" t="s">
        <v>126</v>
      </c>
      <c r="D5" s="1" t="s">
        <v>127</v>
      </c>
      <c r="E5" s="1" t="s">
        <v>128</v>
      </c>
      <c r="G5" s="2" t="s">
        <v>2</v>
      </c>
      <c r="H5" s="2" t="s">
        <v>3</v>
      </c>
      <c r="I5" s="3" t="s">
        <v>4</v>
      </c>
      <c r="K5" s="1" t="s">
        <v>2</v>
      </c>
      <c r="L5" s="1" t="s">
        <v>3</v>
      </c>
      <c r="M5" s="4" t="s">
        <v>4</v>
      </c>
    </row>
    <row r="6" spans="1:13" x14ac:dyDescent="0.2">
      <c r="A6" s="11" t="s">
        <v>32</v>
      </c>
      <c r="B6" s="14" t="s">
        <v>34</v>
      </c>
      <c r="C6" s="1">
        <v>75</v>
      </c>
      <c r="D6" s="1">
        <v>28</v>
      </c>
      <c r="E6" s="1">
        <v>9</v>
      </c>
      <c r="G6" s="2">
        <f t="shared" ref="G6:G37" si="0">(1-(1/(2.71828^((C6*($B$2/100))/141))))</f>
        <v>0.54476524726175013</v>
      </c>
      <c r="H6" s="2">
        <f t="shared" ref="H6:H37" si="1">(1-(1/(2.71828^((D6*($B$2/100))/141))))</f>
        <v>0.2545682511346028</v>
      </c>
      <c r="I6" s="3">
        <f t="shared" ref="I6:I37" si="2">IF(E6*($B$2/100)&gt;0, (1-(1/(2.71828^(E6*($B$2/100)/141)))), "&lt;1%")</f>
        <v>9.0111347055865099E-2</v>
      </c>
      <c r="K6" s="2">
        <f t="shared" ref="K6:K37" si="3">(1-(1/(2.71828^(C6/141))))</f>
        <v>0.41252085755952594</v>
      </c>
      <c r="L6" s="2">
        <f t="shared" ref="L6:L37" si="4">(1-(1/(2.71828^(D6/141))))</f>
        <v>0.1801069931655942</v>
      </c>
      <c r="M6" s="3">
        <f t="shared" ref="M6:M37" si="5">IF(E6&gt;0, (1-(1/(2.71828^(E6/141)))), "&lt;1%")</f>
        <v>6.1835286174562576E-2</v>
      </c>
    </row>
    <row r="7" spans="1:13" x14ac:dyDescent="0.2">
      <c r="A7" s="11" t="s">
        <v>32</v>
      </c>
      <c r="B7" s="14" t="s">
        <v>33</v>
      </c>
      <c r="C7" s="1">
        <v>67</v>
      </c>
      <c r="D7" s="1">
        <v>28</v>
      </c>
      <c r="E7" s="1">
        <v>8</v>
      </c>
      <c r="G7" s="2">
        <f t="shared" si="0"/>
        <v>0.50490299570761588</v>
      </c>
      <c r="H7" s="2">
        <f t="shared" si="1"/>
        <v>0.2545682511346028</v>
      </c>
      <c r="I7" s="3">
        <f t="shared" si="2"/>
        <v>8.0514022925885831E-2</v>
      </c>
      <c r="K7" s="2">
        <f t="shared" si="3"/>
        <v>0.37822499833084533</v>
      </c>
      <c r="L7" s="2">
        <f t="shared" si="4"/>
        <v>0.1801069931655942</v>
      </c>
      <c r="M7" s="3">
        <f t="shared" si="5"/>
        <v>5.5157989846188027E-2</v>
      </c>
    </row>
    <row r="8" spans="1:13" x14ac:dyDescent="0.2">
      <c r="A8" s="11" t="s">
        <v>129</v>
      </c>
      <c r="B8" s="14" t="s">
        <v>178</v>
      </c>
      <c r="C8" s="1">
        <v>27</v>
      </c>
      <c r="D8" s="1">
        <v>9</v>
      </c>
      <c r="E8" s="1">
        <v>2</v>
      </c>
      <c r="G8" s="2">
        <f t="shared" si="0"/>
        <v>0.24670558564527079</v>
      </c>
      <c r="H8" s="2">
        <f t="shared" si="1"/>
        <v>9.0111347055865099E-2</v>
      </c>
      <c r="I8" s="3">
        <f t="shared" si="2"/>
        <v>2.0766465927883337E-2</v>
      </c>
      <c r="K8" s="2">
        <f t="shared" si="3"/>
        <v>0.17427148423681349</v>
      </c>
      <c r="L8" s="2">
        <f t="shared" si="4"/>
        <v>6.1835286174562576E-2</v>
      </c>
      <c r="M8" s="3">
        <f t="shared" si="5"/>
        <v>1.408426315629896E-2</v>
      </c>
    </row>
    <row r="9" spans="1:13" x14ac:dyDescent="0.2">
      <c r="A9" s="11" t="s">
        <v>129</v>
      </c>
      <c r="B9" s="14" t="s">
        <v>179</v>
      </c>
      <c r="C9" s="1">
        <v>24</v>
      </c>
      <c r="D9" s="1">
        <v>10</v>
      </c>
      <c r="E9" s="1">
        <v>2</v>
      </c>
      <c r="G9" s="2">
        <f t="shared" si="0"/>
        <v>0.22261647790321548</v>
      </c>
      <c r="H9" s="2">
        <f t="shared" si="1"/>
        <v>9.9608497139961893E-2</v>
      </c>
      <c r="I9" s="3">
        <f t="shared" si="2"/>
        <v>2.0766465927883337E-2</v>
      </c>
      <c r="K9" s="2">
        <f t="shared" si="3"/>
        <v>0.15651457088727549</v>
      </c>
      <c r="L9" s="2">
        <f t="shared" si="4"/>
        <v>6.846539335832047E-2</v>
      </c>
      <c r="M9" s="3">
        <f t="shared" si="5"/>
        <v>1.408426315629896E-2</v>
      </c>
    </row>
    <row r="10" spans="1:13" x14ac:dyDescent="0.2">
      <c r="A10" s="11" t="s">
        <v>129</v>
      </c>
      <c r="B10" s="14" t="s">
        <v>180</v>
      </c>
      <c r="C10" s="1">
        <v>32</v>
      </c>
      <c r="D10" s="1">
        <v>11</v>
      </c>
      <c r="E10" s="1">
        <v>2</v>
      </c>
      <c r="G10" s="2">
        <f t="shared" si="0"/>
        <v>0.28520675262352191</v>
      </c>
      <c r="H10" s="2">
        <f t="shared" si="1"/>
        <v>0.10900651876539713</v>
      </c>
      <c r="I10" s="3">
        <f t="shared" si="2"/>
        <v>2.0766465927883337E-2</v>
      </c>
      <c r="K10" s="2">
        <f t="shared" si="3"/>
        <v>0.20303953162168265</v>
      </c>
      <c r="L10" s="2">
        <f t="shared" si="4"/>
        <v>7.5048644888033755E-2</v>
      </c>
      <c r="M10" s="3">
        <f t="shared" si="5"/>
        <v>1.408426315629896E-2</v>
      </c>
    </row>
    <row r="11" spans="1:13" x14ac:dyDescent="0.2">
      <c r="A11" s="11" t="s">
        <v>129</v>
      </c>
      <c r="B11" s="14" t="s">
        <v>181</v>
      </c>
      <c r="C11" s="1">
        <v>27</v>
      </c>
      <c r="D11" s="1">
        <v>10</v>
      </c>
      <c r="E11" s="1">
        <v>2</v>
      </c>
      <c r="G11" s="2">
        <f t="shared" si="0"/>
        <v>0.24670558564527079</v>
      </c>
      <c r="H11" s="2">
        <f t="shared" si="1"/>
        <v>9.9608497139961893E-2</v>
      </c>
      <c r="I11" s="3">
        <f t="shared" si="2"/>
        <v>2.0766465927883337E-2</v>
      </c>
      <c r="K11" s="2">
        <f t="shared" si="3"/>
        <v>0.17427148423681349</v>
      </c>
      <c r="L11" s="2">
        <f t="shared" si="4"/>
        <v>6.846539335832047E-2</v>
      </c>
      <c r="M11" s="3">
        <f t="shared" si="5"/>
        <v>1.408426315629896E-2</v>
      </c>
    </row>
    <row r="12" spans="1:13" x14ac:dyDescent="0.2">
      <c r="A12" s="11" t="s">
        <v>97</v>
      </c>
      <c r="B12" s="14" t="s">
        <v>182</v>
      </c>
      <c r="C12" s="1">
        <v>23</v>
      </c>
      <c r="D12" s="1">
        <v>4</v>
      </c>
      <c r="E12" s="1">
        <v>0</v>
      </c>
      <c r="G12" s="2">
        <f t="shared" si="0"/>
        <v>0.21441679147924841</v>
      </c>
      <c r="H12" s="2">
        <f t="shared" si="1"/>
        <v>4.1101685748632599E-2</v>
      </c>
      <c r="I12" s="3" t="str">
        <f t="shared" si="2"/>
        <v>&lt;1%</v>
      </c>
      <c r="K12" s="2">
        <f t="shared" si="3"/>
        <v>0.15051114518190423</v>
      </c>
      <c r="L12" s="2">
        <f t="shared" si="4"/>
        <v>2.79701598439418E-2</v>
      </c>
      <c r="M12" s="3" t="str">
        <f t="shared" si="5"/>
        <v>&lt;1%</v>
      </c>
    </row>
    <row r="13" spans="1:13" x14ac:dyDescent="0.2">
      <c r="A13" s="11" t="s">
        <v>97</v>
      </c>
      <c r="B13" s="14" t="s">
        <v>183</v>
      </c>
      <c r="C13" s="1">
        <v>18</v>
      </c>
      <c r="D13" s="1">
        <v>1</v>
      </c>
      <c r="E13" s="1">
        <v>0</v>
      </c>
      <c r="G13" s="2">
        <f t="shared" si="0"/>
        <v>0.17210263924350766</v>
      </c>
      <c r="H13" s="2">
        <f t="shared" si="1"/>
        <v>1.0437705815284914E-2</v>
      </c>
      <c r="I13" s="3" t="str">
        <f t="shared" si="2"/>
        <v>&lt;1%</v>
      </c>
      <c r="K13" s="2">
        <f t="shared" si="3"/>
        <v>0.11984696973283493</v>
      </c>
      <c r="L13" s="2">
        <f t="shared" si="4"/>
        <v>7.0671035544741523E-3</v>
      </c>
      <c r="M13" s="3" t="str">
        <f t="shared" si="5"/>
        <v>&lt;1%</v>
      </c>
    </row>
    <row r="14" spans="1:13" x14ac:dyDescent="0.2">
      <c r="A14" s="11" t="s">
        <v>97</v>
      </c>
      <c r="B14" s="14" t="s">
        <v>98</v>
      </c>
      <c r="C14" s="1">
        <v>32</v>
      </c>
      <c r="D14" s="1">
        <v>9</v>
      </c>
      <c r="E14" s="1">
        <v>1</v>
      </c>
      <c r="G14" s="2">
        <f t="shared" si="0"/>
        <v>0.28520675262352191</v>
      </c>
      <c r="H14" s="2">
        <f t="shared" si="1"/>
        <v>9.0111347055865099E-2</v>
      </c>
      <c r="I14" s="3">
        <f t="shared" si="2"/>
        <v>1.0437705815284914E-2</v>
      </c>
      <c r="K14" s="2">
        <f t="shared" si="3"/>
        <v>0.20303953162168265</v>
      </c>
      <c r="L14" s="2">
        <f t="shared" si="4"/>
        <v>6.1835286174562576E-2</v>
      </c>
      <c r="M14" s="3">
        <f t="shared" si="5"/>
        <v>7.0671035544741523E-3</v>
      </c>
    </row>
    <row r="15" spans="1:13" x14ac:dyDescent="0.2">
      <c r="A15" s="11" t="s">
        <v>35</v>
      </c>
      <c r="B15" s="14" t="s">
        <v>40</v>
      </c>
      <c r="C15" s="1">
        <v>58</v>
      </c>
      <c r="D15" s="1">
        <v>26</v>
      </c>
      <c r="E15" s="1">
        <v>7</v>
      </c>
      <c r="G15" s="2">
        <f t="shared" si="0"/>
        <v>0.45587077859428793</v>
      </c>
      <c r="H15" s="2">
        <f t="shared" si="1"/>
        <v>0.23875998632773632</v>
      </c>
      <c r="I15" s="3">
        <f t="shared" si="2"/>
        <v>7.0815468134156956E-2</v>
      </c>
      <c r="K15" s="2">
        <f t="shared" si="3"/>
        <v>0.3372432447029261</v>
      </c>
      <c r="L15" s="2">
        <f t="shared" si="4"/>
        <v>0.16839444163940265</v>
      </c>
      <c r="M15" s="3">
        <f t="shared" si="5"/>
        <v>4.8433168509038227E-2</v>
      </c>
    </row>
    <row r="16" spans="1:13" x14ac:dyDescent="0.2">
      <c r="A16" s="11" t="s">
        <v>35</v>
      </c>
      <c r="B16" s="14" t="s">
        <v>63</v>
      </c>
      <c r="C16" s="1">
        <v>78</v>
      </c>
      <c r="D16" s="1">
        <v>26</v>
      </c>
      <c r="E16" s="1">
        <v>8</v>
      </c>
      <c r="G16" s="2">
        <f t="shared" si="0"/>
        <v>0.55887179659670561</v>
      </c>
      <c r="H16" s="2">
        <f t="shared" si="1"/>
        <v>0.23875998632773632</v>
      </c>
      <c r="I16" s="3">
        <f t="shared" si="2"/>
        <v>8.0514022925885831E-2</v>
      </c>
      <c r="K16" s="2">
        <f t="shared" si="3"/>
        <v>0.42488836963137022</v>
      </c>
      <c r="L16" s="2">
        <f t="shared" si="4"/>
        <v>0.16839444163940265</v>
      </c>
      <c r="M16" s="3">
        <f t="shared" si="5"/>
        <v>5.5157989846188027E-2</v>
      </c>
    </row>
    <row r="17" spans="1:13" x14ac:dyDescent="0.2">
      <c r="A17" s="11" t="s">
        <v>35</v>
      </c>
      <c r="B17" s="14" t="s">
        <v>58</v>
      </c>
      <c r="C17" s="1">
        <v>77</v>
      </c>
      <c r="D17" s="1">
        <v>36</v>
      </c>
      <c r="E17" s="1">
        <v>16</v>
      </c>
      <c r="G17" s="2">
        <f t="shared" si="0"/>
        <v>0.5542188642436775</v>
      </c>
      <c r="H17" s="2">
        <f t="shared" si="1"/>
        <v>0.31458596005243444</v>
      </c>
      <c r="I17" s="3">
        <f t="shared" si="2"/>
        <v>0.15454553796406145</v>
      </c>
      <c r="K17" s="2">
        <f t="shared" si="3"/>
        <v>0.4207950684004943</v>
      </c>
      <c r="L17" s="2">
        <f t="shared" si="4"/>
        <v>0.22533064331152686</v>
      </c>
      <c r="M17" s="3">
        <f t="shared" si="5"/>
        <v>0.1072735758485035</v>
      </c>
    </row>
    <row r="18" spans="1:13" x14ac:dyDescent="0.2">
      <c r="A18" s="11" t="s">
        <v>35</v>
      </c>
      <c r="B18" s="14" t="s">
        <v>53</v>
      </c>
      <c r="C18" s="1">
        <v>67</v>
      </c>
      <c r="D18" s="1">
        <v>26</v>
      </c>
      <c r="E18" s="1">
        <v>15</v>
      </c>
      <c r="G18" s="2">
        <f t="shared" si="0"/>
        <v>0.50490299570761588</v>
      </c>
      <c r="H18" s="2">
        <f t="shared" si="1"/>
        <v>0.23875998632773632</v>
      </c>
      <c r="I18" s="3">
        <f t="shared" si="2"/>
        <v>0.14562785283518198</v>
      </c>
      <c r="K18" s="2">
        <f t="shared" si="3"/>
        <v>0.37822499833084533</v>
      </c>
      <c r="L18" s="2">
        <f t="shared" si="4"/>
        <v>0.16839444163940265</v>
      </c>
      <c r="M18" s="3">
        <f t="shared" si="5"/>
        <v>0.10091968213838587</v>
      </c>
    </row>
    <row r="19" spans="1:13" x14ac:dyDescent="0.2">
      <c r="A19" s="11" t="s">
        <v>35</v>
      </c>
      <c r="B19" s="14" t="s">
        <v>47</v>
      </c>
      <c r="C19" s="1">
        <v>59</v>
      </c>
      <c r="D19" s="1">
        <v>26</v>
      </c>
      <c r="E19" s="1">
        <v>4</v>
      </c>
      <c r="G19" s="2">
        <f t="shared" si="0"/>
        <v>0.4615502393328208</v>
      </c>
      <c r="H19" s="2">
        <f t="shared" si="1"/>
        <v>0.23875998632773632</v>
      </c>
      <c r="I19" s="3">
        <f t="shared" si="2"/>
        <v>4.1101685748632599E-2</v>
      </c>
      <c r="K19" s="2">
        <f t="shared" si="3"/>
        <v>0.34192701532403791</v>
      </c>
      <c r="L19" s="2">
        <f t="shared" si="4"/>
        <v>0.16839444163940265</v>
      </c>
      <c r="M19" s="3">
        <f t="shared" si="5"/>
        <v>2.79701598439418E-2</v>
      </c>
    </row>
    <row r="20" spans="1:13" x14ac:dyDescent="0.2">
      <c r="A20" s="11" t="s">
        <v>35</v>
      </c>
      <c r="B20" s="14" t="s">
        <v>55</v>
      </c>
      <c r="C20" s="1">
        <v>77</v>
      </c>
      <c r="D20" s="1">
        <v>34</v>
      </c>
      <c r="E20" s="1">
        <v>19</v>
      </c>
      <c r="G20" s="2">
        <f t="shared" si="0"/>
        <v>0.5542188642436775</v>
      </c>
      <c r="H20" s="2">
        <f t="shared" si="1"/>
        <v>0.30005048224064657</v>
      </c>
      <c r="I20" s="3">
        <f t="shared" si="2"/>
        <v>0.18074398834033478</v>
      </c>
      <c r="K20" s="2">
        <f t="shared" si="3"/>
        <v>0.4207950684004943</v>
      </c>
      <c r="L20" s="2">
        <f t="shared" si="4"/>
        <v>0.21426413258348997</v>
      </c>
      <c r="M20" s="3">
        <f t="shared" si="5"/>
        <v>0.1260671023415173</v>
      </c>
    </row>
    <row r="21" spans="1:13" x14ac:dyDescent="0.2">
      <c r="A21" s="11" t="s">
        <v>35</v>
      </c>
      <c r="B21" s="14" t="s">
        <v>45</v>
      </c>
      <c r="C21" s="1">
        <v>61</v>
      </c>
      <c r="D21" s="1">
        <v>19</v>
      </c>
      <c r="E21" s="1">
        <v>2</v>
      </c>
      <c r="G21" s="2">
        <f t="shared" si="0"/>
        <v>0.47273193794159274</v>
      </c>
      <c r="H21" s="2">
        <f t="shared" si="1"/>
        <v>0.18074398834033478</v>
      </c>
      <c r="I21" s="3">
        <f t="shared" si="2"/>
        <v>2.0766465927883337E-2</v>
      </c>
      <c r="K21" s="2">
        <f t="shared" si="3"/>
        <v>0.35119548841626524</v>
      </c>
      <c r="L21" s="2">
        <f t="shared" si="4"/>
        <v>0.1260671023415173</v>
      </c>
      <c r="M21" s="3">
        <f t="shared" si="5"/>
        <v>1.408426315629896E-2</v>
      </c>
    </row>
    <row r="22" spans="1:13" x14ac:dyDescent="0.2">
      <c r="A22" s="11" t="s">
        <v>35</v>
      </c>
      <c r="B22" s="14" t="s">
        <v>67</v>
      </c>
      <c r="C22" s="1">
        <v>67</v>
      </c>
      <c r="D22" s="1">
        <v>22</v>
      </c>
      <c r="E22" s="1">
        <v>5</v>
      </c>
      <c r="G22" s="2">
        <f t="shared" si="0"/>
        <v>0.50490299570761588</v>
      </c>
      <c r="H22" s="2">
        <f t="shared" si="1"/>
        <v>0.20613061639744334</v>
      </c>
      <c r="I22" s="3">
        <f t="shared" si="2"/>
        <v>5.1110384259560937E-2</v>
      </c>
      <c r="K22" s="2">
        <f t="shared" si="3"/>
        <v>0.37822499833084533</v>
      </c>
      <c r="L22" s="2">
        <f t="shared" si="4"/>
        <v>0.14446499067653729</v>
      </c>
      <c r="M22" s="3">
        <f t="shared" si="5"/>
        <v>3.4839595382363586E-2</v>
      </c>
    </row>
    <row r="23" spans="1:13" x14ac:dyDescent="0.2">
      <c r="A23" s="11" t="s">
        <v>35</v>
      </c>
      <c r="B23" s="14" t="s">
        <v>36</v>
      </c>
      <c r="C23" s="1">
        <v>69</v>
      </c>
      <c r="D23" s="1">
        <v>27</v>
      </c>
      <c r="E23" s="1">
        <v>10</v>
      </c>
      <c r="G23" s="2">
        <f t="shared" si="0"/>
        <v>0.51518441077825072</v>
      </c>
      <c r="H23" s="2">
        <f t="shared" si="1"/>
        <v>0.24670558564527079</v>
      </c>
      <c r="I23" s="3">
        <f t="shared" si="2"/>
        <v>9.9608497139961893E-2</v>
      </c>
      <c r="K23" s="2">
        <f t="shared" si="3"/>
        <v>0.38698224107836177</v>
      </c>
      <c r="L23" s="2">
        <f t="shared" si="4"/>
        <v>0.17427148423681349</v>
      </c>
      <c r="M23" s="3">
        <f t="shared" si="5"/>
        <v>6.846539335832047E-2</v>
      </c>
    </row>
    <row r="24" spans="1:13" x14ac:dyDescent="0.2">
      <c r="A24" s="11" t="s">
        <v>35</v>
      </c>
      <c r="B24" s="14" t="s">
        <v>65</v>
      </c>
      <c r="C24" s="1">
        <v>59</v>
      </c>
      <c r="D24" s="1">
        <v>22</v>
      </c>
      <c r="E24" s="1">
        <v>3</v>
      </c>
      <c r="G24" s="2">
        <f t="shared" si="0"/>
        <v>0.4615502393328208</v>
      </c>
      <c r="H24" s="2">
        <f t="shared" si="1"/>
        <v>0.20613061639744334</v>
      </c>
      <c r="I24" s="3">
        <f t="shared" si="2"/>
        <v>3.0987417480989654E-2</v>
      </c>
      <c r="K24" s="2">
        <f t="shared" si="3"/>
        <v>0.34192701532403791</v>
      </c>
      <c r="L24" s="2">
        <f t="shared" si="4"/>
        <v>0.14446499067653729</v>
      </c>
      <c r="M24" s="3">
        <f t="shared" si="5"/>
        <v>2.1051831764559048E-2</v>
      </c>
    </row>
    <row r="25" spans="1:13" x14ac:dyDescent="0.2">
      <c r="A25" s="11" t="s">
        <v>35</v>
      </c>
      <c r="B25" s="14" t="s">
        <v>42</v>
      </c>
      <c r="C25" s="1">
        <v>60</v>
      </c>
      <c r="D25" s="1">
        <v>21</v>
      </c>
      <c r="E25" s="1">
        <v>4</v>
      </c>
      <c r="G25" s="2">
        <f t="shared" si="0"/>
        <v>0.46717041953097538</v>
      </c>
      <c r="H25" s="2">
        <f t="shared" si="1"/>
        <v>0.19775704039267872</v>
      </c>
      <c r="I25" s="3">
        <f t="shared" si="2"/>
        <v>4.1101685748632599E-2</v>
      </c>
      <c r="K25" s="2">
        <f t="shared" si="3"/>
        <v>0.34657768525314492</v>
      </c>
      <c r="L25" s="2">
        <f t="shared" si="4"/>
        <v>0.13837580325308607</v>
      </c>
      <c r="M25" s="3">
        <f t="shared" si="5"/>
        <v>2.79701598439418E-2</v>
      </c>
    </row>
    <row r="26" spans="1:13" x14ac:dyDescent="0.2">
      <c r="A26" s="11" t="s">
        <v>35</v>
      </c>
      <c r="B26" s="14" t="s">
        <v>41</v>
      </c>
      <c r="C26" s="1">
        <v>59</v>
      </c>
      <c r="D26" s="1">
        <v>23</v>
      </c>
      <c r="E26" s="1">
        <v>4</v>
      </c>
      <c r="G26" s="2">
        <f t="shared" si="0"/>
        <v>0.4615502393328208</v>
      </c>
      <c r="H26" s="2">
        <f t="shared" si="1"/>
        <v>0.21441679147924841</v>
      </c>
      <c r="I26" s="3">
        <f t="shared" si="2"/>
        <v>4.1101685748632599E-2</v>
      </c>
      <c r="K26" s="2">
        <f t="shared" si="3"/>
        <v>0.34192701532403791</v>
      </c>
      <c r="L26" s="2">
        <f t="shared" si="4"/>
        <v>0.15051114518190423</v>
      </c>
      <c r="M26" s="3">
        <f t="shared" si="5"/>
        <v>2.79701598439418E-2</v>
      </c>
    </row>
    <row r="27" spans="1:13" ht="15.75" customHeight="1" x14ac:dyDescent="0.2">
      <c r="A27" s="11" t="s">
        <v>35</v>
      </c>
      <c r="B27" s="14" t="s">
        <v>48</v>
      </c>
      <c r="C27" s="1">
        <v>58</v>
      </c>
      <c r="D27" s="1">
        <v>26</v>
      </c>
      <c r="E27" s="1">
        <v>6</v>
      </c>
      <c r="G27" s="2">
        <f t="shared" si="0"/>
        <v>0.45587077859428793</v>
      </c>
      <c r="H27" s="2">
        <f t="shared" si="1"/>
        <v>0.23875998632773632</v>
      </c>
      <c r="I27" s="3">
        <f t="shared" si="2"/>
        <v>6.1014614919838284E-2</v>
      </c>
      <c r="K27" s="2">
        <f t="shared" si="3"/>
        <v>0.3372432447029261</v>
      </c>
      <c r="L27" s="2">
        <f t="shared" si="4"/>
        <v>0.16839444163940265</v>
      </c>
      <c r="M27" s="3">
        <f t="shared" si="5"/>
        <v>4.1660483908474766E-2</v>
      </c>
    </row>
    <row r="28" spans="1:13" ht="15.75" customHeight="1" x14ac:dyDescent="0.2">
      <c r="A28" s="11" t="s">
        <v>35</v>
      </c>
      <c r="B28" s="14" t="s">
        <v>184</v>
      </c>
      <c r="C28" s="1">
        <v>63</v>
      </c>
      <c r="D28" s="1">
        <v>27</v>
      </c>
      <c r="E28" s="1">
        <v>10</v>
      </c>
      <c r="G28" s="2">
        <f t="shared" si="0"/>
        <v>0.48368143218718962</v>
      </c>
      <c r="H28" s="2">
        <f t="shared" si="1"/>
        <v>0.24670558564527079</v>
      </c>
      <c r="I28" s="3">
        <f t="shared" si="2"/>
        <v>9.9608497139961893E-2</v>
      </c>
      <c r="K28" s="2">
        <f t="shared" si="3"/>
        <v>0.36033342189440443</v>
      </c>
      <c r="L28" s="2">
        <f t="shared" si="4"/>
        <v>0.17427148423681349</v>
      </c>
      <c r="M28" s="3">
        <f t="shared" si="5"/>
        <v>6.846539335832047E-2</v>
      </c>
    </row>
    <row r="29" spans="1:13" ht="15.75" customHeight="1" x14ac:dyDescent="0.2">
      <c r="A29" s="11" t="s">
        <v>35</v>
      </c>
      <c r="B29" s="14" t="s">
        <v>62</v>
      </c>
      <c r="C29" s="1">
        <v>65</v>
      </c>
      <c r="D29" s="1">
        <v>26</v>
      </c>
      <c r="E29" s="1">
        <v>9</v>
      </c>
      <c r="G29" s="2">
        <f t="shared" si="0"/>
        <v>0.49440354413360788</v>
      </c>
      <c r="H29" s="2">
        <f t="shared" si="1"/>
        <v>0.23875998632773632</v>
      </c>
      <c r="I29" s="3">
        <f t="shared" si="2"/>
        <v>9.0111347055865099E-2</v>
      </c>
      <c r="K29" s="2">
        <f t="shared" si="3"/>
        <v>0.36934265431273283</v>
      </c>
      <c r="L29" s="2">
        <f t="shared" si="4"/>
        <v>0.16839444163940265</v>
      </c>
      <c r="M29" s="3">
        <f t="shared" si="5"/>
        <v>6.1835286174562576E-2</v>
      </c>
    </row>
    <row r="30" spans="1:13" ht="15.75" customHeight="1" x14ac:dyDescent="0.2">
      <c r="A30" s="11" t="s">
        <v>35</v>
      </c>
      <c r="B30" s="14" t="s">
        <v>18</v>
      </c>
      <c r="C30" s="1">
        <v>56</v>
      </c>
      <c r="D30" s="1">
        <v>14</v>
      </c>
      <c r="E30" s="1">
        <v>1</v>
      </c>
      <c r="G30" s="2">
        <f t="shared" si="0"/>
        <v>0.4443315077834753</v>
      </c>
      <c r="H30" s="2">
        <f t="shared" si="1"/>
        <v>0.13661610574125405</v>
      </c>
      <c r="I30" s="3">
        <f t="shared" si="2"/>
        <v>1.0437705815284914E-2</v>
      </c>
      <c r="K30" s="2">
        <f t="shared" si="3"/>
        <v>0.32777545734403701</v>
      </c>
      <c r="L30" s="2">
        <f t="shared" si="4"/>
        <v>9.4520565206251739E-2</v>
      </c>
      <c r="M30" s="3">
        <f t="shared" si="5"/>
        <v>7.0671035544741523E-3</v>
      </c>
    </row>
    <row r="31" spans="1:13" ht="15.75" customHeight="1" x14ac:dyDescent="0.2">
      <c r="A31" s="11" t="s">
        <v>35</v>
      </c>
      <c r="B31" s="14" t="s">
        <v>54</v>
      </c>
      <c r="C31" s="1">
        <v>71</v>
      </c>
      <c r="D31" s="1">
        <v>28</v>
      </c>
      <c r="E31" s="1">
        <v>17</v>
      </c>
      <c r="G31" s="2">
        <f t="shared" si="0"/>
        <v>0.52525231719313081</v>
      </c>
      <c r="H31" s="2">
        <f t="shared" si="1"/>
        <v>0.2545682511346028</v>
      </c>
      <c r="I31" s="3">
        <f t="shared" si="2"/>
        <v>0.16337014291901264</v>
      </c>
      <c r="K31" s="2">
        <f t="shared" si="3"/>
        <v>0.39561614451449867</v>
      </c>
      <c r="L31" s="2">
        <f t="shared" si="4"/>
        <v>0.1801069931655942</v>
      </c>
      <c r="M31" s="3">
        <f t="shared" si="5"/>
        <v>0.11358256593379767</v>
      </c>
    </row>
    <row r="32" spans="1:13" ht="15.75" customHeight="1" x14ac:dyDescent="0.2">
      <c r="A32" s="11" t="s">
        <v>35</v>
      </c>
      <c r="B32" s="14" t="s">
        <v>46</v>
      </c>
      <c r="C32" s="1">
        <v>62</v>
      </c>
      <c r="D32" s="1">
        <v>22</v>
      </c>
      <c r="E32" s="1">
        <v>4</v>
      </c>
      <c r="G32" s="2">
        <f t="shared" si="0"/>
        <v>0.47823540685915367</v>
      </c>
      <c r="H32" s="2">
        <f t="shared" si="1"/>
        <v>0.20613061639744334</v>
      </c>
      <c r="I32" s="3">
        <f t="shared" si="2"/>
        <v>4.1101685748632599E-2</v>
      </c>
      <c r="K32" s="2">
        <f t="shared" si="3"/>
        <v>0.35578065708623752</v>
      </c>
      <c r="L32" s="2">
        <f t="shared" si="4"/>
        <v>0.14446499067653729</v>
      </c>
      <c r="M32" s="3">
        <f t="shared" si="5"/>
        <v>2.79701598439418E-2</v>
      </c>
    </row>
    <row r="33" spans="1:13" ht="15.75" customHeight="1" x14ac:dyDescent="0.2">
      <c r="A33" s="11" t="s">
        <v>35</v>
      </c>
      <c r="B33" s="14" t="s">
        <v>51</v>
      </c>
      <c r="C33" s="1">
        <v>65</v>
      </c>
      <c r="D33" s="1">
        <v>28</v>
      </c>
      <c r="E33" s="1">
        <v>11</v>
      </c>
      <c r="G33" s="2">
        <f t="shared" si="0"/>
        <v>0.49440354413360788</v>
      </c>
      <c r="H33" s="2">
        <f t="shared" si="1"/>
        <v>0.2545682511346028</v>
      </c>
      <c r="I33" s="3">
        <f t="shared" si="2"/>
        <v>0.10900651876539713</v>
      </c>
      <c r="K33" s="2">
        <f t="shared" si="3"/>
        <v>0.36934265431273283</v>
      </c>
      <c r="L33" s="2">
        <f t="shared" si="4"/>
        <v>0.1801069931655942</v>
      </c>
      <c r="M33" s="3">
        <f t="shared" si="5"/>
        <v>7.5048644888033755E-2</v>
      </c>
    </row>
    <row r="34" spans="1:13" ht="15.75" customHeight="1" x14ac:dyDescent="0.2">
      <c r="A34" s="11" t="s">
        <v>35</v>
      </c>
      <c r="B34" s="14" t="s">
        <v>60</v>
      </c>
      <c r="C34" s="1">
        <v>67</v>
      </c>
      <c r="D34" s="1">
        <v>27</v>
      </c>
      <c r="E34" s="1">
        <v>10</v>
      </c>
      <c r="G34" s="2">
        <f t="shared" si="0"/>
        <v>0.50490299570761588</v>
      </c>
      <c r="H34" s="2">
        <f t="shared" si="1"/>
        <v>0.24670558564527079</v>
      </c>
      <c r="I34" s="3">
        <f t="shared" si="2"/>
        <v>9.9608497139961893E-2</v>
      </c>
      <c r="K34" s="2">
        <f t="shared" si="3"/>
        <v>0.37822499833084533</v>
      </c>
      <c r="L34" s="2">
        <f t="shared" si="4"/>
        <v>0.17427148423681349</v>
      </c>
      <c r="M34" s="3">
        <f t="shared" si="5"/>
        <v>6.846539335832047E-2</v>
      </c>
    </row>
    <row r="35" spans="1:13" ht="15.75" customHeight="1" x14ac:dyDescent="0.2">
      <c r="A35" s="11" t="s">
        <v>35</v>
      </c>
      <c r="B35" s="14" t="s">
        <v>57</v>
      </c>
      <c r="C35" s="1">
        <v>79</v>
      </c>
      <c r="D35" s="1">
        <v>37</v>
      </c>
      <c r="E35" s="1">
        <v>21</v>
      </c>
      <c r="G35" s="2">
        <f t="shared" si="0"/>
        <v>0.56347616301065417</v>
      </c>
      <c r="H35" s="2">
        <f t="shared" si="1"/>
        <v>0.32174011016307302</v>
      </c>
      <c r="I35" s="3">
        <f t="shared" si="2"/>
        <v>0.19775704039267872</v>
      </c>
      <c r="K35" s="2">
        <f t="shared" si="3"/>
        <v>0.42895274307856779</v>
      </c>
      <c r="L35" s="2">
        <f t="shared" si="4"/>
        <v>0.23080531187572217</v>
      </c>
      <c r="M35" s="3">
        <f t="shared" si="5"/>
        <v>0.13837580325308607</v>
      </c>
    </row>
    <row r="36" spans="1:13" ht="15.75" customHeight="1" x14ac:dyDescent="0.2">
      <c r="A36" s="11" t="s">
        <v>35</v>
      </c>
      <c r="B36" s="14" t="s">
        <v>56</v>
      </c>
      <c r="C36" s="1">
        <v>103</v>
      </c>
      <c r="D36" s="1">
        <v>50</v>
      </c>
      <c r="E36" s="1">
        <v>26</v>
      </c>
      <c r="G36" s="2">
        <f t="shared" si="0"/>
        <v>0.66065356212201976</v>
      </c>
      <c r="H36" s="2">
        <f t="shared" si="1"/>
        <v>0.40822455701045135</v>
      </c>
      <c r="I36" s="3">
        <f t="shared" si="2"/>
        <v>0.23875998632773632</v>
      </c>
      <c r="K36" s="2">
        <f t="shared" si="3"/>
        <v>0.51832995945198146</v>
      </c>
      <c r="L36" s="2">
        <f t="shared" si="4"/>
        <v>0.29855282875368472</v>
      </c>
      <c r="M36" s="3">
        <f t="shared" si="5"/>
        <v>0.16839444163940265</v>
      </c>
    </row>
    <row r="37" spans="1:13" ht="15.75" customHeight="1" x14ac:dyDescent="0.2">
      <c r="A37" s="11" t="s">
        <v>35</v>
      </c>
      <c r="B37" s="14" t="s">
        <v>68</v>
      </c>
      <c r="C37" s="1">
        <v>69</v>
      </c>
      <c r="D37" s="1">
        <v>20</v>
      </c>
      <c r="E37" s="1">
        <v>5</v>
      </c>
      <c r="G37" s="2">
        <f t="shared" si="0"/>
        <v>0.51518441077825072</v>
      </c>
      <c r="H37" s="2">
        <f t="shared" si="1"/>
        <v>0.18929514157744187</v>
      </c>
      <c r="I37" s="3">
        <f t="shared" si="2"/>
        <v>5.1110384259560937E-2</v>
      </c>
      <c r="K37" s="2">
        <f t="shared" si="3"/>
        <v>0.38698224107836177</v>
      </c>
      <c r="L37" s="2">
        <f t="shared" si="4"/>
        <v>0.13224327662893154</v>
      </c>
      <c r="M37" s="3">
        <f t="shared" si="5"/>
        <v>3.4839595382363586E-2</v>
      </c>
    </row>
    <row r="38" spans="1:13" ht="15.75" customHeight="1" x14ac:dyDescent="0.2">
      <c r="A38" s="11" t="s">
        <v>35</v>
      </c>
      <c r="B38" s="14" t="s">
        <v>38</v>
      </c>
      <c r="C38" s="1">
        <v>62</v>
      </c>
      <c r="D38" s="1">
        <v>24</v>
      </c>
      <c r="E38" s="1">
        <v>8</v>
      </c>
      <c r="G38" s="2">
        <f t="shared" ref="G38:G69" si="6">(1-(1/(2.71828^((C38*($B$2/100))/141))))</f>
        <v>0.47823540685915367</v>
      </c>
      <c r="H38" s="2">
        <f t="shared" ref="H38:H69" si="7">(1-(1/(2.71828^((D38*($B$2/100))/141))))</f>
        <v>0.22261647790321548</v>
      </c>
      <c r="I38" s="3">
        <f t="shared" ref="I38:I69" si="8">IF(E38*($B$2/100)&gt;0, (1-(1/(2.71828^(E38*($B$2/100)/141)))), "&lt;1%")</f>
        <v>8.0514022925885831E-2</v>
      </c>
      <c r="K38" s="2">
        <f t="shared" ref="K38:K69" si="9">(1-(1/(2.71828^(C38/141))))</f>
        <v>0.35578065708623752</v>
      </c>
      <c r="L38" s="2">
        <f t="shared" ref="L38:L69" si="10">(1-(1/(2.71828^(D38/141))))</f>
        <v>0.15651457088727549</v>
      </c>
      <c r="M38" s="3">
        <f t="shared" ref="M38:M69" si="11">IF(E38&gt;0, (1-(1/(2.71828^(E38/141)))), "&lt;1%")</f>
        <v>5.5157989846188027E-2</v>
      </c>
    </row>
    <row r="39" spans="1:13" ht="15.75" customHeight="1" x14ac:dyDescent="0.2">
      <c r="A39" s="11" t="s">
        <v>35</v>
      </c>
      <c r="B39" s="14" t="s">
        <v>59</v>
      </c>
      <c r="C39" s="1">
        <v>77</v>
      </c>
      <c r="D39" s="1">
        <v>34</v>
      </c>
      <c r="E39" s="1">
        <v>13</v>
      </c>
      <c r="G39" s="2">
        <f t="shared" si="6"/>
        <v>0.5542188642436775</v>
      </c>
      <c r="H39" s="2">
        <f t="shared" si="7"/>
        <v>0.30005048224064657</v>
      </c>
      <c r="I39" s="3">
        <f t="shared" si="8"/>
        <v>0.12750930453542164</v>
      </c>
      <c r="K39" s="2">
        <f t="shared" si="9"/>
        <v>0.4207950684004943</v>
      </c>
      <c r="L39" s="2">
        <f t="shared" si="10"/>
        <v>0.21426413258348997</v>
      </c>
      <c r="M39" s="3">
        <f t="shared" si="11"/>
        <v>8.8075903180205861E-2</v>
      </c>
    </row>
    <row r="40" spans="1:13" ht="15.75" customHeight="1" x14ac:dyDescent="0.2">
      <c r="A40" s="11" t="s">
        <v>35</v>
      </c>
      <c r="B40" s="14" t="s">
        <v>49</v>
      </c>
      <c r="C40" s="1">
        <v>63</v>
      </c>
      <c r="D40" s="1">
        <v>26</v>
      </c>
      <c r="E40" s="1">
        <v>7</v>
      </c>
      <c r="G40" s="2">
        <f t="shared" si="6"/>
        <v>0.48368143218718962</v>
      </c>
      <c r="H40" s="2">
        <f t="shared" si="7"/>
        <v>0.23875998632773632</v>
      </c>
      <c r="I40" s="3">
        <f t="shared" si="8"/>
        <v>7.0815468134156956E-2</v>
      </c>
      <c r="K40" s="2">
        <f t="shared" si="9"/>
        <v>0.36033342189440443</v>
      </c>
      <c r="L40" s="2">
        <f t="shared" si="10"/>
        <v>0.16839444163940265</v>
      </c>
      <c r="M40" s="3">
        <f t="shared" si="11"/>
        <v>4.8433168509038227E-2</v>
      </c>
    </row>
    <row r="41" spans="1:13" ht="15.75" customHeight="1" x14ac:dyDescent="0.2">
      <c r="A41" s="11" t="s">
        <v>35</v>
      </c>
      <c r="B41" s="14" t="s">
        <v>50</v>
      </c>
      <c r="C41" s="1">
        <v>64</v>
      </c>
      <c r="D41" s="1">
        <v>26</v>
      </c>
      <c r="E41" s="1">
        <v>10</v>
      </c>
      <c r="G41" s="2">
        <f t="shared" si="6"/>
        <v>0.48907061350498904</v>
      </c>
      <c r="H41" s="2">
        <f t="shared" si="7"/>
        <v>0.23875998632773632</v>
      </c>
      <c r="I41" s="3">
        <f t="shared" si="8"/>
        <v>9.9608497139961893E-2</v>
      </c>
      <c r="K41" s="2">
        <f t="shared" si="9"/>
        <v>0.36485401184221289</v>
      </c>
      <c r="L41" s="2">
        <f t="shared" si="10"/>
        <v>0.16839444163940265</v>
      </c>
      <c r="M41" s="3">
        <f t="shared" si="11"/>
        <v>6.846539335832047E-2</v>
      </c>
    </row>
    <row r="42" spans="1:13" ht="15.75" customHeight="1" x14ac:dyDescent="0.2">
      <c r="A42" s="11" t="s">
        <v>35</v>
      </c>
      <c r="B42" s="14" t="s">
        <v>37</v>
      </c>
      <c r="C42" s="1">
        <v>61</v>
      </c>
      <c r="D42" s="1">
        <v>25</v>
      </c>
      <c r="E42" s="1">
        <v>8</v>
      </c>
      <c r="G42" s="2">
        <f t="shared" si="6"/>
        <v>0.47273193794159274</v>
      </c>
      <c r="H42" s="2">
        <f t="shared" si="7"/>
        <v>0.23073057841251177</v>
      </c>
      <c r="I42" s="3">
        <f t="shared" si="8"/>
        <v>8.0514022925885831E-2</v>
      </c>
      <c r="K42" s="2">
        <f t="shared" si="9"/>
        <v>0.35119548841626524</v>
      </c>
      <c r="L42" s="2">
        <f t="shared" si="10"/>
        <v>0.16247556976150523</v>
      </c>
      <c r="M42" s="3">
        <f t="shared" si="11"/>
        <v>5.5157989846188027E-2</v>
      </c>
    </row>
    <row r="43" spans="1:13" ht="15.75" customHeight="1" x14ac:dyDescent="0.2">
      <c r="A43" s="11" t="s">
        <v>35</v>
      </c>
      <c r="B43" s="14" t="s">
        <v>52</v>
      </c>
      <c r="C43" s="1">
        <v>63</v>
      </c>
      <c r="D43" s="1">
        <v>26</v>
      </c>
      <c r="E43" s="1">
        <v>12</v>
      </c>
      <c r="G43" s="2">
        <f t="shared" si="6"/>
        <v>0.48368143218718962</v>
      </c>
      <c r="H43" s="2">
        <f t="shared" si="7"/>
        <v>0.23875998632773632</v>
      </c>
      <c r="I43" s="3">
        <f t="shared" si="8"/>
        <v>0.11830644660586043</v>
      </c>
      <c r="K43" s="2">
        <f t="shared" si="9"/>
        <v>0.36033342189440443</v>
      </c>
      <c r="L43" s="2">
        <f t="shared" si="10"/>
        <v>0.16839444163940265</v>
      </c>
      <c r="M43" s="3">
        <f t="shared" si="11"/>
        <v>8.158537189746129E-2</v>
      </c>
    </row>
    <row r="44" spans="1:13" ht="15.75" customHeight="1" x14ac:dyDescent="0.2">
      <c r="A44" s="11" t="s">
        <v>35</v>
      </c>
      <c r="B44" s="14" t="s">
        <v>66</v>
      </c>
      <c r="C44" s="1">
        <v>68</v>
      </c>
      <c r="D44" s="1">
        <v>23</v>
      </c>
      <c r="E44" s="1">
        <v>5</v>
      </c>
      <c r="G44" s="2">
        <f t="shared" si="6"/>
        <v>0.51007067258844863</v>
      </c>
      <c r="H44" s="2">
        <f t="shared" si="7"/>
        <v>0.21441679147924841</v>
      </c>
      <c r="I44" s="3">
        <f t="shared" si="8"/>
        <v>5.1110384259560937E-2</v>
      </c>
      <c r="K44" s="2">
        <f t="shared" si="9"/>
        <v>0.38261914665522456</v>
      </c>
      <c r="L44" s="2">
        <f t="shared" si="10"/>
        <v>0.15051114518190423</v>
      </c>
      <c r="M44" s="3">
        <f t="shared" si="11"/>
        <v>3.4839595382363586E-2</v>
      </c>
    </row>
    <row r="45" spans="1:13" ht="15.75" customHeight="1" x14ac:dyDescent="0.2">
      <c r="A45" s="11" t="s">
        <v>35</v>
      </c>
      <c r="B45" s="14" t="s">
        <v>61</v>
      </c>
      <c r="C45" s="1">
        <v>63</v>
      </c>
      <c r="D45" s="1">
        <v>23</v>
      </c>
      <c r="E45" s="1">
        <v>8</v>
      </c>
      <c r="G45" s="2">
        <f t="shared" si="6"/>
        <v>0.48368143218718962</v>
      </c>
      <c r="H45" s="2">
        <f t="shared" si="7"/>
        <v>0.21441679147924841</v>
      </c>
      <c r="I45" s="3">
        <f t="shared" si="8"/>
        <v>8.0514022925885831E-2</v>
      </c>
      <c r="K45" s="2">
        <f t="shared" si="9"/>
        <v>0.36033342189440443</v>
      </c>
      <c r="L45" s="2">
        <f t="shared" si="10"/>
        <v>0.15051114518190423</v>
      </c>
      <c r="M45" s="3">
        <f t="shared" si="11"/>
        <v>5.5157989846188027E-2</v>
      </c>
    </row>
    <row r="46" spans="1:13" ht="15.75" customHeight="1" x14ac:dyDescent="0.2">
      <c r="A46" s="11" t="s">
        <v>35</v>
      </c>
      <c r="B46" s="14" t="s">
        <v>44</v>
      </c>
      <c r="C46" s="1">
        <v>62</v>
      </c>
      <c r="D46" s="1">
        <v>16</v>
      </c>
      <c r="E46" s="1">
        <v>1</v>
      </c>
      <c r="G46" s="2">
        <f t="shared" si="6"/>
        <v>0.47823540685915367</v>
      </c>
      <c r="H46" s="2">
        <f t="shared" si="7"/>
        <v>0.15454553796406145</v>
      </c>
      <c r="I46" s="3">
        <f t="shared" si="8"/>
        <v>1.0437705815284914E-2</v>
      </c>
      <c r="K46" s="2">
        <f t="shared" si="9"/>
        <v>0.35578065708623752</v>
      </c>
      <c r="L46" s="2">
        <f t="shared" si="10"/>
        <v>0.1072735758485035</v>
      </c>
      <c r="M46" s="3">
        <f t="shared" si="11"/>
        <v>7.0671035544741523E-3</v>
      </c>
    </row>
    <row r="47" spans="1:13" ht="15.75" customHeight="1" x14ac:dyDescent="0.2">
      <c r="A47" s="11" t="s">
        <v>35</v>
      </c>
      <c r="B47" s="14" t="s">
        <v>64</v>
      </c>
      <c r="C47" s="1">
        <v>69</v>
      </c>
      <c r="D47" s="1">
        <v>26</v>
      </c>
      <c r="E47" s="1">
        <v>3</v>
      </c>
      <c r="G47" s="2">
        <f t="shared" si="6"/>
        <v>0.51518441077825072</v>
      </c>
      <c r="H47" s="2">
        <f t="shared" si="7"/>
        <v>0.23875998632773632</v>
      </c>
      <c r="I47" s="3">
        <f t="shared" si="8"/>
        <v>3.0987417480989654E-2</v>
      </c>
      <c r="K47" s="2">
        <f t="shared" si="9"/>
        <v>0.38698224107836177</v>
      </c>
      <c r="L47" s="2">
        <f t="shared" si="10"/>
        <v>0.16839444163940265</v>
      </c>
      <c r="M47" s="3">
        <f t="shared" si="11"/>
        <v>2.1051831764559048E-2</v>
      </c>
    </row>
    <row r="48" spans="1:13" ht="15.75" customHeight="1" x14ac:dyDescent="0.2">
      <c r="A48" s="11" t="s">
        <v>35</v>
      </c>
      <c r="B48" s="14" t="s">
        <v>43</v>
      </c>
      <c r="C48" s="1">
        <v>54</v>
      </c>
      <c r="D48" s="1">
        <v>18</v>
      </c>
      <c r="E48" s="1">
        <v>2</v>
      </c>
      <c r="G48" s="2">
        <f t="shared" si="6"/>
        <v>0.4325475253019655</v>
      </c>
      <c r="H48" s="2">
        <f t="shared" si="7"/>
        <v>0.17210263924350766</v>
      </c>
      <c r="I48" s="3">
        <f t="shared" si="8"/>
        <v>2.0766465927883337E-2</v>
      </c>
      <c r="K48" s="2">
        <f t="shared" si="9"/>
        <v>0.31817241825552489</v>
      </c>
      <c r="L48" s="2">
        <f t="shared" si="10"/>
        <v>0.11984696973283493</v>
      </c>
      <c r="M48" s="3">
        <f t="shared" si="11"/>
        <v>1.408426315629896E-2</v>
      </c>
    </row>
    <row r="49" spans="1:13" ht="15.75" customHeight="1" x14ac:dyDescent="0.2">
      <c r="A49" s="11" t="s">
        <v>35</v>
      </c>
      <c r="B49" s="14" t="s">
        <v>39</v>
      </c>
      <c r="C49" s="1">
        <v>60</v>
      </c>
      <c r="D49" s="1">
        <v>26</v>
      </c>
      <c r="E49" s="1">
        <v>8</v>
      </c>
      <c r="G49" s="2">
        <f t="shared" si="6"/>
        <v>0.46717041953097538</v>
      </c>
      <c r="H49" s="2">
        <f t="shared" si="7"/>
        <v>0.23875998632773632</v>
      </c>
      <c r="I49" s="3">
        <f t="shared" si="8"/>
        <v>8.0514022925885831E-2</v>
      </c>
      <c r="K49" s="2">
        <f t="shared" si="9"/>
        <v>0.34657768525314492</v>
      </c>
      <c r="L49" s="2">
        <f t="shared" si="10"/>
        <v>0.16839444163940265</v>
      </c>
      <c r="M49" s="3">
        <f t="shared" si="11"/>
        <v>5.5157989846188027E-2</v>
      </c>
    </row>
    <row r="50" spans="1:13" ht="15.75" customHeight="1" x14ac:dyDescent="0.2">
      <c r="A50" s="11" t="s">
        <v>69</v>
      </c>
      <c r="B50" s="14" t="s">
        <v>74</v>
      </c>
      <c r="C50" s="1">
        <v>69</v>
      </c>
      <c r="D50" s="1">
        <v>21</v>
      </c>
      <c r="E50" s="1">
        <v>3</v>
      </c>
      <c r="G50" s="2">
        <f t="shared" si="6"/>
        <v>0.51518441077825072</v>
      </c>
      <c r="H50" s="2">
        <f t="shared" si="7"/>
        <v>0.19775704039267872</v>
      </c>
      <c r="I50" s="3">
        <f t="shared" si="8"/>
        <v>3.0987417480989654E-2</v>
      </c>
      <c r="K50" s="2">
        <f t="shared" si="9"/>
        <v>0.38698224107836177</v>
      </c>
      <c r="L50" s="2">
        <f t="shared" si="10"/>
        <v>0.13837580325308607</v>
      </c>
      <c r="M50" s="3">
        <f t="shared" si="11"/>
        <v>2.1051831764559048E-2</v>
      </c>
    </row>
    <row r="51" spans="1:13" ht="15.75" customHeight="1" x14ac:dyDescent="0.2">
      <c r="A51" s="11" t="s">
        <v>69</v>
      </c>
      <c r="B51" s="14" t="s">
        <v>70</v>
      </c>
      <c r="C51" s="1">
        <v>72</v>
      </c>
      <c r="D51" s="1">
        <v>18</v>
      </c>
      <c r="E51" s="1">
        <v>5</v>
      </c>
      <c r="G51" s="2">
        <f t="shared" si="6"/>
        <v>0.53020759384275706</v>
      </c>
      <c r="H51" s="2">
        <f t="shared" si="7"/>
        <v>0.17210263924350766</v>
      </c>
      <c r="I51" s="3">
        <f t="shared" si="8"/>
        <v>5.1110384259560937E-2</v>
      </c>
      <c r="K51" s="2">
        <f t="shared" si="9"/>
        <v>0.39988738780786703</v>
      </c>
      <c r="L51" s="2">
        <f t="shared" si="10"/>
        <v>0.11984696973283493</v>
      </c>
      <c r="M51" s="3">
        <f t="shared" si="11"/>
        <v>3.4839595382363586E-2</v>
      </c>
    </row>
    <row r="52" spans="1:13" ht="15.75" customHeight="1" x14ac:dyDescent="0.2">
      <c r="A52" s="11" t="s">
        <v>69</v>
      </c>
      <c r="B52" s="14" t="s">
        <v>75</v>
      </c>
      <c r="C52" s="1">
        <v>72</v>
      </c>
      <c r="D52" s="1">
        <v>22</v>
      </c>
      <c r="E52" s="1">
        <v>4</v>
      </c>
      <c r="G52" s="2">
        <f t="shared" si="6"/>
        <v>0.53020759384275706</v>
      </c>
      <c r="H52" s="2">
        <f t="shared" si="7"/>
        <v>0.20613061639744334</v>
      </c>
      <c r="I52" s="3">
        <f t="shared" si="8"/>
        <v>4.1101685748632599E-2</v>
      </c>
      <c r="K52" s="2">
        <f t="shared" si="9"/>
        <v>0.39988738780786703</v>
      </c>
      <c r="L52" s="2">
        <f t="shared" si="10"/>
        <v>0.14446499067653729</v>
      </c>
      <c r="M52" s="3">
        <f t="shared" si="11"/>
        <v>2.79701598439418E-2</v>
      </c>
    </row>
    <row r="53" spans="1:13" ht="15.75" customHeight="1" x14ac:dyDescent="0.2">
      <c r="A53" s="11" t="s">
        <v>69</v>
      </c>
      <c r="B53" s="14" t="s">
        <v>71</v>
      </c>
      <c r="C53" s="1">
        <v>64</v>
      </c>
      <c r="D53" s="1">
        <v>15</v>
      </c>
      <c r="E53" s="1">
        <v>5</v>
      </c>
      <c r="G53" s="2">
        <f t="shared" si="6"/>
        <v>0.48907061350498904</v>
      </c>
      <c r="H53" s="2">
        <f t="shared" si="7"/>
        <v>0.14562785283518198</v>
      </c>
      <c r="I53" s="3">
        <f t="shared" si="8"/>
        <v>5.1110384259560937E-2</v>
      </c>
      <c r="K53" s="2">
        <f t="shared" si="9"/>
        <v>0.36485401184221289</v>
      </c>
      <c r="L53" s="2">
        <f t="shared" si="10"/>
        <v>0.10091968213838587</v>
      </c>
      <c r="M53" s="3">
        <f t="shared" si="11"/>
        <v>3.4839595382363586E-2</v>
      </c>
    </row>
    <row r="54" spans="1:13" ht="15.75" customHeight="1" x14ac:dyDescent="0.2">
      <c r="A54" s="11" t="s">
        <v>69</v>
      </c>
      <c r="B54" s="14" t="s">
        <v>73</v>
      </c>
      <c r="C54" s="1">
        <v>72</v>
      </c>
      <c r="D54" s="1">
        <v>22</v>
      </c>
      <c r="E54" s="1">
        <v>4</v>
      </c>
      <c r="G54" s="2">
        <f t="shared" si="6"/>
        <v>0.53020759384275706</v>
      </c>
      <c r="H54" s="2">
        <f t="shared" si="7"/>
        <v>0.20613061639744334</v>
      </c>
      <c r="I54" s="3">
        <f t="shared" si="8"/>
        <v>4.1101685748632599E-2</v>
      </c>
      <c r="K54" s="2">
        <f t="shared" si="9"/>
        <v>0.39988738780786703</v>
      </c>
      <c r="L54" s="2">
        <f t="shared" si="10"/>
        <v>0.14446499067653729</v>
      </c>
      <c r="M54" s="3">
        <f t="shared" si="11"/>
        <v>2.79701598439418E-2</v>
      </c>
    </row>
    <row r="55" spans="1:13" ht="15.75" customHeight="1" x14ac:dyDescent="0.2">
      <c r="A55" s="11" t="s">
        <v>69</v>
      </c>
      <c r="B55" s="14" t="s">
        <v>72</v>
      </c>
      <c r="C55" s="1">
        <v>69</v>
      </c>
      <c r="D55" s="1">
        <v>21</v>
      </c>
      <c r="E55" s="1">
        <v>4</v>
      </c>
      <c r="G55" s="2">
        <f t="shared" si="6"/>
        <v>0.51518441077825072</v>
      </c>
      <c r="H55" s="2">
        <f t="shared" si="7"/>
        <v>0.19775704039267872</v>
      </c>
      <c r="I55" s="3">
        <f t="shared" si="8"/>
        <v>4.1101685748632599E-2</v>
      </c>
      <c r="K55" s="2">
        <f t="shared" si="9"/>
        <v>0.38698224107836177</v>
      </c>
      <c r="L55" s="2">
        <f t="shared" si="10"/>
        <v>0.13837580325308607</v>
      </c>
      <c r="M55" s="3">
        <f t="shared" si="11"/>
        <v>2.79701598439418E-2</v>
      </c>
    </row>
    <row r="56" spans="1:13" ht="15.75" customHeight="1" x14ac:dyDescent="0.2">
      <c r="A56" s="11" t="s">
        <v>19</v>
      </c>
      <c r="B56" s="14" t="s">
        <v>20</v>
      </c>
      <c r="C56" s="1">
        <v>53</v>
      </c>
      <c r="D56" s="1">
        <v>23</v>
      </c>
      <c r="E56" s="1">
        <v>7</v>
      </c>
      <c r="G56" s="2">
        <f t="shared" si="6"/>
        <v>0.42656214971736606</v>
      </c>
      <c r="H56" s="2">
        <f t="shared" si="7"/>
        <v>0.21441679147924841</v>
      </c>
      <c r="I56" s="3">
        <f t="shared" si="8"/>
        <v>7.0815468134156956E-2</v>
      </c>
      <c r="K56" s="2">
        <f t="shared" si="9"/>
        <v>0.31331957659448795</v>
      </c>
      <c r="L56" s="2">
        <f t="shared" si="10"/>
        <v>0.15051114518190423</v>
      </c>
      <c r="M56" s="3">
        <f t="shared" si="11"/>
        <v>4.8433168509038227E-2</v>
      </c>
    </row>
    <row r="57" spans="1:13" ht="15.75" customHeight="1" x14ac:dyDescent="0.2">
      <c r="A57" s="11" t="s">
        <v>19</v>
      </c>
      <c r="B57" s="14" t="s">
        <v>22</v>
      </c>
      <c r="C57" s="1">
        <v>59</v>
      </c>
      <c r="D57" s="1">
        <v>25</v>
      </c>
      <c r="E57" s="1">
        <v>7</v>
      </c>
      <c r="G57" s="2">
        <f t="shared" si="6"/>
        <v>0.4615502393328208</v>
      </c>
      <c r="H57" s="2">
        <f t="shared" si="7"/>
        <v>0.23073057841251177</v>
      </c>
      <c r="I57" s="3">
        <f t="shared" si="8"/>
        <v>7.0815468134156956E-2</v>
      </c>
      <c r="K57" s="2">
        <f t="shared" si="9"/>
        <v>0.34192701532403791</v>
      </c>
      <c r="L57" s="2">
        <f t="shared" si="10"/>
        <v>0.16247556976150523</v>
      </c>
      <c r="M57" s="3">
        <f t="shared" si="11"/>
        <v>4.8433168509038227E-2</v>
      </c>
    </row>
    <row r="58" spans="1:13" ht="15.75" customHeight="1" x14ac:dyDescent="0.2">
      <c r="A58" s="11" t="s">
        <v>19</v>
      </c>
      <c r="B58" s="14" t="s">
        <v>18</v>
      </c>
      <c r="C58" s="1">
        <v>67</v>
      </c>
      <c r="D58" s="1">
        <v>30</v>
      </c>
      <c r="E58" s="1">
        <v>8</v>
      </c>
      <c r="G58" s="2">
        <f t="shared" si="6"/>
        <v>0.50490299570761588</v>
      </c>
      <c r="H58" s="2">
        <f t="shared" si="7"/>
        <v>0.27004823414897849</v>
      </c>
      <c r="I58" s="3">
        <f t="shared" si="8"/>
        <v>8.0514022925885831E-2</v>
      </c>
      <c r="K58" s="2">
        <f t="shared" si="9"/>
        <v>0.37822499833084533</v>
      </c>
      <c r="L58" s="2">
        <f t="shared" si="10"/>
        <v>0.1916545820338591</v>
      </c>
      <c r="M58" s="3">
        <f t="shared" si="11"/>
        <v>5.5157989846188027E-2</v>
      </c>
    </row>
    <row r="59" spans="1:13" ht="15.75" customHeight="1" x14ac:dyDescent="0.2">
      <c r="A59" s="11" t="s">
        <v>19</v>
      </c>
      <c r="B59" s="14" t="s">
        <v>25</v>
      </c>
      <c r="C59" s="1">
        <v>71</v>
      </c>
      <c r="D59" s="1">
        <v>33</v>
      </c>
      <c r="E59" s="1">
        <v>8</v>
      </c>
      <c r="G59" s="2">
        <f t="shared" si="6"/>
        <v>0.52525231719313081</v>
      </c>
      <c r="H59" s="2">
        <f t="shared" si="7"/>
        <v>0.29266755425838964</v>
      </c>
      <c r="I59" s="3">
        <f t="shared" si="8"/>
        <v>8.0514022925885831E-2</v>
      </c>
      <c r="K59" s="2">
        <f t="shared" si="9"/>
        <v>0.39561614451449867</v>
      </c>
      <c r="L59" s="2">
        <f t="shared" si="10"/>
        <v>0.2086717337805345</v>
      </c>
      <c r="M59" s="3">
        <f t="shared" si="11"/>
        <v>5.5157989846188027E-2</v>
      </c>
    </row>
    <row r="60" spans="1:13" ht="15.75" customHeight="1" x14ac:dyDescent="0.2">
      <c r="A60" s="11" t="s">
        <v>19</v>
      </c>
      <c r="B60" s="14" t="s">
        <v>185</v>
      </c>
      <c r="C60" s="1">
        <v>54</v>
      </c>
      <c r="D60" s="1">
        <v>23</v>
      </c>
      <c r="E60" s="1">
        <v>6</v>
      </c>
      <c r="G60" s="2">
        <f t="shared" si="6"/>
        <v>0.4325475253019655</v>
      </c>
      <c r="H60" s="2">
        <f t="shared" si="7"/>
        <v>0.21441679147924841</v>
      </c>
      <c r="I60" s="3">
        <f t="shared" si="8"/>
        <v>6.1014614919838284E-2</v>
      </c>
      <c r="K60" s="2">
        <f t="shared" si="9"/>
        <v>0.31817241825552489</v>
      </c>
      <c r="L60" s="2">
        <f t="shared" si="10"/>
        <v>0.15051114518190423</v>
      </c>
      <c r="M60" s="3">
        <f t="shared" si="11"/>
        <v>4.1660483908474766E-2</v>
      </c>
    </row>
    <row r="61" spans="1:13" ht="15.75" customHeight="1" x14ac:dyDescent="0.2">
      <c r="A61" s="11" t="s">
        <v>19</v>
      </c>
      <c r="B61" s="14" t="s">
        <v>26</v>
      </c>
      <c r="C61" s="1">
        <v>80</v>
      </c>
      <c r="D61" s="1">
        <v>35</v>
      </c>
      <c r="E61" s="1">
        <v>10</v>
      </c>
      <c r="G61" s="2">
        <f t="shared" si="6"/>
        <v>0.56803247040250837</v>
      </c>
      <c r="H61" s="2">
        <f t="shared" si="7"/>
        <v>0.30735634939256917</v>
      </c>
      <c r="I61" s="3">
        <f t="shared" si="8"/>
        <v>9.9608497139961893E-2</v>
      </c>
      <c r="K61" s="2">
        <f t="shared" si="9"/>
        <v>0.43298839317773008</v>
      </c>
      <c r="L61" s="2">
        <f t="shared" si="10"/>
        <v>0.21981700932498704</v>
      </c>
      <c r="M61" s="3">
        <f t="shared" si="11"/>
        <v>6.846539335832047E-2</v>
      </c>
    </row>
    <row r="62" spans="1:13" ht="15.75" customHeight="1" x14ac:dyDescent="0.2">
      <c r="A62" s="11" t="s">
        <v>19</v>
      </c>
      <c r="B62" s="14" t="s">
        <v>27</v>
      </c>
      <c r="C62" s="1">
        <v>74</v>
      </c>
      <c r="D62" s="1">
        <v>33</v>
      </c>
      <c r="E62" s="1">
        <v>11</v>
      </c>
      <c r="G62" s="2">
        <f t="shared" si="6"/>
        <v>0.5399635218383998</v>
      </c>
      <c r="H62" s="2">
        <f t="shared" si="7"/>
        <v>0.29266755425838964</v>
      </c>
      <c r="I62" s="3">
        <f t="shared" si="8"/>
        <v>0.10900651876539713</v>
      </c>
      <c r="K62" s="2">
        <f t="shared" si="9"/>
        <v>0.40833953176139492</v>
      </c>
      <c r="L62" s="2">
        <f t="shared" si="10"/>
        <v>0.2086717337805345</v>
      </c>
      <c r="M62" s="3">
        <f t="shared" si="11"/>
        <v>7.5048644888033755E-2</v>
      </c>
    </row>
    <row r="63" spans="1:13" ht="15.75" customHeight="1" x14ac:dyDescent="0.2">
      <c r="A63" s="11" t="s">
        <v>19</v>
      </c>
      <c r="B63" s="14" t="s">
        <v>23</v>
      </c>
      <c r="C63" s="1">
        <v>61</v>
      </c>
      <c r="D63" s="1">
        <v>27</v>
      </c>
      <c r="E63" s="1">
        <v>6</v>
      </c>
      <c r="G63" s="2">
        <f t="shared" si="6"/>
        <v>0.47273193794159274</v>
      </c>
      <c r="H63" s="2">
        <f t="shared" si="7"/>
        <v>0.24670558564527079</v>
      </c>
      <c r="I63" s="3">
        <f t="shared" si="8"/>
        <v>6.1014614919838284E-2</v>
      </c>
      <c r="K63" s="2">
        <f t="shared" si="9"/>
        <v>0.35119548841626524</v>
      </c>
      <c r="L63" s="2">
        <f t="shared" si="10"/>
        <v>0.17427148423681349</v>
      </c>
      <c r="M63" s="3">
        <f t="shared" si="11"/>
        <v>4.1660483908474766E-2</v>
      </c>
    </row>
    <row r="64" spans="1:13" ht="15.75" customHeight="1" x14ac:dyDescent="0.2">
      <c r="A64" s="11" t="s">
        <v>19</v>
      </c>
      <c r="B64" s="14" t="s">
        <v>186</v>
      </c>
      <c r="C64" s="1">
        <v>58</v>
      </c>
      <c r="D64" s="1">
        <v>24</v>
      </c>
      <c r="E64" s="1">
        <v>6</v>
      </c>
      <c r="G64" s="2">
        <f t="shared" si="6"/>
        <v>0.45587077859428793</v>
      </c>
      <c r="H64" s="2">
        <f t="shared" si="7"/>
        <v>0.22261647790321548</v>
      </c>
      <c r="I64" s="3">
        <f t="shared" si="8"/>
        <v>6.1014614919838284E-2</v>
      </c>
      <c r="K64" s="2">
        <f t="shared" si="9"/>
        <v>0.3372432447029261</v>
      </c>
      <c r="L64" s="2">
        <f t="shared" si="10"/>
        <v>0.15651457088727549</v>
      </c>
      <c r="M64" s="3">
        <f t="shared" si="11"/>
        <v>4.1660483908474766E-2</v>
      </c>
    </row>
    <row r="65" spans="1:13" ht="15.75" customHeight="1" x14ac:dyDescent="0.2">
      <c r="A65" s="11" t="s">
        <v>19</v>
      </c>
      <c r="B65" s="14" t="s">
        <v>24</v>
      </c>
      <c r="C65" s="1">
        <v>79</v>
      </c>
      <c r="D65" s="1">
        <v>34</v>
      </c>
      <c r="E65" s="1">
        <v>9</v>
      </c>
      <c r="G65" s="2">
        <f t="shared" si="6"/>
        <v>0.56347616301065417</v>
      </c>
      <c r="H65" s="2">
        <f t="shared" si="7"/>
        <v>0.30005048224064657</v>
      </c>
      <c r="I65" s="3">
        <f t="shared" si="8"/>
        <v>9.0111347055865099E-2</v>
      </c>
      <c r="K65" s="2">
        <f t="shared" si="9"/>
        <v>0.42895274307856779</v>
      </c>
      <c r="L65" s="2">
        <f t="shared" si="10"/>
        <v>0.21426413258348997</v>
      </c>
      <c r="M65" s="3">
        <f t="shared" si="11"/>
        <v>6.1835286174562576E-2</v>
      </c>
    </row>
    <row r="66" spans="1:13" ht="15.75" customHeight="1" x14ac:dyDescent="0.2">
      <c r="A66" s="11" t="s">
        <v>19</v>
      </c>
      <c r="B66" s="14" t="s">
        <v>21</v>
      </c>
      <c r="C66" s="1">
        <v>52</v>
      </c>
      <c r="D66" s="1">
        <v>24</v>
      </c>
      <c r="E66" s="1">
        <v>7</v>
      </c>
      <c r="G66" s="2">
        <f t="shared" si="6"/>
        <v>0.42051364158425175</v>
      </c>
      <c r="H66" s="2">
        <f t="shared" si="7"/>
        <v>0.22261647790321548</v>
      </c>
      <c r="I66" s="3">
        <f t="shared" si="8"/>
        <v>7.0815468134156956E-2</v>
      </c>
      <c r="K66" s="2">
        <f t="shared" si="9"/>
        <v>0.3084321953037592</v>
      </c>
      <c r="L66" s="2">
        <f t="shared" si="10"/>
        <v>0.15651457088727549</v>
      </c>
      <c r="M66" s="3">
        <f t="shared" si="11"/>
        <v>4.8433168509038227E-2</v>
      </c>
    </row>
    <row r="67" spans="1:13" ht="15.75" customHeight="1" x14ac:dyDescent="0.2">
      <c r="A67" s="11" t="s">
        <v>120</v>
      </c>
      <c r="B67" s="14" t="s">
        <v>122</v>
      </c>
      <c r="C67" s="1">
        <v>18</v>
      </c>
      <c r="D67" s="1">
        <v>3</v>
      </c>
      <c r="E67" s="1">
        <v>0</v>
      </c>
      <c r="G67" s="2">
        <f t="shared" si="6"/>
        <v>0.17210263924350766</v>
      </c>
      <c r="H67" s="2">
        <f t="shared" si="7"/>
        <v>3.0987417480989654E-2</v>
      </c>
      <c r="I67" s="3" t="str">
        <f t="shared" si="8"/>
        <v>&lt;1%</v>
      </c>
      <c r="K67" s="2">
        <f t="shared" si="9"/>
        <v>0.11984696973283493</v>
      </c>
      <c r="L67" s="2">
        <f t="shared" si="10"/>
        <v>2.1051831764559048E-2</v>
      </c>
      <c r="M67" s="3" t="str">
        <f t="shared" si="11"/>
        <v>&lt;1%</v>
      </c>
    </row>
    <row r="68" spans="1:13" ht="15.75" customHeight="1" x14ac:dyDescent="0.2">
      <c r="A68" s="11" t="s">
        <v>120</v>
      </c>
      <c r="B68" s="14" t="s">
        <v>29</v>
      </c>
      <c r="C68" s="1">
        <v>16</v>
      </c>
      <c r="D68" s="1">
        <v>6</v>
      </c>
      <c r="E68" s="1">
        <v>1</v>
      </c>
      <c r="G68" s="2">
        <f t="shared" si="6"/>
        <v>0.15454553796406145</v>
      </c>
      <c r="H68" s="2">
        <f t="shared" si="7"/>
        <v>6.1014614919838284E-2</v>
      </c>
      <c r="I68" s="3">
        <f t="shared" si="8"/>
        <v>1.0437705815284914E-2</v>
      </c>
      <c r="K68" s="2">
        <f t="shared" si="9"/>
        <v>0.1072735758485035</v>
      </c>
      <c r="L68" s="2">
        <f t="shared" si="10"/>
        <v>4.1660483908474766E-2</v>
      </c>
      <c r="M68" s="3">
        <f t="shared" si="11"/>
        <v>7.0671035544741523E-3</v>
      </c>
    </row>
    <row r="69" spans="1:13" ht="15.75" customHeight="1" x14ac:dyDescent="0.2">
      <c r="A69" s="11" t="s">
        <v>120</v>
      </c>
      <c r="B69" s="14" t="s">
        <v>125</v>
      </c>
      <c r="C69" s="1">
        <v>20</v>
      </c>
      <c r="D69" s="1">
        <v>6</v>
      </c>
      <c r="E69" s="1">
        <v>1</v>
      </c>
      <c r="G69" s="2">
        <f t="shared" si="6"/>
        <v>0.18929514157744187</v>
      </c>
      <c r="H69" s="2">
        <f t="shared" si="7"/>
        <v>6.1014614919838284E-2</v>
      </c>
      <c r="I69" s="3">
        <f t="shared" si="8"/>
        <v>1.0437705815284914E-2</v>
      </c>
      <c r="K69" s="2">
        <f t="shared" si="9"/>
        <v>0.13224327662893154</v>
      </c>
      <c r="L69" s="2">
        <f t="shared" si="10"/>
        <v>4.1660483908474766E-2</v>
      </c>
      <c r="M69" s="3">
        <f t="shared" si="11"/>
        <v>7.0671035544741523E-3</v>
      </c>
    </row>
    <row r="70" spans="1:13" ht="15.75" customHeight="1" x14ac:dyDescent="0.2">
      <c r="A70" s="11" t="s">
        <v>120</v>
      </c>
      <c r="B70" s="14" t="s">
        <v>124</v>
      </c>
      <c r="C70" s="1">
        <v>16</v>
      </c>
      <c r="D70" s="1">
        <v>3</v>
      </c>
      <c r="E70" s="1">
        <v>0</v>
      </c>
      <c r="G70" s="2">
        <f t="shared" ref="G70:G101" si="12">(1-(1/(2.71828^((C70*($B$2/100))/141))))</f>
        <v>0.15454553796406145</v>
      </c>
      <c r="H70" s="2">
        <f t="shared" ref="H70:H101" si="13">(1-(1/(2.71828^((D70*($B$2/100))/141))))</f>
        <v>3.0987417480989654E-2</v>
      </c>
      <c r="I70" s="3" t="str">
        <f t="shared" ref="I70:I101" si="14">IF(E70*($B$2/100)&gt;0, (1-(1/(2.71828^(E70*($B$2/100)/141)))), "&lt;1%")</f>
        <v>&lt;1%</v>
      </c>
      <c r="K70" s="2">
        <f t="shared" ref="K70:K101" si="15">(1-(1/(2.71828^(C70/141))))</f>
        <v>0.1072735758485035</v>
      </c>
      <c r="L70" s="2">
        <f t="shared" ref="L70:L101" si="16">(1-(1/(2.71828^(D70/141))))</f>
        <v>2.1051831764559048E-2</v>
      </c>
      <c r="M70" s="3" t="str">
        <f t="shared" ref="M70:M101" si="17">IF(E70&gt;0, (1-(1/(2.71828^(E70/141)))), "&lt;1%")</f>
        <v>&lt;1%</v>
      </c>
    </row>
    <row r="71" spans="1:13" ht="15.75" customHeight="1" x14ac:dyDescent="0.2">
      <c r="A71" s="11" t="s">
        <v>120</v>
      </c>
      <c r="B71" s="14" t="s">
        <v>123</v>
      </c>
      <c r="C71" s="1">
        <v>17</v>
      </c>
      <c r="D71" s="1">
        <v>3</v>
      </c>
      <c r="E71" s="1">
        <v>0</v>
      </c>
      <c r="G71" s="2">
        <f t="shared" si="12"/>
        <v>0.16337014291901264</v>
      </c>
      <c r="H71" s="2">
        <f t="shared" si="13"/>
        <v>3.0987417480989654E-2</v>
      </c>
      <c r="I71" s="3" t="str">
        <f t="shared" si="14"/>
        <v>&lt;1%</v>
      </c>
      <c r="K71" s="2">
        <f t="shared" si="15"/>
        <v>0.11358256593379767</v>
      </c>
      <c r="L71" s="2">
        <f t="shared" si="16"/>
        <v>2.1051831764559048E-2</v>
      </c>
      <c r="M71" s="3" t="str">
        <f t="shared" si="17"/>
        <v>&lt;1%</v>
      </c>
    </row>
    <row r="72" spans="1:13" ht="15.75" customHeight="1" x14ac:dyDescent="0.2">
      <c r="A72" s="11" t="s">
        <v>120</v>
      </c>
      <c r="B72" s="12" t="s">
        <v>187</v>
      </c>
      <c r="C72" s="1">
        <v>15</v>
      </c>
      <c r="D72" s="1">
        <v>3</v>
      </c>
      <c r="E72" s="1">
        <v>0</v>
      </c>
      <c r="G72" s="2">
        <f t="shared" si="12"/>
        <v>0.14562785283518198</v>
      </c>
      <c r="H72" s="2">
        <f t="shared" si="13"/>
        <v>3.0987417480989654E-2</v>
      </c>
      <c r="I72" s="3" t="str">
        <f t="shared" si="14"/>
        <v>&lt;1%</v>
      </c>
      <c r="K72" s="2">
        <f t="shared" si="15"/>
        <v>0.10091968213838587</v>
      </c>
      <c r="L72" s="2">
        <f t="shared" si="16"/>
        <v>2.1051831764559048E-2</v>
      </c>
      <c r="M72" s="3" t="str">
        <f t="shared" si="17"/>
        <v>&lt;1%</v>
      </c>
    </row>
    <row r="73" spans="1:13" ht="15.75" customHeight="1" x14ac:dyDescent="0.2">
      <c r="A73" s="11" t="s">
        <v>120</v>
      </c>
      <c r="B73" s="14" t="s">
        <v>109</v>
      </c>
      <c r="C73" s="1">
        <v>18</v>
      </c>
      <c r="D73" s="1">
        <v>6</v>
      </c>
      <c r="E73" s="1">
        <v>1</v>
      </c>
      <c r="G73" s="2">
        <f t="shared" si="12"/>
        <v>0.17210263924350766</v>
      </c>
      <c r="H73" s="2">
        <f t="shared" si="13"/>
        <v>6.1014614919838284E-2</v>
      </c>
      <c r="I73" s="3">
        <f t="shared" si="14"/>
        <v>1.0437705815284914E-2</v>
      </c>
      <c r="K73" s="2">
        <f t="shared" si="15"/>
        <v>0.11984696973283493</v>
      </c>
      <c r="L73" s="2">
        <f t="shared" si="16"/>
        <v>4.1660483908474766E-2</v>
      </c>
      <c r="M73" s="3">
        <f t="shared" si="17"/>
        <v>7.0671035544741523E-3</v>
      </c>
    </row>
    <row r="74" spans="1:13" ht="15.75" customHeight="1" x14ac:dyDescent="0.2">
      <c r="A74" s="11" t="s">
        <v>120</v>
      </c>
      <c r="B74" s="14" t="s">
        <v>121</v>
      </c>
      <c r="C74" s="1">
        <v>22</v>
      </c>
      <c r="D74" s="1">
        <v>5</v>
      </c>
      <c r="E74" s="1">
        <v>1</v>
      </c>
      <c r="G74" s="2">
        <f t="shared" si="12"/>
        <v>0.20613061639744334</v>
      </c>
      <c r="H74" s="2">
        <f t="shared" si="13"/>
        <v>5.1110384259560937E-2</v>
      </c>
      <c r="I74" s="3">
        <f t="shared" si="14"/>
        <v>1.0437705815284914E-2</v>
      </c>
      <c r="K74" s="2">
        <f t="shared" si="15"/>
        <v>0.14446499067653729</v>
      </c>
      <c r="L74" s="2">
        <f t="shared" si="16"/>
        <v>3.4839595382363586E-2</v>
      </c>
      <c r="M74" s="3">
        <f t="shared" si="17"/>
        <v>7.0671035544741523E-3</v>
      </c>
    </row>
    <row r="75" spans="1:13" ht="15.75" customHeight="1" x14ac:dyDescent="0.2">
      <c r="A75" s="11" t="s">
        <v>95</v>
      </c>
      <c r="B75" s="14" t="s">
        <v>188</v>
      </c>
      <c r="C75" s="1">
        <v>18</v>
      </c>
      <c r="D75" s="1">
        <v>1</v>
      </c>
      <c r="E75" s="1">
        <v>0</v>
      </c>
      <c r="G75" s="2">
        <f t="shared" si="12"/>
        <v>0.17210263924350766</v>
      </c>
      <c r="H75" s="2">
        <f t="shared" si="13"/>
        <v>1.0437705815284914E-2</v>
      </c>
      <c r="I75" s="3" t="str">
        <f t="shared" si="14"/>
        <v>&lt;1%</v>
      </c>
      <c r="K75" s="2">
        <f t="shared" si="15"/>
        <v>0.11984696973283493</v>
      </c>
      <c r="L75" s="2">
        <f t="shared" si="16"/>
        <v>7.0671035544741523E-3</v>
      </c>
      <c r="M75" s="3" t="str">
        <f t="shared" si="17"/>
        <v>&lt;1%</v>
      </c>
    </row>
    <row r="76" spans="1:13" ht="15.75" customHeight="1" x14ac:dyDescent="0.2">
      <c r="A76" s="11" t="s">
        <v>95</v>
      </c>
      <c r="B76" s="14" t="s">
        <v>189</v>
      </c>
      <c r="C76" s="1">
        <v>15</v>
      </c>
      <c r="D76" s="1">
        <v>1</v>
      </c>
      <c r="E76" s="1">
        <v>0</v>
      </c>
      <c r="G76" s="2">
        <f t="shared" si="12"/>
        <v>0.14562785283518198</v>
      </c>
      <c r="H76" s="2">
        <f t="shared" si="13"/>
        <v>1.0437705815284914E-2</v>
      </c>
      <c r="I76" s="3" t="str">
        <f t="shared" si="14"/>
        <v>&lt;1%</v>
      </c>
      <c r="K76" s="2">
        <f t="shared" si="15"/>
        <v>0.10091968213838587</v>
      </c>
      <c r="L76" s="2">
        <f t="shared" si="16"/>
        <v>7.0671035544741523E-3</v>
      </c>
      <c r="M76" s="3" t="str">
        <f t="shared" si="17"/>
        <v>&lt;1%</v>
      </c>
    </row>
    <row r="77" spans="1:13" ht="15.75" customHeight="1" x14ac:dyDescent="0.2">
      <c r="A77" s="11" t="s">
        <v>95</v>
      </c>
      <c r="B77" s="14" t="s">
        <v>199</v>
      </c>
      <c r="C77" s="1">
        <v>12</v>
      </c>
      <c r="D77" s="1">
        <v>1</v>
      </c>
      <c r="E77" s="1">
        <v>0</v>
      </c>
      <c r="G77" s="2">
        <f t="shared" si="12"/>
        <v>0.11830644660586043</v>
      </c>
      <c r="H77" s="2">
        <f t="shared" si="13"/>
        <v>1.0437705815284914E-2</v>
      </c>
      <c r="I77" s="3" t="str">
        <f t="shared" si="14"/>
        <v>&lt;1%</v>
      </c>
      <c r="K77" s="2">
        <f t="shared" si="15"/>
        <v>8.158537189746129E-2</v>
      </c>
      <c r="L77" s="2">
        <f t="shared" si="16"/>
        <v>7.0671035544741523E-3</v>
      </c>
      <c r="M77" s="3" t="str">
        <f t="shared" si="17"/>
        <v>&lt;1%</v>
      </c>
    </row>
    <row r="78" spans="1:13" ht="15.75" customHeight="1" x14ac:dyDescent="0.2">
      <c r="A78" s="11" t="s">
        <v>95</v>
      </c>
      <c r="B78" s="14" t="s">
        <v>190</v>
      </c>
      <c r="C78" s="1">
        <v>21</v>
      </c>
      <c r="D78" s="1">
        <v>2</v>
      </c>
      <c r="E78" s="1">
        <v>0</v>
      </c>
      <c r="G78" s="2">
        <f t="shared" si="12"/>
        <v>0.19775704039267872</v>
      </c>
      <c r="H78" s="2">
        <f t="shared" si="13"/>
        <v>2.0766465927883337E-2</v>
      </c>
      <c r="I78" s="3" t="str">
        <f t="shared" si="14"/>
        <v>&lt;1%</v>
      </c>
      <c r="K78" s="2">
        <f t="shared" si="15"/>
        <v>0.13837580325308607</v>
      </c>
      <c r="L78" s="2">
        <f t="shared" si="16"/>
        <v>1.408426315629896E-2</v>
      </c>
      <c r="M78" s="3" t="str">
        <f t="shared" si="17"/>
        <v>&lt;1%</v>
      </c>
    </row>
    <row r="79" spans="1:13" ht="15.75" customHeight="1" x14ac:dyDescent="0.2">
      <c r="A79" s="11" t="s">
        <v>95</v>
      </c>
      <c r="B79" s="14" t="s">
        <v>191</v>
      </c>
      <c r="C79" s="1">
        <v>18</v>
      </c>
      <c r="D79" s="1">
        <v>1</v>
      </c>
      <c r="E79" s="1">
        <v>0</v>
      </c>
      <c r="G79" s="2">
        <f t="shared" si="12"/>
        <v>0.17210263924350766</v>
      </c>
      <c r="H79" s="2">
        <f t="shared" si="13"/>
        <v>1.0437705815284914E-2</v>
      </c>
      <c r="I79" s="3" t="str">
        <f t="shared" si="14"/>
        <v>&lt;1%</v>
      </c>
      <c r="K79" s="2">
        <f t="shared" si="15"/>
        <v>0.11984696973283493</v>
      </c>
      <c r="L79" s="2">
        <f t="shared" si="16"/>
        <v>7.0671035544741523E-3</v>
      </c>
      <c r="M79" s="3" t="str">
        <f t="shared" si="17"/>
        <v>&lt;1%</v>
      </c>
    </row>
    <row r="80" spans="1:13" ht="15.75" customHeight="1" x14ac:dyDescent="0.2">
      <c r="A80" s="11" t="s">
        <v>95</v>
      </c>
      <c r="B80" s="14" t="s">
        <v>192</v>
      </c>
      <c r="C80" s="1">
        <v>26</v>
      </c>
      <c r="D80" s="1">
        <v>5</v>
      </c>
      <c r="E80" s="1">
        <v>0</v>
      </c>
      <c r="G80" s="2">
        <f t="shared" si="12"/>
        <v>0.23875998632773632</v>
      </c>
      <c r="H80" s="2">
        <f t="shared" si="13"/>
        <v>5.1110384259560937E-2</v>
      </c>
      <c r="I80" s="3" t="str">
        <f t="shared" si="14"/>
        <v>&lt;1%</v>
      </c>
      <c r="K80" s="2">
        <f t="shared" si="15"/>
        <v>0.16839444163940265</v>
      </c>
      <c r="L80" s="2">
        <f t="shared" si="16"/>
        <v>3.4839595382363586E-2</v>
      </c>
      <c r="M80" s="3" t="str">
        <f t="shared" si="17"/>
        <v>&lt;1%</v>
      </c>
    </row>
    <row r="81" spans="1:13" ht="15.75" customHeight="1" x14ac:dyDescent="0.2">
      <c r="A81" s="11" t="s">
        <v>95</v>
      </c>
      <c r="B81" s="14" t="s">
        <v>193</v>
      </c>
      <c r="C81" s="1">
        <v>15</v>
      </c>
      <c r="D81" s="1">
        <v>0</v>
      </c>
      <c r="E81" s="1">
        <v>0</v>
      </c>
      <c r="G81" s="2">
        <f t="shared" si="12"/>
        <v>0.14562785283518198</v>
      </c>
      <c r="H81" s="2">
        <f t="shared" si="13"/>
        <v>0</v>
      </c>
      <c r="I81" s="3" t="str">
        <f t="shared" si="14"/>
        <v>&lt;1%</v>
      </c>
      <c r="K81" s="2">
        <f t="shared" si="15"/>
        <v>0.10091968213838587</v>
      </c>
      <c r="L81" s="2">
        <f t="shared" si="16"/>
        <v>0</v>
      </c>
      <c r="M81" s="3" t="str">
        <f t="shared" si="17"/>
        <v>&lt;1%</v>
      </c>
    </row>
    <row r="82" spans="1:13" ht="15.75" customHeight="1" x14ac:dyDescent="0.2">
      <c r="A82" s="11" t="s">
        <v>95</v>
      </c>
      <c r="B82" s="14" t="s">
        <v>182</v>
      </c>
      <c r="C82" s="1">
        <v>18</v>
      </c>
      <c r="D82" s="1">
        <v>0</v>
      </c>
      <c r="E82" s="1">
        <v>0</v>
      </c>
      <c r="G82" s="2">
        <f t="shared" si="12"/>
        <v>0.17210263924350766</v>
      </c>
      <c r="H82" s="2">
        <f t="shared" si="13"/>
        <v>0</v>
      </c>
      <c r="I82" s="3" t="str">
        <f t="shared" si="14"/>
        <v>&lt;1%</v>
      </c>
      <c r="K82" s="2">
        <f t="shared" si="15"/>
        <v>0.11984696973283493</v>
      </c>
      <c r="L82" s="2">
        <f t="shared" si="16"/>
        <v>0</v>
      </c>
      <c r="M82" s="3" t="str">
        <f t="shared" si="17"/>
        <v>&lt;1%</v>
      </c>
    </row>
    <row r="83" spans="1:13" ht="15.75" customHeight="1" x14ac:dyDescent="0.2">
      <c r="A83" s="11" t="s">
        <v>95</v>
      </c>
      <c r="B83" s="14" t="s">
        <v>194</v>
      </c>
      <c r="C83" s="1">
        <v>19</v>
      </c>
      <c r="D83" s="1">
        <v>1</v>
      </c>
      <c r="E83" s="1">
        <v>0</v>
      </c>
      <c r="G83" s="2">
        <f t="shared" si="12"/>
        <v>0.18074398834033478</v>
      </c>
      <c r="H83" s="2">
        <f t="shared" si="13"/>
        <v>1.0437705815284914E-2</v>
      </c>
      <c r="I83" s="3" t="str">
        <f t="shared" si="14"/>
        <v>&lt;1%</v>
      </c>
      <c r="K83" s="2">
        <f t="shared" si="15"/>
        <v>0.1260671023415173</v>
      </c>
      <c r="L83" s="2">
        <f t="shared" si="16"/>
        <v>7.0671035544741523E-3</v>
      </c>
      <c r="M83" s="3" t="str">
        <f t="shared" si="17"/>
        <v>&lt;1%</v>
      </c>
    </row>
    <row r="84" spans="1:13" ht="15.75" customHeight="1" x14ac:dyDescent="0.2">
      <c r="A84" s="11" t="s">
        <v>95</v>
      </c>
      <c r="B84" s="14" t="s">
        <v>196</v>
      </c>
      <c r="C84" s="1">
        <v>33</v>
      </c>
      <c r="D84" s="1">
        <v>9</v>
      </c>
      <c r="E84" s="1">
        <v>0</v>
      </c>
      <c r="G84" s="2">
        <f t="shared" si="12"/>
        <v>0.29266755425838964</v>
      </c>
      <c r="H84" s="2">
        <f t="shared" si="13"/>
        <v>9.0111347055865099E-2</v>
      </c>
      <c r="I84" s="3" t="str">
        <f t="shared" si="14"/>
        <v>&lt;1%</v>
      </c>
      <c r="K84" s="2">
        <f t="shared" si="15"/>
        <v>0.2086717337805345</v>
      </c>
      <c r="L84" s="2">
        <f t="shared" si="16"/>
        <v>6.1835286174562576E-2</v>
      </c>
      <c r="M84" s="3" t="str">
        <f t="shared" si="17"/>
        <v>&lt;1%</v>
      </c>
    </row>
    <row r="85" spans="1:13" ht="15.75" customHeight="1" x14ac:dyDescent="0.2">
      <c r="A85" s="11" t="s">
        <v>95</v>
      </c>
      <c r="B85" s="14" t="s">
        <v>195</v>
      </c>
      <c r="C85" s="1">
        <v>27</v>
      </c>
      <c r="D85" s="1">
        <v>3</v>
      </c>
      <c r="E85" s="1">
        <v>0</v>
      </c>
      <c r="G85" s="2">
        <f t="shared" si="12"/>
        <v>0.24670558564527079</v>
      </c>
      <c r="H85" s="2">
        <f t="shared" si="13"/>
        <v>3.0987417480989654E-2</v>
      </c>
      <c r="I85" s="3" t="str">
        <f t="shared" si="14"/>
        <v>&lt;1%</v>
      </c>
      <c r="K85" s="2">
        <f t="shared" si="15"/>
        <v>0.17427148423681349</v>
      </c>
      <c r="L85" s="2">
        <f t="shared" si="16"/>
        <v>2.1051831764559048E-2</v>
      </c>
      <c r="M85" s="3" t="str">
        <f t="shared" si="17"/>
        <v>&lt;1%</v>
      </c>
    </row>
    <row r="86" spans="1:13" ht="15.75" customHeight="1" x14ac:dyDescent="0.2">
      <c r="A86" s="11" t="s">
        <v>95</v>
      </c>
      <c r="B86" s="14" t="s">
        <v>197</v>
      </c>
      <c r="C86" s="1">
        <v>20</v>
      </c>
      <c r="D86" s="1">
        <v>1</v>
      </c>
      <c r="E86" s="1">
        <v>0</v>
      </c>
      <c r="G86" s="2">
        <f t="shared" si="12"/>
        <v>0.18929514157744187</v>
      </c>
      <c r="H86" s="2">
        <f t="shared" si="13"/>
        <v>1.0437705815284914E-2</v>
      </c>
      <c r="I86" s="3" t="str">
        <f t="shared" si="14"/>
        <v>&lt;1%</v>
      </c>
      <c r="K86" s="2">
        <f t="shared" si="15"/>
        <v>0.13224327662893154</v>
      </c>
      <c r="L86" s="2">
        <f t="shared" si="16"/>
        <v>7.0671035544741523E-3</v>
      </c>
      <c r="M86" s="3" t="str">
        <f t="shared" si="17"/>
        <v>&lt;1%</v>
      </c>
    </row>
    <row r="87" spans="1:13" ht="15.75" customHeight="1" x14ac:dyDescent="0.2">
      <c r="A87" s="11" t="s">
        <v>95</v>
      </c>
      <c r="B87" s="14" t="s">
        <v>198</v>
      </c>
      <c r="C87" s="1">
        <v>28</v>
      </c>
      <c r="D87" s="1">
        <v>6</v>
      </c>
      <c r="E87" s="1">
        <v>0</v>
      </c>
      <c r="G87" s="2">
        <f t="shared" si="12"/>
        <v>0.2545682511346028</v>
      </c>
      <c r="H87" s="2">
        <f t="shared" si="13"/>
        <v>6.1014614919838284E-2</v>
      </c>
      <c r="I87" s="3" t="str">
        <f t="shared" si="14"/>
        <v>&lt;1%</v>
      </c>
      <c r="K87" s="2">
        <f t="shared" si="15"/>
        <v>0.1801069931655942</v>
      </c>
      <c r="L87" s="2">
        <f t="shared" si="16"/>
        <v>4.1660483908474766E-2</v>
      </c>
      <c r="M87" s="3" t="str">
        <f t="shared" si="17"/>
        <v>&lt;1%</v>
      </c>
    </row>
    <row r="88" spans="1:13" ht="15.75" customHeight="1" x14ac:dyDescent="0.2">
      <c r="A88" s="11" t="s">
        <v>95</v>
      </c>
      <c r="B88" s="14" t="s">
        <v>96</v>
      </c>
      <c r="C88" s="1">
        <v>38</v>
      </c>
      <c r="D88" s="1">
        <v>13</v>
      </c>
      <c r="E88" s="1">
        <v>1</v>
      </c>
      <c r="G88" s="2">
        <f t="shared" si="12"/>
        <v>0.32881958735949834</v>
      </c>
      <c r="H88" s="2">
        <f t="shared" si="13"/>
        <v>0.12750930453542164</v>
      </c>
      <c r="I88" s="3">
        <f t="shared" si="14"/>
        <v>1.0437705815284914E-2</v>
      </c>
      <c r="K88" s="2">
        <f t="shared" si="15"/>
        <v>0.23624129039024788</v>
      </c>
      <c r="L88" s="2">
        <f t="shared" si="16"/>
        <v>8.8075903180205861E-2</v>
      </c>
      <c r="M88" s="3">
        <f t="shared" si="17"/>
        <v>7.0671035544741523E-3</v>
      </c>
    </row>
    <row r="89" spans="1:13" ht="15.75" customHeight="1" x14ac:dyDescent="0.2">
      <c r="A89" s="11" t="s">
        <v>112</v>
      </c>
      <c r="B89" s="14" t="s">
        <v>115</v>
      </c>
      <c r="C89" s="1">
        <v>26</v>
      </c>
      <c r="D89" s="1">
        <v>13</v>
      </c>
      <c r="E89" s="1">
        <v>2</v>
      </c>
      <c r="G89" s="2">
        <f t="shared" si="12"/>
        <v>0.23875998632773632</v>
      </c>
      <c r="H89" s="2">
        <f t="shared" si="13"/>
        <v>0.12750930453542164</v>
      </c>
      <c r="I89" s="3">
        <f t="shared" si="14"/>
        <v>2.0766465927883337E-2</v>
      </c>
      <c r="K89" s="2">
        <f t="shared" si="15"/>
        <v>0.16839444163940265</v>
      </c>
      <c r="L89" s="2">
        <f t="shared" si="16"/>
        <v>8.8075903180205861E-2</v>
      </c>
      <c r="M89" s="3">
        <f t="shared" si="17"/>
        <v>1.408426315629896E-2</v>
      </c>
    </row>
    <row r="90" spans="1:13" ht="15.75" customHeight="1" x14ac:dyDescent="0.2">
      <c r="A90" s="11" t="s">
        <v>112</v>
      </c>
      <c r="B90" s="14" t="s">
        <v>113</v>
      </c>
      <c r="C90" s="1">
        <v>31</v>
      </c>
      <c r="D90" s="1">
        <v>11</v>
      </c>
      <c r="E90" s="1">
        <v>2</v>
      </c>
      <c r="G90" s="2">
        <f t="shared" si="12"/>
        <v>0.27766725594027908</v>
      </c>
      <c r="H90" s="2">
        <f t="shared" si="13"/>
        <v>0.10900651876539713</v>
      </c>
      <c r="I90" s="3">
        <f t="shared" si="14"/>
        <v>2.0766465927883337E-2</v>
      </c>
      <c r="K90" s="2">
        <f t="shared" si="15"/>
        <v>0.19736724281041051</v>
      </c>
      <c r="L90" s="2">
        <f t="shared" si="16"/>
        <v>7.5048644888033755E-2</v>
      </c>
      <c r="M90" s="3">
        <f t="shared" si="17"/>
        <v>1.408426315629896E-2</v>
      </c>
    </row>
    <row r="91" spans="1:13" ht="15.75" customHeight="1" x14ac:dyDescent="0.2">
      <c r="A91" s="11" t="s">
        <v>112</v>
      </c>
      <c r="B91" s="14" t="s">
        <v>117</v>
      </c>
      <c r="C91" s="1">
        <v>22</v>
      </c>
      <c r="D91" s="1">
        <v>7</v>
      </c>
      <c r="E91" s="1">
        <v>1</v>
      </c>
      <c r="G91" s="2">
        <f t="shared" si="12"/>
        <v>0.20613061639744334</v>
      </c>
      <c r="H91" s="2">
        <f t="shared" si="13"/>
        <v>7.0815468134156956E-2</v>
      </c>
      <c r="I91" s="3">
        <f t="shared" si="14"/>
        <v>1.0437705815284914E-2</v>
      </c>
      <c r="K91" s="2">
        <f t="shared" si="15"/>
        <v>0.14446499067653729</v>
      </c>
      <c r="L91" s="2">
        <f t="shared" si="16"/>
        <v>4.8433168509038227E-2</v>
      </c>
      <c r="M91" s="3">
        <f t="shared" si="17"/>
        <v>7.0671035544741523E-3</v>
      </c>
    </row>
    <row r="92" spans="1:13" ht="15.75" customHeight="1" x14ac:dyDescent="0.2">
      <c r="A92" s="11" t="s">
        <v>112</v>
      </c>
      <c r="B92" s="14" t="s">
        <v>114</v>
      </c>
      <c r="C92" s="1">
        <v>30</v>
      </c>
      <c r="D92" s="1">
        <v>14</v>
      </c>
      <c r="E92" s="1">
        <v>2</v>
      </c>
      <c r="G92" s="2">
        <f t="shared" si="12"/>
        <v>0.27004823414897849</v>
      </c>
      <c r="H92" s="2">
        <f t="shared" si="13"/>
        <v>0.13661610574125405</v>
      </c>
      <c r="I92" s="3">
        <f t="shared" si="14"/>
        <v>2.0766465927883337E-2</v>
      </c>
      <c r="K92" s="2">
        <f t="shared" si="15"/>
        <v>0.1916545820338591</v>
      </c>
      <c r="L92" s="2">
        <f t="shared" si="16"/>
        <v>9.4520565206251739E-2</v>
      </c>
      <c r="M92" s="3">
        <f t="shared" si="17"/>
        <v>1.408426315629896E-2</v>
      </c>
    </row>
    <row r="93" spans="1:13" ht="15.75" customHeight="1" x14ac:dyDescent="0.2">
      <c r="A93" s="11" t="s">
        <v>112</v>
      </c>
      <c r="B93" s="14" t="s">
        <v>174</v>
      </c>
      <c r="C93" s="1">
        <v>23</v>
      </c>
      <c r="D93" s="1">
        <v>7</v>
      </c>
      <c r="E93" s="1">
        <v>1</v>
      </c>
      <c r="G93" s="2">
        <f t="shared" si="12"/>
        <v>0.21441679147924841</v>
      </c>
      <c r="H93" s="2">
        <f t="shared" si="13"/>
        <v>7.0815468134156956E-2</v>
      </c>
      <c r="I93" s="3">
        <f t="shared" si="14"/>
        <v>1.0437705815284914E-2</v>
      </c>
      <c r="K93" s="2">
        <f t="shared" si="15"/>
        <v>0.15051114518190423</v>
      </c>
      <c r="L93" s="2">
        <f t="shared" si="16"/>
        <v>4.8433168509038227E-2</v>
      </c>
      <c r="M93" s="3">
        <f t="shared" si="17"/>
        <v>7.0671035544741523E-3</v>
      </c>
    </row>
    <row r="94" spans="1:13" ht="15.75" customHeight="1" x14ac:dyDescent="0.2">
      <c r="A94" s="11" t="s">
        <v>112</v>
      </c>
      <c r="B94" s="14" t="s">
        <v>116</v>
      </c>
      <c r="C94" s="1">
        <v>25</v>
      </c>
      <c r="D94" s="1">
        <v>10</v>
      </c>
      <c r="E94" s="1">
        <v>2</v>
      </c>
      <c r="G94" s="2">
        <f t="shared" si="12"/>
        <v>0.23073057841251177</v>
      </c>
      <c r="H94" s="2">
        <f t="shared" si="13"/>
        <v>9.9608497139961893E-2</v>
      </c>
      <c r="I94" s="3">
        <f t="shared" si="14"/>
        <v>2.0766465927883337E-2</v>
      </c>
      <c r="K94" s="2">
        <f t="shared" si="15"/>
        <v>0.16247556976150523</v>
      </c>
      <c r="L94" s="2">
        <f t="shared" si="16"/>
        <v>6.846539335832047E-2</v>
      </c>
      <c r="M94" s="3">
        <f t="shared" si="17"/>
        <v>1.408426315629896E-2</v>
      </c>
    </row>
    <row r="95" spans="1:13" ht="15.75" customHeight="1" x14ac:dyDescent="0.2">
      <c r="A95" s="11" t="s">
        <v>112</v>
      </c>
      <c r="B95" s="14" t="s">
        <v>107</v>
      </c>
      <c r="C95" s="1">
        <v>22</v>
      </c>
      <c r="D95" s="1">
        <v>7</v>
      </c>
      <c r="E95" s="1">
        <v>1</v>
      </c>
      <c r="G95" s="2">
        <f t="shared" si="12"/>
        <v>0.20613061639744334</v>
      </c>
      <c r="H95" s="2">
        <f t="shared" si="13"/>
        <v>7.0815468134156956E-2</v>
      </c>
      <c r="I95" s="3">
        <f t="shared" si="14"/>
        <v>1.0437705815284914E-2</v>
      </c>
      <c r="K95" s="2">
        <f t="shared" si="15"/>
        <v>0.14446499067653729</v>
      </c>
      <c r="L95" s="2">
        <f t="shared" si="16"/>
        <v>4.8433168509038227E-2</v>
      </c>
      <c r="M95" s="3">
        <f t="shared" si="17"/>
        <v>7.0671035544741523E-3</v>
      </c>
    </row>
    <row r="96" spans="1:13" ht="15.75" customHeight="1" x14ac:dyDescent="0.2">
      <c r="A96" s="11" t="s">
        <v>28</v>
      </c>
      <c r="B96" s="14" t="s">
        <v>29</v>
      </c>
      <c r="C96" s="1">
        <v>54</v>
      </c>
      <c r="D96" s="1">
        <v>22</v>
      </c>
      <c r="E96" s="1">
        <v>6</v>
      </c>
      <c r="G96" s="2">
        <f t="shared" si="12"/>
        <v>0.4325475253019655</v>
      </c>
      <c r="H96" s="2">
        <f t="shared" si="13"/>
        <v>0.20613061639744334</v>
      </c>
      <c r="I96" s="3">
        <f t="shared" si="14"/>
        <v>6.1014614919838284E-2</v>
      </c>
      <c r="K96" s="2">
        <f t="shared" si="15"/>
        <v>0.31817241825552489</v>
      </c>
      <c r="L96" s="2">
        <f t="shared" si="16"/>
        <v>0.14446499067653729</v>
      </c>
      <c r="M96" s="3">
        <f t="shared" si="17"/>
        <v>4.1660483908474766E-2</v>
      </c>
    </row>
    <row r="97" spans="1:13" ht="15.75" customHeight="1" x14ac:dyDescent="0.2">
      <c r="A97" s="11" t="s">
        <v>28</v>
      </c>
      <c r="B97" s="14" t="s">
        <v>30</v>
      </c>
      <c r="C97" s="1">
        <v>59</v>
      </c>
      <c r="D97" s="1">
        <v>26</v>
      </c>
      <c r="E97" s="1">
        <v>6</v>
      </c>
      <c r="G97" s="2">
        <f t="shared" si="12"/>
        <v>0.4615502393328208</v>
      </c>
      <c r="H97" s="2">
        <f t="shared" si="13"/>
        <v>0.23875998632773632</v>
      </c>
      <c r="I97" s="3">
        <f t="shared" si="14"/>
        <v>6.1014614919838284E-2</v>
      </c>
      <c r="K97" s="2">
        <f t="shared" si="15"/>
        <v>0.34192701532403791</v>
      </c>
      <c r="L97" s="2">
        <f t="shared" si="16"/>
        <v>0.16839444163940265</v>
      </c>
      <c r="M97" s="3">
        <f t="shared" si="17"/>
        <v>4.1660483908474766E-2</v>
      </c>
    </row>
    <row r="98" spans="1:13" ht="15.75" customHeight="1" x14ac:dyDescent="0.2">
      <c r="A98" s="11" t="s">
        <v>28</v>
      </c>
      <c r="B98" s="14" t="s">
        <v>31</v>
      </c>
      <c r="C98" s="1">
        <v>55</v>
      </c>
      <c r="D98" s="1">
        <v>24</v>
      </c>
      <c r="E98" s="1">
        <v>8</v>
      </c>
      <c r="G98" s="2">
        <f t="shared" si="12"/>
        <v>0.43847042729701902</v>
      </c>
      <c r="H98" s="2">
        <f t="shared" si="13"/>
        <v>0.22261647790321548</v>
      </c>
      <c r="I98" s="3">
        <f t="shared" si="14"/>
        <v>8.0514022925885831E-2</v>
      </c>
      <c r="K98" s="2">
        <f t="shared" si="15"/>
        <v>0.32299096438200992</v>
      </c>
      <c r="L98" s="2">
        <f t="shared" si="16"/>
        <v>0.15651457088727549</v>
      </c>
      <c r="M98" s="3">
        <f t="shared" si="17"/>
        <v>5.5157989846188027E-2</v>
      </c>
    </row>
    <row r="99" spans="1:13" ht="15.75" customHeight="1" x14ac:dyDescent="0.2">
      <c r="A99" s="11" t="s">
        <v>118</v>
      </c>
      <c r="B99" s="14" t="s">
        <v>119</v>
      </c>
      <c r="C99" s="1">
        <v>22</v>
      </c>
      <c r="D99" s="1">
        <v>5</v>
      </c>
      <c r="E99" s="1">
        <v>1</v>
      </c>
      <c r="G99" s="2">
        <f t="shared" si="12"/>
        <v>0.20613061639744334</v>
      </c>
      <c r="H99" s="2">
        <f t="shared" si="13"/>
        <v>5.1110384259560937E-2</v>
      </c>
      <c r="I99" s="3">
        <f t="shared" si="14"/>
        <v>1.0437705815284914E-2</v>
      </c>
      <c r="K99" s="2">
        <f t="shared" si="15"/>
        <v>0.14446499067653729</v>
      </c>
      <c r="L99" s="2">
        <f t="shared" si="16"/>
        <v>3.4839595382363586E-2</v>
      </c>
      <c r="M99" s="3">
        <f t="shared" si="17"/>
        <v>7.0671035544741523E-3</v>
      </c>
    </row>
    <row r="100" spans="1:13" ht="15.75" customHeight="1" x14ac:dyDescent="0.2">
      <c r="A100" s="11" t="s">
        <v>99</v>
      </c>
      <c r="B100" s="14" t="s">
        <v>101</v>
      </c>
      <c r="C100" s="1">
        <v>27</v>
      </c>
      <c r="D100" s="1">
        <v>10</v>
      </c>
      <c r="E100" s="1">
        <v>1</v>
      </c>
      <c r="G100" s="2">
        <f t="shared" si="12"/>
        <v>0.24670558564527079</v>
      </c>
      <c r="H100" s="2">
        <f t="shared" si="13"/>
        <v>9.9608497139961893E-2</v>
      </c>
      <c r="I100" s="3">
        <f t="shared" si="14"/>
        <v>1.0437705815284914E-2</v>
      </c>
      <c r="K100" s="2">
        <f t="shared" si="15"/>
        <v>0.17427148423681349</v>
      </c>
      <c r="L100" s="2">
        <f t="shared" si="16"/>
        <v>6.846539335832047E-2</v>
      </c>
      <c r="M100" s="3">
        <f t="shared" si="17"/>
        <v>7.0671035544741523E-3</v>
      </c>
    </row>
    <row r="101" spans="1:13" ht="15.75" customHeight="1" x14ac:dyDescent="0.2">
      <c r="A101" s="11" t="s">
        <v>99</v>
      </c>
      <c r="B101" s="14" t="s">
        <v>200</v>
      </c>
      <c r="C101" s="1">
        <v>25</v>
      </c>
      <c r="D101" s="1">
        <v>8</v>
      </c>
      <c r="E101" s="1">
        <v>0</v>
      </c>
      <c r="G101" s="2">
        <f t="shared" si="12"/>
        <v>0.23073057841251177</v>
      </c>
      <c r="H101" s="2">
        <f t="shared" si="13"/>
        <v>8.0514022925885831E-2</v>
      </c>
      <c r="I101" s="3" t="str">
        <f t="shared" si="14"/>
        <v>&lt;1%</v>
      </c>
      <c r="K101" s="2">
        <f t="shared" si="15"/>
        <v>0.16247556976150523</v>
      </c>
      <c r="L101" s="2">
        <f t="shared" si="16"/>
        <v>5.5157989846188027E-2</v>
      </c>
      <c r="M101" s="3" t="str">
        <f t="shared" si="17"/>
        <v>&lt;1%</v>
      </c>
    </row>
    <row r="102" spans="1:13" ht="15.75" customHeight="1" x14ac:dyDescent="0.2">
      <c r="A102" s="11" t="s">
        <v>99</v>
      </c>
      <c r="B102" s="14" t="s">
        <v>100</v>
      </c>
      <c r="C102" s="1">
        <v>28</v>
      </c>
      <c r="D102" s="1">
        <v>10</v>
      </c>
      <c r="E102" s="1">
        <v>1</v>
      </c>
      <c r="G102" s="2">
        <f t="shared" ref="G102:G133" si="18">(1-(1/(2.71828^((C102*($B$2/100))/141))))</f>
        <v>0.2545682511346028</v>
      </c>
      <c r="H102" s="2">
        <f t="shared" ref="H102:H133" si="19">(1-(1/(2.71828^((D102*($B$2/100))/141))))</f>
        <v>9.9608497139961893E-2</v>
      </c>
      <c r="I102" s="3">
        <f t="shared" ref="I102:I133" si="20">IF(E102*($B$2/100)&gt;0, (1-(1/(2.71828^(E102*($B$2/100)/141)))), "&lt;1%")</f>
        <v>1.0437705815284914E-2</v>
      </c>
      <c r="K102" s="2">
        <f t="shared" ref="K102:K133" si="21">(1-(1/(2.71828^(C102/141))))</f>
        <v>0.1801069931655942</v>
      </c>
      <c r="L102" s="2">
        <f t="shared" ref="L102:L133" si="22">(1-(1/(2.71828^(D102/141))))</f>
        <v>6.846539335832047E-2</v>
      </c>
      <c r="M102" s="3">
        <f t="shared" ref="M102:M133" si="23">IF(E102&gt;0, (1-(1/(2.71828^(E102/141)))), "&lt;1%")</f>
        <v>7.0671035544741523E-3</v>
      </c>
    </row>
    <row r="103" spans="1:13" ht="15.75" customHeight="1" x14ac:dyDescent="0.2">
      <c r="A103" s="11" t="s">
        <v>99</v>
      </c>
      <c r="B103" s="14" t="s">
        <v>117</v>
      </c>
      <c r="C103" s="1">
        <v>20</v>
      </c>
      <c r="D103" s="1">
        <v>4</v>
      </c>
      <c r="E103" s="1">
        <v>0</v>
      </c>
      <c r="G103" s="2">
        <f t="shared" si="18"/>
        <v>0.18929514157744187</v>
      </c>
      <c r="H103" s="2">
        <f t="shared" si="19"/>
        <v>4.1101685748632599E-2</v>
      </c>
      <c r="I103" s="3" t="str">
        <f t="shared" si="20"/>
        <v>&lt;1%</v>
      </c>
      <c r="K103" s="2">
        <f t="shared" si="21"/>
        <v>0.13224327662893154</v>
      </c>
      <c r="L103" s="2">
        <f t="shared" si="22"/>
        <v>2.79701598439418E-2</v>
      </c>
      <c r="M103" s="3" t="str">
        <f t="shared" si="23"/>
        <v>&lt;1%</v>
      </c>
    </row>
    <row r="104" spans="1:13" ht="15.75" customHeight="1" x14ac:dyDescent="0.2">
      <c r="A104" s="11" t="s">
        <v>99</v>
      </c>
      <c r="B104" s="14" t="s">
        <v>201</v>
      </c>
      <c r="C104" s="1">
        <v>20</v>
      </c>
      <c r="D104" s="1">
        <v>4</v>
      </c>
      <c r="E104" s="1">
        <v>0</v>
      </c>
      <c r="G104" s="2">
        <f t="shared" si="18"/>
        <v>0.18929514157744187</v>
      </c>
      <c r="H104" s="2">
        <f t="shared" si="19"/>
        <v>4.1101685748632599E-2</v>
      </c>
      <c r="I104" s="3" t="str">
        <f t="shared" si="20"/>
        <v>&lt;1%</v>
      </c>
      <c r="K104" s="2">
        <f t="shared" si="21"/>
        <v>0.13224327662893154</v>
      </c>
      <c r="L104" s="2">
        <f t="shared" si="22"/>
        <v>2.79701598439418E-2</v>
      </c>
      <c r="M104" s="3" t="str">
        <f t="shared" si="23"/>
        <v>&lt;1%</v>
      </c>
    </row>
    <row r="105" spans="1:13" ht="15.75" customHeight="1" x14ac:dyDescent="0.2">
      <c r="A105" s="11" t="s">
        <v>99</v>
      </c>
      <c r="B105" s="14" t="s">
        <v>179</v>
      </c>
      <c r="C105" s="1">
        <v>21</v>
      </c>
      <c r="D105" s="1">
        <v>5</v>
      </c>
      <c r="E105" s="1">
        <v>0</v>
      </c>
      <c r="G105" s="2">
        <f t="shared" si="18"/>
        <v>0.19775704039267872</v>
      </c>
      <c r="H105" s="2">
        <f t="shared" si="19"/>
        <v>5.1110384259560937E-2</v>
      </c>
      <c r="I105" s="3" t="str">
        <f t="shared" si="20"/>
        <v>&lt;1%</v>
      </c>
      <c r="K105" s="2">
        <f t="shared" si="21"/>
        <v>0.13837580325308607</v>
      </c>
      <c r="L105" s="2">
        <f t="shared" si="22"/>
        <v>3.4839595382363586E-2</v>
      </c>
      <c r="M105" s="3" t="str">
        <f t="shared" si="23"/>
        <v>&lt;1%</v>
      </c>
    </row>
    <row r="106" spans="1:13" ht="15.75" customHeight="1" x14ac:dyDescent="0.2">
      <c r="A106" s="11" t="s">
        <v>99</v>
      </c>
      <c r="B106" s="14" t="s">
        <v>103</v>
      </c>
      <c r="C106" s="1">
        <v>25</v>
      </c>
      <c r="D106" s="1">
        <v>9</v>
      </c>
      <c r="E106" s="1">
        <v>1</v>
      </c>
      <c r="G106" s="2">
        <f t="shared" si="18"/>
        <v>0.23073057841251177</v>
      </c>
      <c r="H106" s="2">
        <f t="shared" si="19"/>
        <v>9.0111347055865099E-2</v>
      </c>
      <c r="I106" s="3">
        <f t="shared" si="20"/>
        <v>1.0437705815284914E-2</v>
      </c>
      <c r="K106" s="2">
        <f t="shared" si="21"/>
        <v>0.16247556976150523</v>
      </c>
      <c r="L106" s="2">
        <f t="shared" si="22"/>
        <v>6.1835286174562576E-2</v>
      </c>
      <c r="M106" s="3">
        <f t="shared" si="23"/>
        <v>7.0671035544741523E-3</v>
      </c>
    </row>
    <row r="107" spans="1:13" ht="15.75" customHeight="1" x14ac:dyDescent="0.2">
      <c r="A107" s="11" t="s">
        <v>99</v>
      </c>
      <c r="B107" s="14" t="s">
        <v>102</v>
      </c>
      <c r="C107" s="1">
        <v>28</v>
      </c>
      <c r="D107" s="1">
        <v>10</v>
      </c>
      <c r="E107" s="1">
        <v>1</v>
      </c>
      <c r="G107" s="2">
        <f t="shared" si="18"/>
        <v>0.2545682511346028</v>
      </c>
      <c r="H107" s="2">
        <f t="shared" si="19"/>
        <v>9.9608497139961893E-2</v>
      </c>
      <c r="I107" s="3">
        <f t="shared" si="20"/>
        <v>1.0437705815284914E-2</v>
      </c>
      <c r="K107" s="2">
        <f t="shared" si="21"/>
        <v>0.1801069931655942</v>
      </c>
      <c r="L107" s="2">
        <f t="shared" si="22"/>
        <v>6.846539335832047E-2</v>
      </c>
      <c r="M107" s="3">
        <f t="shared" si="23"/>
        <v>7.0671035544741523E-3</v>
      </c>
    </row>
    <row r="108" spans="1:13" ht="15.75" customHeight="1" x14ac:dyDescent="0.2">
      <c r="A108" s="11" t="s">
        <v>99</v>
      </c>
      <c r="B108" s="14" t="s">
        <v>202</v>
      </c>
      <c r="C108" s="1">
        <v>18</v>
      </c>
      <c r="D108" s="1">
        <v>2</v>
      </c>
      <c r="E108" s="1">
        <v>0</v>
      </c>
      <c r="G108" s="2">
        <f t="shared" si="18"/>
        <v>0.17210263924350766</v>
      </c>
      <c r="H108" s="2">
        <f t="shared" si="19"/>
        <v>2.0766465927883337E-2</v>
      </c>
      <c r="I108" s="3" t="str">
        <f t="shared" si="20"/>
        <v>&lt;1%</v>
      </c>
      <c r="K108" s="2">
        <f t="shared" si="21"/>
        <v>0.11984696973283493</v>
      </c>
      <c r="L108" s="2">
        <f t="shared" si="22"/>
        <v>1.408426315629896E-2</v>
      </c>
      <c r="M108" s="3" t="str">
        <f t="shared" si="23"/>
        <v>&lt;1%</v>
      </c>
    </row>
    <row r="109" spans="1:13" ht="15.75" customHeight="1" x14ac:dyDescent="0.2">
      <c r="A109" s="11" t="s">
        <v>99</v>
      </c>
      <c r="B109" s="14" t="s">
        <v>203</v>
      </c>
      <c r="C109" s="1">
        <v>20</v>
      </c>
      <c r="D109" s="1">
        <v>4</v>
      </c>
      <c r="E109" s="1">
        <v>0</v>
      </c>
      <c r="G109" s="2">
        <f t="shared" si="18"/>
        <v>0.18929514157744187</v>
      </c>
      <c r="H109" s="2">
        <f t="shared" si="19"/>
        <v>4.1101685748632599E-2</v>
      </c>
      <c r="I109" s="3" t="str">
        <f t="shared" si="20"/>
        <v>&lt;1%</v>
      </c>
      <c r="K109" s="2">
        <f t="shared" si="21"/>
        <v>0.13224327662893154</v>
      </c>
      <c r="L109" s="2">
        <f t="shared" si="22"/>
        <v>2.79701598439418E-2</v>
      </c>
      <c r="M109" s="3" t="str">
        <f t="shared" si="23"/>
        <v>&lt;1%</v>
      </c>
    </row>
    <row r="110" spans="1:13" ht="15.75" customHeight="1" x14ac:dyDescent="0.2">
      <c r="A110" s="11" t="s">
        <v>104</v>
      </c>
      <c r="B110" s="14" t="s">
        <v>204</v>
      </c>
      <c r="C110" s="1">
        <v>23</v>
      </c>
      <c r="D110" s="1">
        <v>7</v>
      </c>
      <c r="E110" s="1">
        <v>1</v>
      </c>
      <c r="G110" s="2">
        <f t="shared" si="18"/>
        <v>0.21441679147924841</v>
      </c>
      <c r="H110" s="2">
        <f t="shared" si="19"/>
        <v>7.0815468134156956E-2</v>
      </c>
      <c r="I110" s="3">
        <f t="shared" si="20"/>
        <v>1.0437705815284914E-2</v>
      </c>
      <c r="K110" s="2">
        <f t="shared" si="21"/>
        <v>0.15051114518190423</v>
      </c>
      <c r="L110" s="2">
        <f t="shared" si="22"/>
        <v>4.8433168509038227E-2</v>
      </c>
      <c r="M110" s="3">
        <f t="shared" si="23"/>
        <v>7.0671035544741523E-3</v>
      </c>
    </row>
    <row r="111" spans="1:13" ht="15.75" customHeight="1" x14ac:dyDescent="0.2">
      <c r="A111" s="11" t="s">
        <v>104</v>
      </c>
      <c r="B111" s="14" t="s">
        <v>105</v>
      </c>
      <c r="C111" s="1">
        <v>21</v>
      </c>
      <c r="D111" s="1">
        <v>6</v>
      </c>
      <c r="E111" s="1">
        <v>0</v>
      </c>
      <c r="G111" s="2">
        <f t="shared" si="18"/>
        <v>0.19775704039267872</v>
      </c>
      <c r="H111" s="2">
        <f t="shared" si="19"/>
        <v>6.1014614919838284E-2</v>
      </c>
      <c r="I111" s="3" t="str">
        <f t="shared" si="20"/>
        <v>&lt;1%</v>
      </c>
      <c r="K111" s="2">
        <f t="shared" si="21"/>
        <v>0.13837580325308607</v>
      </c>
      <c r="L111" s="2">
        <f t="shared" si="22"/>
        <v>4.1660483908474766E-2</v>
      </c>
      <c r="M111" s="3" t="str">
        <f t="shared" si="23"/>
        <v>&lt;1%</v>
      </c>
    </row>
    <row r="112" spans="1:13" ht="15.75" customHeight="1" x14ac:dyDescent="0.2">
      <c r="A112" s="11" t="s">
        <v>104</v>
      </c>
      <c r="B112" s="14" t="s">
        <v>68</v>
      </c>
      <c r="C112" s="1">
        <v>24</v>
      </c>
      <c r="D112" s="1">
        <v>8</v>
      </c>
      <c r="E112" s="1">
        <v>2</v>
      </c>
      <c r="G112" s="2">
        <f t="shared" si="18"/>
        <v>0.22261647790321548</v>
      </c>
      <c r="H112" s="2">
        <f t="shared" si="19"/>
        <v>8.0514022925885831E-2</v>
      </c>
      <c r="I112" s="3">
        <f t="shared" si="20"/>
        <v>2.0766465927883337E-2</v>
      </c>
      <c r="K112" s="2">
        <f t="shared" si="21"/>
        <v>0.15651457088727549</v>
      </c>
      <c r="L112" s="2">
        <f t="shared" si="22"/>
        <v>5.5157989846188027E-2</v>
      </c>
      <c r="M112" s="3">
        <f t="shared" si="23"/>
        <v>1.408426315629896E-2</v>
      </c>
    </row>
    <row r="113" spans="1:13" ht="15.75" customHeight="1" x14ac:dyDescent="0.2">
      <c r="A113" s="11" t="s">
        <v>104</v>
      </c>
      <c r="B113" s="14" t="s">
        <v>104</v>
      </c>
      <c r="C113" s="1">
        <v>26</v>
      </c>
      <c r="D113" s="1">
        <v>9</v>
      </c>
      <c r="E113" s="1">
        <v>1</v>
      </c>
      <c r="G113" s="2">
        <f t="shared" si="18"/>
        <v>0.23875998632773632</v>
      </c>
      <c r="H113" s="2">
        <f t="shared" si="19"/>
        <v>9.0111347055865099E-2</v>
      </c>
      <c r="I113" s="3">
        <f t="shared" si="20"/>
        <v>1.0437705815284914E-2</v>
      </c>
      <c r="K113" s="2">
        <f t="shared" si="21"/>
        <v>0.16839444163940265</v>
      </c>
      <c r="L113" s="2">
        <f t="shared" si="22"/>
        <v>6.1835286174562576E-2</v>
      </c>
      <c r="M113" s="3">
        <f t="shared" si="23"/>
        <v>7.0671035544741523E-3</v>
      </c>
    </row>
    <row r="114" spans="1:13" ht="15.75" customHeight="1" x14ac:dyDescent="0.2">
      <c r="A114" s="11" t="s">
        <v>104</v>
      </c>
      <c r="B114" s="14" t="s">
        <v>106</v>
      </c>
      <c r="C114" s="1">
        <v>24</v>
      </c>
      <c r="D114" s="1">
        <v>8</v>
      </c>
      <c r="E114" s="1">
        <v>1</v>
      </c>
      <c r="G114" s="2">
        <f t="shared" si="18"/>
        <v>0.22261647790321548</v>
      </c>
      <c r="H114" s="2">
        <f t="shared" si="19"/>
        <v>8.0514022925885831E-2</v>
      </c>
      <c r="I114" s="3">
        <f t="shared" si="20"/>
        <v>1.0437705815284914E-2</v>
      </c>
      <c r="K114" s="2">
        <f t="shared" si="21"/>
        <v>0.15651457088727549</v>
      </c>
      <c r="L114" s="2">
        <f t="shared" si="22"/>
        <v>5.5157989846188027E-2</v>
      </c>
      <c r="M114" s="3">
        <f t="shared" si="23"/>
        <v>7.0671035544741523E-3</v>
      </c>
    </row>
    <row r="115" spans="1:13" ht="15.75" customHeight="1" x14ac:dyDescent="0.2">
      <c r="A115" s="11" t="s">
        <v>104</v>
      </c>
      <c r="B115" s="14" t="s">
        <v>205</v>
      </c>
      <c r="C115" s="1">
        <v>23</v>
      </c>
      <c r="D115" s="1">
        <v>7</v>
      </c>
      <c r="E115" s="1">
        <v>0</v>
      </c>
      <c r="G115" s="2">
        <f t="shared" si="18"/>
        <v>0.21441679147924841</v>
      </c>
      <c r="H115" s="2">
        <f t="shared" si="19"/>
        <v>7.0815468134156956E-2</v>
      </c>
      <c r="I115" s="3" t="str">
        <f t="shared" si="20"/>
        <v>&lt;1%</v>
      </c>
      <c r="K115" s="2">
        <f t="shared" si="21"/>
        <v>0.15051114518190423</v>
      </c>
      <c r="L115" s="2">
        <f t="shared" si="22"/>
        <v>4.8433168509038227E-2</v>
      </c>
      <c r="M115" s="3" t="str">
        <f t="shared" si="23"/>
        <v>&lt;1%</v>
      </c>
    </row>
    <row r="116" spans="1:13" ht="15.75" customHeight="1" x14ac:dyDescent="0.2">
      <c r="A116" s="11" t="s">
        <v>104</v>
      </c>
      <c r="B116" s="14" t="s">
        <v>107</v>
      </c>
      <c r="C116" s="1">
        <v>33</v>
      </c>
      <c r="D116" s="1">
        <v>12</v>
      </c>
      <c r="E116" s="1">
        <v>3</v>
      </c>
      <c r="G116" s="2">
        <f t="shared" si="18"/>
        <v>0.29266755425838964</v>
      </c>
      <c r="H116" s="2">
        <f t="shared" si="19"/>
        <v>0.11830644660586043</v>
      </c>
      <c r="I116" s="3">
        <f t="shared" si="20"/>
        <v>3.0987417480989654E-2</v>
      </c>
      <c r="K116" s="2">
        <f t="shared" si="21"/>
        <v>0.2086717337805345</v>
      </c>
      <c r="L116" s="2">
        <f t="shared" si="22"/>
        <v>8.158537189746129E-2</v>
      </c>
      <c r="M116" s="3">
        <f t="shared" si="23"/>
        <v>2.1051831764559048E-2</v>
      </c>
    </row>
    <row r="117" spans="1:13" ht="15.75" customHeight="1" x14ac:dyDescent="0.2">
      <c r="A117" s="11" t="s">
        <v>104</v>
      </c>
      <c r="B117" s="14" t="s">
        <v>206</v>
      </c>
      <c r="C117" s="1">
        <v>24</v>
      </c>
      <c r="D117" s="1">
        <v>7</v>
      </c>
      <c r="E117" s="1">
        <v>1</v>
      </c>
      <c r="G117" s="2">
        <f t="shared" si="18"/>
        <v>0.22261647790321548</v>
      </c>
      <c r="H117" s="2">
        <f t="shared" si="19"/>
        <v>7.0815468134156956E-2</v>
      </c>
      <c r="I117" s="3">
        <f t="shared" si="20"/>
        <v>1.0437705815284914E-2</v>
      </c>
      <c r="K117" s="2">
        <f t="shared" si="21"/>
        <v>0.15651457088727549</v>
      </c>
      <c r="L117" s="2">
        <f t="shared" si="22"/>
        <v>4.8433168509038227E-2</v>
      </c>
      <c r="M117" s="3">
        <f t="shared" si="23"/>
        <v>7.0671035544741523E-3</v>
      </c>
    </row>
    <row r="118" spans="1:13" ht="15.75" customHeight="1" x14ac:dyDescent="0.2">
      <c r="A118" s="11" t="s">
        <v>83</v>
      </c>
      <c r="B118" s="14" t="s">
        <v>78</v>
      </c>
      <c r="C118" s="1">
        <v>66</v>
      </c>
      <c r="D118" s="1">
        <v>22</v>
      </c>
      <c r="E118" s="1">
        <v>1</v>
      </c>
      <c r="G118" s="2">
        <f t="shared" si="18"/>
        <v>0.4996808112011919</v>
      </c>
      <c r="H118" s="2">
        <f t="shared" si="19"/>
        <v>0.20613061639744334</v>
      </c>
      <c r="I118" s="3">
        <f t="shared" si="20"/>
        <v>1.0437705815284914E-2</v>
      </c>
      <c r="K118" s="2">
        <f t="shared" si="21"/>
        <v>0.37379957508209471</v>
      </c>
      <c r="L118" s="2">
        <f t="shared" si="22"/>
        <v>0.14446499067653729</v>
      </c>
      <c r="M118" s="3">
        <f t="shared" si="23"/>
        <v>7.0671035544741523E-3</v>
      </c>
    </row>
    <row r="119" spans="1:13" ht="15.75" customHeight="1" x14ac:dyDescent="0.2">
      <c r="A119" s="11" t="s">
        <v>83</v>
      </c>
      <c r="B119" s="14" t="s">
        <v>207</v>
      </c>
      <c r="C119" s="1">
        <v>57</v>
      </c>
      <c r="D119" s="1">
        <v>15</v>
      </c>
      <c r="E119" s="1">
        <v>1</v>
      </c>
      <c r="G119" s="2">
        <f t="shared" si="18"/>
        <v>0.45013141203605422</v>
      </c>
      <c r="H119" s="2">
        <f t="shared" si="19"/>
        <v>0.14562785283518198</v>
      </c>
      <c r="I119" s="3">
        <f t="shared" si="20"/>
        <v>1.0437705815284914E-2</v>
      </c>
      <c r="K119" s="2">
        <f t="shared" si="21"/>
        <v>0.33252613779884566</v>
      </c>
      <c r="L119" s="2">
        <f t="shared" si="22"/>
        <v>0.10091968213838587</v>
      </c>
      <c r="M119" s="3">
        <f t="shared" si="23"/>
        <v>7.0671035544741523E-3</v>
      </c>
    </row>
    <row r="120" spans="1:13" ht="15.75" customHeight="1" x14ac:dyDescent="0.2">
      <c r="A120" s="11" t="s">
        <v>83</v>
      </c>
      <c r="B120" s="14" t="s">
        <v>84</v>
      </c>
      <c r="C120" s="1">
        <v>74</v>
      </c>
      <c r="D120" s="1">
        <v>32</v>
      </c>
      <c r="E120" s="1">
        <v>6</v>
      </c>
      <c r="G120" s="2">
        <f t="shared" si="18"/>
        <v>0.5399635218383998</v>
      </c>
      <c r="H120" s="2">
        <f t="shared" si="19"/>
        <v>0.28520675262352191</v>
      </c>
      <c r="I120" s="3">
        <f t="shared" si="20"/>
        <v>6.1014614919838284E-2</v>
      </c>
      <c r="K120" s="2">
        <f t="shared" si="21"/>
        <v>0.40833953176139492</v>
      </c>
      <c r="L120" s="2">
        <f t="shared" si="22"/>
        <v>0.20303953162168265</v>
      </c>
      <c r="M120" s="3">
        <f t="shared" si="23"/>
        <v>4.1660483908474766E-2</v>
      </c>
    </row>
    <row r="121" spans="1:13" ht="15.75" customHeight="1" x14ac:dyDescent="0.2">
      <c r="A121" s="11" t="s">
        <v>83</v>
      </c>
      <c r="B121" s="14" t="s">
        <v>70</v>
      </c>
      <c r="C121" s="1">
        <v>61</v>
      </c>
      <c r="D121" s="1">
        <v>20</v>
      </c>
      <c r="E121" s="1">
        <v>1</v>
      </c>
      <c r="G121" s="2">
        <f t="shared" si="18"/>
        <v>0.47273193794159274</v>
      </c>
      <c r="H121" s="2">
        <f t="shared" si="19"/>
        <v>0.18929514157744187</v>
      </c>
      <c r="I121" s="3">
        <f t="shared" si="20"/>
        <v>1.0437705815284914E-2</v>
      </c>
      <c r="K121" s="2">
        <f t="shared" si="21"/>
        <v>0.35119548841626524</v>
      </c>
      <c r="L121" s="2">
        <f t="shared" si="22"/>
        <v>0.13224327662893154</v>
      </c>
      <c r="M121" s="3">
        <f t="shared" si="23"/>
        <v>7.0671035544741523E-3</v>
      </c>
    </row>
    <row r="122" spans="1:13" ht="15.75" customHeight="1" x14ac:dyDescent="0.2">
      <c r="A122" s="11" t="s">
        <v>83</v>
      </c>
      <c r="B122" s="14" t="s">
        <v>88</v>
      </c>
      <c r="C122" s="1">
        <v>92</v>
      </c>
      <c r="D122" s="1">
        <v>46</v>
      </c>
      <c r="E122" s="1">
        <v>6</v>
      </c>
      <c r="G122" s="2">
        <f t="shared" si="18"/>
        <v>0.61913701387829945</v>
      </c>
      <c r="H122" s="2">
        <f t="shared" si="19"/>
        <v>0.38285902249024129</v>
      </c>
      <c r="I122" s="3">
        <f t="shared" si="20"/>
        <v>6.1014614919838284E-2</v>
      </c>
      <c r="K122" s="2">
        <f t="shared" si="21"/>
        <v>0.47924824599050209</v>
      </c>
      <c r="L122" s="2">
        <f t="shared" si="22"/>
        <v>0.27836868553984018</v>
      </c>
      <c r="M122" s="3">
        <f t="shared" si="23"/>
        <v>4.1660483908474766E-2</v>
      </c>
    </row>
    <row r="123" spans="1:13" ht="15.75" customHeight="1" x14ac:dyDescent="0.2">
      <c r="A123" s="11" t="s">
        <v>83</v>
      </c>
      <c r="B123" s="14" t="s">
        <v>208</v>
      </c>
      <c r="C123" s="1">
        <v>49</v>
      </c>
      <c r="D123" s="1">
        <v>17</v>
      </c>
      <c r="E123" s="1">
        <v>1</v>
      </c>
      <c r="G123" s="2">
        <f t="shared" si="18"/>
        <v>0.40198262760496217</v>
      </c>
      <c r="H123" s="2">
        <f t="shared" si="19"/>
        <v>0.16337014291901264</v>
      </c>
      <c r="I123" s="3">
        <f t="shared" si="20"/>
        <v>1.0437705815284914E-2</v>
      </c>
      <c r="K123" s="2">
        <f t="shared" si="21"/>
        <v>0.29356034656789309</v>
      </c>
      <c r="L123" s="2">
        <f t="shared" si="22"/>
        <v>0.11358256593379767</v>
      </c>
      <c r="M123" s="3">
        <f t="shared" si="23"/>
        <v>7.0671035544741523E-3</v>
      </c>
    </row>
    <row r="124" spans="1:13" ht="15.75" customHeight="1" x14ac:dyDescent="0.2">
      <c r="A124" s="11" t="s">
        <v>83</v>
      </c>
      <c r="B124" s="14" t="s">
        <v>209</v>
      </c>
      <c r="C124" s="1">
        <v>76</v>
      </c>
      <c r="D124" s="1">
        <v>31</v>
      </c>
      <c r="E124" s="1">
        <v>1</v>
      </c>
      <c r="G124" s="2">
        <f t="shared" si="18"/>
        <v>0.54951685368772596</v>
      </c>
      <c r="H124" s="2">
        <f t="shared" si="19"/>
        <v>0.27766725594027908</v>
      </c>
      <c r="I124" s="3">
        <f t="shared" si="20"/>
        <v>1.0437705815284914E-2</v>
      </c>
      <c r="K124" s="2">
        <f t="shared" si="21"/>
        <v>0.41667263349524641</v>
      </c>
      <c r="L124" s="2">
        <f t="shared" si="22"/>
        <v>0.19736724281041051</v>
      </c>
      <c r="M124" s="3">
        <f t="shared" si="23"/>
        <v>7.0671035544741523E-3</v>
      </c>
    </row>
    <row r="125" spans="1:13" ht="15.75" customHeight="1" x14ac:dyDescent="0.2">
      <c r="A125" s="11" t="s">
        <v>83</v>
      </c>
      <c r="B125" s="14" t="s">
        <v>91</v>
      </c>
      <c r="C125" s="1">
        <v>63</v>
      </c>
      <c r="D125" s="1">
        <v>22</v>
      </c>
      <c r="E125" s="1">
        <v>2</v>
      </c>
      <c r="G125" s="2">
        <f t="shared" si="18"/>
        <v>0.48368143218718962</v>
      </c>
      <c r="H125" s="2">
        <f t="shared" si="19"/>
        <v>0.20613061639744334</v>
      </c>
      <c r="I125" s="3">
        <f t="shared" si="20"/>
        <v>2.0766465927883337E-2</v>
      </c>
      <c r="K125" s="2">
        <f t="shared" si="21"/>
        <v>0.36033342189440443</v>
      </c>
      <c r="L125" s="2">
        <f t="shared" si="22"/>
        <v>0.14446499067653729</v>
      </c>
      <c r="M125" s="3">
        <f t="shared" si="23"/>
        <v>1.408426315629896E-2</v>
      </c>
    </row>
    <row r="126" spans="1:13" ht="15.75" customHeight="1" x14ac:dyDescent="0.2">
      <c r="A126" s="11" t="s">
        <v>83</v>
      </c>
      <c r="B126" s="14" t="s">
        <v>90</v>
      </c>
      <c r="C126" s="1">
        <v>94</v>
      </c>
      <c r="D126" s="1">
        <v>45</v>
      </c>
      <c r="E126" s="1">
        <v>6</v>
      </c>
      <c r="G126" s="2">
        <f t="shared" si="18"/>
        <v>0.62704619210278767</v>
      </c>
      <c r="H126" s="2">
        <f t="shared" si="19"/>
        <v>0.37634954248311214</v>
      </c>
      <c r="I126" s="3">
        <f t="shared" si="20"/>
        <v>6.1014614919838284E-2</v>
      </c>
      <c r="K126" s="2">
        <f t="shared" si="21"/>
        <v>0.48658265073307594</v>
      </c>
      <c r="L126" s="2">
        <f t="shared" si="22"/>
        <v>0.27323254467302283</v>
      </c>
      <c r="M126" s="3">
        <f t="shared" si="23"/>
        <v>4.1660483908474766E-2</v>
      </c>
    </row>
    <row r="127" spans="1:13" ht="15.75" customHeight="1" x14ac:dyDescent="0.2">
      <c r="A127" s="11" t="s">
        <v>83</v>
      </c>
      <c r="B127" s="14" t="s">
        <v>210</v>
      </c>
      <c r="C127" s="1">
        <v>41</v>
      </c>
      <c r="D127" s="1">
        <v>12</v>
      </c>
      <c r="E127" s="1">
        <v>0</v>
      </c>
      <c r="G127" s="2">
        <f t="shared" si="18"/>
        <v>0.34961773501105264</v>
      </c>
      <c r="H127" s="2">
        <f t="shared" si="19"/>
        <v>0.11830644660586043</v>
      </c>
      <c r="I127" s="3" t="str">
        <f t="shared" si="20"/>
        <v>&lt;1%</v>
      </c>
      <c r="K127" s="2">
        <f t="shared" si="21"/>
        <v>0.25231981025366912</v>
      </c>
      <c r="L127" s="2">
        <f t="shared" si="22"/>
        <v>8.158537189746129E-2</v>
      </c>
      <c r="M127" s="3" t="str">
        <f t="shared" si="23"/>
        <v>&lt;1%</v>
      </c>
    </row>
    <row r="128" spans="1:13" ht="15.75" customHeight="1" x14ac:dyDescent="0.2">
      <c r="A128" s="11" t="s">
        <v>83</v>
      </c>
      <c r="B128" s="14" t="s">
        <v>211</v>
      </c>
      <c r="C128" s="1">
        <v>46</v>
      </c>
      <c r="D128" s="1">
        <v>11</v>
      </c>
      <c r="E128" s="1">
        <v>0</v>
      </c>
      <c r="G128" s="2">
        <f t="shared" si="18"/>
        <v>0.38285902249024129</v>
      </c>
      <c r="H128" s="2">
        <f t="shared" si="19"/>
        <v>0.10900651876539713</v>
      </c>
      <c r="I128" s="3" t="str">
        <f t="shared" si="20"/>
        <v>&lt;1%</v>
      </c>
      <c r="K128" s="2">
        <f t="shared" si="21"/>
        <v>0.27836868553984018</v>
      </c>
      <c r="L128" s="2">
        <f t="shared" si="22"/>
        <v>7.5048644888033755E-2</v>
      </c>
      <c r="M128" s="3" t="str">
        <f t="shared" si="23"/>
        <v>&lt;1%</v>
      </c>
    </row>
    <row r="129" spans="1:13" ht="15.75" customHeight="1" x14ac:dyDescent="0.2">
      <c r="A129" s="11" t="s">
        <v>83</v>
      </c>
      <c r="B129" s="14" t="s">
        <v>89</v>
      </c>
      <c r="C129" s="1">
        <v>97</v>
      </c>
      <c r="D129" s="1">
        <v>45</v>
      </c>
      <c r="E129" s="1">
        <v>5</v>
      </c>
      <c r="G129" s="2">
        <f t="shared" si="18"/>
        <v>0.63860306744922335</v>
      </c>
      <c r="H129" s="2">
        <f t="shared" si="19"/>
        <v>0.37634954248311214</v>
      </c>
      <c r="I129" s="3">
        <f t="shared" si="20"/>
        <v>5.1110384259560937E-2</v>
      </c>
      <c r="K129" s="2">
        <f t="shared" si="21"/>
        <v>0.49739102639484911</v>
      </c>
      <c r="L129" s="2">
        <f t="shared" si="22"/>
        <v>0.27323254467302283</v>
      </c>
      <c r="M129" s="3">
        <f t="shared" si="23"/>
        <v>3.4839595382363586E-2</v>
      </c>
    </row>
    <row r="130" spans="1:13" ht="15.75" customHeight="1" x14ac:dyDescent="0.2">
      <c r="A130" s="11" t="s">
        <v>83</v>
      </c>
      <c r="B130" s="14" t="s">
        <v>85</v>
      </c>
      <c r="C130" s="1">
        <v>71</v>
      </c>
      <c r="D130" s="1">
        <v>32</v>
      </c>
      <c r="E130" s="1">
        <v>6</v>
      </c>
      <c r="G130" s="2">
        <f t="shared" si="18"/>
        <v>0.52525231719313081</v>
      </c>
      <c r="H130" s="2">
        <f t="shared" si="19"/>
        <v>0.28520675262352191</v>
      </c>
      <c r="I130" s="3">
        <f t="shared" si="20"/>
        <v>6.1014614919838284E-2</v>
      </c>
      <c r="K130" s="2">
        <f t="shared" si="21"/>
        <v>0.39561614451449867</v>
      </c>
      <c r="L130" s="2">
        <f t="shared" si="22"/>
        <v>0.20303953162168265</v>
      </c>
      <c r="M130" s="3">
        <f t="shared" si="23"/>
        <v>4.1660483908474766E-2</v>
      </c>
    </row>
    <row r="131" spans="1:13" ht="15.75" customHeight="1" x14ac:dyDescent="0.2">
      <c r="A131" s="11" t="s">
        <v>83</v>
      </c>
      <c r="B131" s="14" t="s">
        <v>87</v>
      </c>
      <c r="C131" s="1">
        <v>74</v>
      </c>
      <c r="D131" s="1">
        <v>35</v>
      </c>
      <c r="E131" s="1">
        <v>5</v>
      </c>
      <c r="G131" s="2">
        <f t="shared" si="18"/>
        <v>0.5399635218383998</v>
      </c>
      <c r="H131" s="2">
        <f t="shared" si="19"/>
        <v>0.30735634939256917</v>
      </c>
      <c r="I131" s="3">
        <f t="shared" si="20"/>
        <v>5.1110384259560937E-2</v>
      </c>
      <c r="K131" s="2">
        <f t="shared" si="21"/>
        <v>0.40833953176139492</v>
      </c>
      <c r="L131" s="2">
        <f t="shared" si="22"/>
        <v>0.21981700932498704</v>
      </c>
      <c r="M131" s="3">
        <f t="shared" si="23"/>
        <v>3.4839595382363586E-2</v>
      </c>
    </row>
    <row r="132" spans="1:13" ht="15.75" customHeight="1" x14ac:dyDescent="0.2">
      <c r="A132" s="11" t="s">
        <v>83</v>
      </c>
      <c r="B132" s="14" t="s">
        <v>212</v>
      </c>
      <c r="C132" s="1">
        <v>73</v>
      </c>
      <c r="D132" s="1">
        <v>31</v>
      </c>
      <c r="E132" s="1">
        <v>2</v>
      </c>
      <c r="G132" s="2">
        <f t="shared" si="18"/>
        <v>0.53511114877248112</v>
      </c>
      <c r="H132" s="2">
        <f t="shared" si="19"/>
        <v>0.27766725594027908</v>
      </c>
      <c r="I132" s="3">
        <f t="shared" si="20"/>
        <v>2.0766465927883337E-2</v>
      </c>
      <c r="K132" s="2">
        <f t="shared" si="21"/>
        <v>0.4041284457825749</v>
      </c>
      <c r="L132" s="2">
        <f t="shared" si="22"/>
        <v>0.19736724281041051</v>
      </c>
      <c r="M132" s="3">
        <f t="shared" si="23"/>
        <v>1.408426315629896E-2</v>
      </c>
    </row>
    <row r="133" spans="1:13" ht="15.75" customHeight="1" x14ac:dyDescent="0.2">
      <c r="A133" s="11" t="s">
        <v>83</v>
      </c>
      <c r="B133" s="14" t="s">
        <v>213</v>
      </c>
      <c r="C133" s="1">
        <v>55</v>
      </c>
      <c r="D133" s="1">
        <v>19</v>
      </c>
      <c r="E133" s="1">
        <v>1</v>
      </c>
      <c r="G133" s="2">
        <f t="shared" si="18"/>
        <v>0.43847042729701902</v>
      </c>
      <c r="H133" s="2">
        <f t="shared" si="19"/>
        <v>0.18074398834033478</v>
      </c>
      <c r="I133" s="3">
        <f t="shared" si="20"/>
        <v>1.0437705815284914E-2</v>
      </c>
      <c r="K133" s="2">
        <f t="shared" si="21"/>
        <v>0.32299096438200992</v>
      </c>
      <c r="L133" s="2">
        <f t="shared" si="22"/>
        <v>0.1260671023415173</v>
      </c>
      <c r="M133" s="3">
        <f t="shared" si="23"/>
        <v>7.0671035544741523E-3</v>
      </c>
    </row>
    <row r="134" spans="1:13" ht="15.75" customHeight="1" x14ac:dyDescent="0.2">
      <c r="A134" s="11" t="s">
        <v>83</v>
      </c>
      <c r="B134" s="14" t="s">
        <v>86</v>
      </c>
      <c r="C134" s="1">
        <v>76</v>
      </c>
      <c r="D134" s="1">
        <v>35</v>
      </c>
      <c r="E134" s="1">
        <v>6</v>
      </c>
      <c r="G134" s="2">
        <f t="shared" ref="G134:G165" si="24">(1-(1/(2.71828^((C134*($B$2/100))/141))))</f>
        <v>0.54951685368772596</v>
      </c>
      <c r="H134" s="2">
        <f t="shared" ref="H134:H165" si="25">(1-(1/(2.71828^((D134*($B$2/100))/141))))</f>
        <v>0.30735634939256917</v>
      </c>
      <c r="I134" s="3">
        <f t="shared" ref="I134:I165" si="26">IF(E134*($B$2/100)&gt;0, (1-(1/(2.71828^(E134*($B$2/100)/141)))), "&lt;1%")</f>
        <v>6.1014614919838284E-2</v>
      </c>
      <c r="K134" s="2">
        <f t="shared" ref="K134:K165" si="27">(1-(1/(2.71828^(C134/141))))</f>
        <v>0.41667263349524641</v>
      </c>
      <c r="L134" s="2">
        <f t="shared" ref="L134:L165" si="28">(1-(1/(2.71828^(D134/141))))</f>
        <v>0.21981700932498704</v>
      </c>
      <c r="M134" s="3">
        <f t="shared" ref="M134:M165" si="29">IF(E134&gt;0, (1-(1/(2.71828^(E134/141)))), "&lt;1%")</f>
        <v>4.1660483908474766E-2</v>
      </c>
    </row>
    <row r="135" spans="1:13" ht="15.75" customHeight="1" x14ac:dyDescent="0.2">
      <c r="A135" s="11" t="s">
        <v>83</v>
      </c>
      <c r="B135" s="14" t="s">
        <v>214</v>
      </c>
      <c r="C135" s="1">
        <v>52</v>
      </c>
      <c r="D135" s="1">
        <v>18</v>
      </c>
      <c r="E135" s="1">
        <v>1</v>
      </c>
      <c r="G135" s="2">
        <f t="shared" si="24"/>
        <v>0.42051364158425175</v>
      </c>
      <c r="H135" s="2">
        <f t="shared" si="25"/>
        <v>0.17210263924350766</v>
      </c>
      <c r="I135" s="3">
        <f t="shared" si="26"/>
        <v>1.0437705815284914E-2</v>
      </c>
      <c r="K135" s="2">
        <f t="shared" si="27"/>
        <v>0.3084321953037592</v>
      </c>
      <c r="L135" s="2">
        <f t="shared" si="28"/>
        <v>0.11984696973283493</v>
      </c>
      <c r="M135" s="3">
        <f t="shared" si="29"/>
        <v>7.0671035544741523E-3</v>
      </c>
    </row>
    <row r="136" spans="1:13" ht="15.75" customHeight="1" x14ac:dyDescent="0.2">
      <c r="A136" s="11" t="s">
        <v>83</v>
      </c>
      <c r="B136" s="11" t="s">
        <v>227</v>
      </c>
      <c r="C136" s="1">
        <v>64</v>
      </c>
      <c r="D136" s="1">
        <v>26</v>
      </c>
      <c r="E136" s="1">
        <v>2</v>
      </c>
      <c r="G136" s="2">
        <f t="shared" si="24"/>
        <v>0.48907061350498904</v>
      </c>
      <c r="H136" s="2">
        <f t="shared" si="25"/>
        <v>0.23875998632773632</v>
      </c>
      <c r="I136" s="3">
        <f t="shared" si="26"/>
        <v>2.0766465927883337E-2</v>
      </c>
      <c r="K136" s="2">
        <f t="shared" si="27"/>
        <v>0.36485401184221289</v>
      </c>
      <c r="L136" s="2">
        <f t="shared" si="28"/>
        <v>0.16839444163940265</v>
      </c>
      <c r="M136" s="3">
        <f t="shared" si="29"/>
        <v>1.408426315629896E-2</v>
      </c>
    </row>
    <row r="137" spans="1:13" ht="15.75" customHeight="1" x14ac:dyDescent="0.2">
      <c r="A137" s="11" t="s">
        <v>83</v>
      </c>
      <c r="B137" s="14" t="s">
        <v>109</v>
      </c>
      <c r="C137" s="1">
        <v>58</v>
      </c>
      <c r="D137" s="1">
        <v>19</v>
      </c>
      <c r="E137" s="1">
        <v>1</v>
      </c>
      <c r="G137" s="2">
        <f t="shared" si="24"/>
        <v>0.45587077859428793</v>
      </c>
      <c r="H137" s="2">
        <f t="shared" si="25"/>
        <v>0.18074398834033478</v>
      </c>
      <c r="I137" s="3">
        <f t="shared" si="26"/>
        <v>1.0437705815284914E-2</v>
      </c>
      <c r="K137" s="2">
        <f t="shared" si="27"/>
        <v>0.3372432447029261</v>
      </c>
      <c r="L137" s="2">
        <f t="shared" si="28"/>
        <v>0.1260671023415173</v>
      </c>
      <c r="M137" s="3">
        <f t="shared" si="29"/>
        <v>7.0671035544741523E-3</v>
      </c>
    </row>
    <row r="138" spans="1:13" ht="15.75" customHeight="1" x14ac:dyDescent="0.2">
      <c r="A138" s="11" t="s">
        <v>108</v>
      </c>
      <c r="B138" s="14" t="s">
        <v>111</v>
      </c>
      <c r="C138" s="1">
        <v>21</v>
      </c>
      <c r="D138" s="1">
        <v>8</v>
      </c>
      <c r="E138" s="1">
        <v>2</v>
      </c>
      <c r="G138" s="2">
        <f t="shared" si="24"/>
        <v>0.19775704039267872</v>
      </c>
      <c r="H138" s="2">
        <f t="shared" si="25"/>
        <v>8.0514022925885831E-2</v>
      </c>
      <c r="I138" s="3">
        <f t="shared" si="26"/>
        <v>2.0766465927883337E-2</v>
      </c>
      <c r="K138" s="2">
        <f t="shared" si="27"/>
        <v>0.13837580325308607</v>
      </c>
      <c r="L138" s="2">
        <f t="shared" si="28"/>
        <v>5.5157989846188027E-2</v>
      </c>
      <c r="M138" s="3">
        <f t="shared" si="29"/>
        <v>1.408426315629896E-2</v>
      </c>
    </row>
    <row r="139" spans="1:13" ht="15.75" customHeight="1" x14ac:dyDescent="0.2">
      <c r="A139" s="11" t="s">
        <v>108</v>
      </c>
      <c r="B139" s="14" t="s">
        <v>182</v>
      </c>
      <c r="C139" s="1">
        <v>23</v>
      </c>
      <c r="D139" s="1">
        <v>8</v>
      </c>
      <c r="E139" s="1">
        <v>1</v>
      </c>
      <c r="G139" s="2">
        <f t="shared" si="24"/>
        <v>0.21441679147924841</v>
      </c>
      <c r="H139" s="2">
        <f t="shared" si="25"/>
        <v>8.0514022925885831E-2</v>
      </c>
      <c r="I139" s="3">
        <f t="shared" si="26"/>
        <v>1.0437705815284914E-2</v>
      </c>
      <c r="K139" s="2">
        <f t="shared" si="27"/>
        <v>0.15051114518190423</v>
      </c>
      <c r="L139" s="2">
        <f t="shared" si="28"/>
        <v>5.5157989846188027E-2</v>
      </c>
      <c r="M139" s="3">
        <f t="shared" si="29"/>
        <v>7.0671035544741523E-3</v>
      </c>
    </row>
    <row r="140" spans="1:13" ht="15.75" customHeight="1" x14ac:dyDescent="0.2">
      <c r="A140" s="11" t="s">
        <v>108</v>
      </c>
      <c r="B140" s="14" t="s">
        <v>110</v>
      </c>
      <c r="C140" s="1">
        <v>25</v>
      </c>
      <c r="D140" s="1">
        <v>10</v>
      </c>
      <c r="E140" s="1">
        <v>2</v>
      </c>
      <c r="G140" s="2">
        <f t="shared" si="24"/>
        <v>0.23073057841251177</v>
      </c>
      <c r="H140" s="2">
        <f t="shared" si="25"/>
        <v>9.9608497139961893E-2</v>
      </c>
      <c r="I140" s="3">
        <f t="shared" si="26"/>
        <v>2.0766465927883337E-2</v>
      </c>
      <c r="K140" s="2">
        <f t="shared" si="27"/>
        <v>0.16247556976150523</v>
      </c>
      <c r="L140" s="2">
        <f t="shared" si="28"/>
        <v>6.846539335832047E-2</v>
      </c>
      <c r="M140" s="3">
        <f t="shared" si="29"/>
        <v>1.408426315629896E-2</v>
      </c>
    </row>
    <row r="141" spans="1:13" ht="15.75" customHeight="1" x14ac:dyDescent="0.2">
      <c r="A141" s="11" t="s">
        <v>108</v>
      </c>
      <c r="B141" s="14" t="s">
        <v>215</v>
      </c>
      <c r="C141" s="1">
        <v>25</v>
      </c>
      <c r="D141" s="1">
        <v>9</v>
      </c>
      <c r="E141" s="1">
        <v>1</v>
      </c>
      <c r="G141" s="2">
        <f t="shared" si="24"/>
        <v>0.23073057841251177</v>
      </c>
      <c r="H141" s="2">
        <f t="shared" si="25"/>
        <v>9.0111347055865099E-2</v>
      </c>
      <c r="I141" s="3">
        <f t="shared" si="26"/>
        <v>1.0437705815284914E-2</v>
      </c>
      <c r="K141" s="2">
        <f t="shared" si="27"/>
        <v>0.16247556976150523</v>
      </c>
      <c r="L141" s="2">
        <f t="shared" si="28"/>
        <v>6.1835286174562576E-2</v>
      </c>
      <c r="M141" s="3">
        <f t="shared" si="29"/>
        <v>7.0671035544741523E-3</v>
      </c>
    </row>
    <row r="142" spans="1:13" ht="15.75" customHeight="1" x14ac:dyDescent="0.2">
      <c r="A142" s="11" t="s">
        <v>108</v>
      </c>
      <c r="B142" s="14" t="s">
        <v>229</v>
      </c>
      <c r="C142" s="1">
        <v>28</v>
      </c>
      <c r="D142" s="1">
        <v>9</v>
      </c>
      <c r="E142" s="1">
        <v>2</v>
      </c>
      <c r="G142" s="2">
        <f t="shared" si="24"/>
        <v>0.2545682511346028</v>
      </c>
      <c r="H142" s="2">
        <f t="shared" si="25"/>
        <v>9.0111347055865099E-2</v>
      </c>
      <c r="I142" s="3">
        <f t="shared" si="26"/>
        <v>2.0766465927883337E-2</v>
      </c>
      <c r="K142" s="2">
        <f t="shared" si="27"/>
        <v>0.1801069931655942</v>
      </c>
      <c r="L142" s="2">
        <f t="shared" si="28"/>
        <v>6.1835286174562576E-2</v>
      </c>
      <c r="M142" s="3">
        <f t="shared" si="29"/>
        <v>1.408426315629896E-2</v>
      </c>
    </row>
    <row r="143" spans="1:13" ht="15.75" customHeight="1" x14ac:dyDescent="0.2">
      <c r="A143" s="11" t="s">
        <v>76</v>
      </c>
      <c r="B143" s="14" t="s">
        <v>78</v>
      </c>
      <c r="C143" s="1">
        <v>67</v>
      </c>
      <c r="D143" s="1">
        <v>22</v>
      </c>
      <c r="E143" s="1">
        <v>5</v>
      </c>
      <c r="G143" s="2">
        <f t="shared" si="24"/>
        <v>0.50490299570761588</v>
      </c>
      <c r="H143" s="2">
        <f t="shared" si="25"/>
        <v>0.20613061639744334</v>
      </c>
      <c r="I143" s="3">
        <f t="shared" si="26"/>
        <v>5.1110384259560937E-2</v>
      </c>
      <c r="K143" s="2">
        <f t="shared" si="27"/>
        <v>0.37822499833084533</v>
      </c>
      <c r="L143" s="2">
        <f t="shared" si="28"/>
        <v>0.14446499067653729</v>
      </c>
      <c r="M143" s="3">
        <f t="shared" si="29"/>
        <v>3.4839595382363586E-2</v>
      </c>
    </row>
    <row r="144" spans="1:13" ht="15.75" customHeight="1" x14ac:dyDescent="0.2">
      <c r="A144" s="11" t="s">
        <v>76</v>
      </c>
      <c r="B144" s="14" t="s">
        <v>80</v>
      </c>
      <c r="C144" s="1">
        <v>80</v>
      </c>
      <c r="D144" s="1">
        <v>33</v>
      </c>
      <c r="E144" s="1">
        <v>7</v>
      </c>
      <c r="G144" s="2">
        <f t="shared" si="24"/>
        <v>0.56803247040250837</v>
      </c>
      <c r="H144" s="2">
        <f t="shared" si="25"/>
        <v>0.29266755425838964</v>
      </c>
      <c r="I144" s="3">
        <f t="shared" si="26"/>
        <v>7.0815468134156956E-2</v>
      </c>
      <c r="K144" s="2">
        <f t="shared" si="27"/>
        <v>0.43298839317773008</v>
      </c>
      <c r="L144" s="2">
        <f t="shared" si="28"/>
        <v>0.2086717337805345</v>
      </c>
      <c r="M144" s="3">
        <f t="shared" si="29"/>
        <v>4.8433168509038227E-2</v>
      </c>
    </row>
    <row r="145" spans="1:13" ht="15.75" customHeight="1" x14ac:dyDescent="0.2">
      <c r="A145" s="11" t="s">
        <v>76</v>
      </c>
      <c r="B145" s="14" t="s">
        <v>79</v>
      </c>
      <c r="C145" s="1">
        <v>71</v>
      </c>
      <c r="D145" s="1">
        <v>26</v>
      </c>
      <c r="E145" s="1">
        <v>6</v>
      </c>
      <c r="G145" s="2">
        <f t="shared" si="24"/>
        <v>0.52525231719313081</v>
      </c>
      <c r="H145" s="2">
        <f t="shared" si="25"/>
        <v>0.23875998632773632</v>
      </c>
      <c r="I145" s="3">
        <f t="shared" si="26"/>
        <v>6.1014614919838284E-2</v>
      </c>
      <c r="K145" s="2">
        <f t="shared" si="27"/>
        <v>0.39561614451449867</v>
      </c>
      <c r="L145" s="2">
        <f t="shared" si="28"/>
        <v>0.16839444163940265</v>
      </c>
      <c r="M145" s="3">
        <f t="shared" si="29"/>
        <v>4.1660483908474766E-2</v>
      </c>
    </row>
    <row r="146" spans="1:13" ht="15.75" customHeight="1" x14ac:dyDescent="0.2">
      <c r="A146" s="11" t="s">
        <v>76</v>
      </c>
      <c r="B146" s="14" t="s">
        <v>81</v>
      </c>
      <c r="C146" s="1">
        <v>64</v>
      </c>
      <c r="D146" s="1">
        <v>27</v>
      </c>
      <c r="E146" s="1">
        <v>6</v>
      </c>
      <c r="G146" s="2">
        <f t="shared" si="24"/>
        <v>0.48907061350498904</v>
      </c>
      <c r="H146" s="2">
        <f t="shared" si="25"/>
        <v>0.24670558564527079</v>
      </c>
      <c r="I146" s="3">
        <f t="shared" si="26"/>
        <v>6.1014614919838284E-2</v>
      </c>
      <c r="K146" s="2">
        <f t="shared" si="27"/>
        <v>0.36485401184221289</v>
      </c>
      <c r="L146" s="2">
        <f t="shared" si="28"/>
        <v>0.17427148423681349</v>
      </c>
      <c r="M146" s="3">
        <f t="shared" si="29"/>
        <v>4.1660483908474766E-2</v>
      </c>
    </row>
    <row r="147" spans="1:13" ht="15.75" customHeight="1" x14ac:dyDescent="0.2">
      <c r="A147" s="11" t="s">
        <v>76</v>
      </c>
      <c r="B147" s="14" t="s">
        <v>82</v>
      </c>
      <c r="C147" s="1">
        <v>69</v>
      </c>
      <c r="D147" s="1">
        <v>32</v>
      </c>
      <c r="E147" s="1">
        <v>6</v>
      </c>
      <c r="G147" s="2">
        <f t="shared" si="24"/>
        <v>0.51518441077825072</v>
      </c>
      <c r="H147" s="2">
        <f t="shared" si="25"/>
        <v>0.28520675262352191</v>
      </c>
      <c r="I147" s="3">
        <f t="shared" si="26"/>
        <v>6.1014614919838284E-2</v>
      </c>
      <c r="K147" s="2">
        <f t="shared" si="27"/>
        <v>0.38698224107836177</v>
      </c>
      <c r="L147" s="2">
        <f t="shared" si="28"/>
        <v>0.20303953162168265</v>
      </c>
      <c r="M147" s="3">
        <f t="shared" si="29"/>
        <v>4.1660483908474766E-2</v>
      </c>
    </row>
    <row r="148" spans="1:13" ht="15.75" customHeight="1" x14ac:dyDescent="0.2">
      <c r="A148" s="11" t="s">
        <v>76</v>
      </c>
      <c r="B148" s="14" t="s">
        <v>77</v>
      </c>
      <c r="C148" s="1">
        <v>69</v>
      </c>
      <c r="D148" s="1">
        <v>21</v>
      </c>
      <c r="E148" s="1">
        <v>4</v>
      </c>
      <c r="G148" s="2">
        <f t="shared" si="24"/>
        <v>0.51518441077825072</v>
      </c>
      <c r="H148" s="2">
        <f t="shared" si="25"/>
        <v>0.19775704039267872</v>
      </c>
      <c r="I148" s="3">
        <f t="shared" si="26"/>
        <v>4.1101685748632599E-2</v>
      </c>
      <c r="K148" s="2">
        <f t="shared" si="27"/>
        <v>0.38698224107836177</v>
      </c>
      <c r="L148" s="2">
        <f t="shared" si="28"/>
        <v>0.13837580325308607</v>
      </c>
      <c r="M148" s="3">
        <f t="shared" si="29"/>
        <v>2.79701598439418E-2</v>
      </c>
    </row>
    <row r="149" spans="1:13" ht="15.75" customHeight="1" x14ac:dyDescent="0.2">
      <c r="A149" s="11" t="s">
        <v>5</v>
      </c>
      <c r="B149" s="14" t="s">
        <v>12</v>
      </c>
      <c r="C149" s="1">
        <v>30</v>
      </c>
      <c r="D149" s="1">
        <v>16</v>
      </c>
      <c r="E149" s="1">
        <v>7</v>
      </c>
      <c r="G149" s="2">
        <f t="shared" si="24"/>
        <v>0.27004823414897849</v>
      </c>
      <c r="H149" s="2">
        <f t="shared" si="25"/>
        <v>0.15454553796406145</v>
      </c>
      <c r="I149" s="3">
        <f t="shared" si="26"/>
        <v>7.0815468134156956E-2</v>
      </c>
      <c r="K149" s="2">
        <f t="shared" si="27"/>
        <v>0.1916545820338591</v>
      </c>
      <c r="L149" s="2">
        <f t="shared" si="28"/>
        <v>0.1072735758485035</v>
      </c>
      <c r="M149" s="3">
        <f t="shared" si="29"/>
        <v>4.8433168509038227E-2</v>
      </c>
    </row>
    <row r="150" spans="1:13" ht="15.75" customHeight="1" x14ac:dyDescent="0.2">
      <c r="A150" s="11" t="s">
        <v>5</v>
      </c>
      <c r="B150" s="14" t="s">
        <v>15</v>
      </c>
      <c r="C150" s="1">
        <v>51</v>
      </c>
      <c r="D150" s="1">
        <v>25</v>
      </c>
      <c r="E150" s="1">
        <v>7</v>
      </c>
      <c r="G150" s="2">
        <f t="shared" si="24"/>
        <v>0.41440133499308607</v>
      </c>
      <c r="H150" s="2">
        <f t="shared" si="25"/>
        <v>0.23073057841251177</v>
      </c>
      <c r="I150" s="3">
        <f t="shared" si="26"/>
        <v>7.0815468134156956E-2</v>
      </c>
      <c r="K150" s="2">
        <f t="shared" si="27"/>
        <v>0.30351002855087539</v>
      </c>
      <c r="L150" s="2">
        <f t="shared" si="28"/>
        <v>0.16247556976150523</v>
      </c>
      <c r="M150" s="3">
        <f t="shared" si="29"/>
        <v>4.8433168509038227E-2</v>
      </c>
    </row>
    <row r="151" spans="1:13" ht="15.75" customHeight="1" x14ac:dyDescent="0.2">
      <c r="A151" s="11" t="s">
        <v>5</v>
      </c>
      <c r="B151" s="14" t="s">
        <v>13</v>
      </c>
      <c r="C151" s="1">
        <v>41</v>
      </c>
      <c r="D151" s="1">
        <v>20</v>
      </c>
      <c r="E151" s="1">
        <v>7</v>
      </c>
      <c r="G151" s="2">
        <f t="shared" si="24"/>
        <v>0.34961773501105264</v>
      </c>
      <c r="H151" s="2">
        <f t="shared" si="25"/>
        <v>0.18929514157744187</v>
      </c>
      <c r="I151" s="3">
        <f t="shared" si="26"/>
        <v>7.0815468134156956E-2</v>
      </c>
      <c r="K151" s="2">
        <f t="shared" si="27"/>
        <v>0.25231981025366912</v>
      </c>
      <c r="L151" s="2">
        <f t="shared" si="28"/>
        <v>0.13224327662893154</v>
      </c>
      <c r="M151" s="3">
        <f t="shared" si="29"/>
        <v>4.8433168509038227E-2</v>
      </c>
    </row>
    <row r="152" spans="1:13" ht="15.75" customHeight="1" x14ac:dyDescent="0.2">
      <c r="A152" s="11" t="s">
        <v>5</v>
      </c>
      <c r="B152" s="12" t="s">
        <v>6</v>
      </c>
      <c r="C152" s="1">
        <v>39</v>
      </c>
      <c r="D152" s="1">
        <v>20</v>
      </c>
      <c r="E152" s="1">
        <v>7</v>
      </c>
      <c r="G152" s="2">
        <f t="shared" si="24"/>
        <v>0.33582517105562137</v>
      </c>
      <c r="H152" s="2">
        <f t="shared" si="25"/>
        <v>0.18929514157744187</v>
      </c>
      <c r="I152" s="3">
        <f t="shared" si="26"/>
        <v>7.0815468134156956E-2</v>
      </c>
      <c r="K152" s="2">
        <f t="shared" si="27"/>
        <v>0.24163885228169169</v>
      </c>
      <c r="L152" s="2">
        <f t="shared" si="28"/>
        <v>0.13224327662893154</v>
      </c>
      <c r="M152" s="3">
        <f t="shared" si="29"/>
        <v>4.8433168509038227E-2</v>
      </c>
    </row>
    <row r="153" spans="1:13" ht="15.75" customHeight="1" x14ac:dyDescent="0.2">
      <c r="A153" s="11" t="s">
        <v>5</v>
      </c>
      <c r="B153" s="14" t="s">
        <v>17</v>
      </c>
      <c r="C153" s="1">
        <v>51</v>
      </c>
      <c r="D153" s="1">
        <v>24</v>
      </c>
      <c r="E153" s="1">
        <v>7</v>
      </c>
      <c r="G153" s="2">
        <f t="shared" si="24"/>
        <v>0.41440133499308607</v>
      </c>
      <c r="H153" s="2">
        <f t="shared" si="25"/>
        <v>0.22261647790321548</v>
      </c>
      <c r="I153" s="3">
        <f t="shared" si="26"/>
        <v>7.0815468134156956E-2</v>
      </c>
      <c r="K153" s="2">
        <f t="shared" si="27"/>
        <v>0.30351002855087539</v>
      </c>
      <c r="L153" s="2">
        <f t="shared" si="28"/>
        <v>0.15651457088727549</v>
      </c>
      <c r="M153" s="3">
        <f t="shared" si="29"/>
        <v>4.8433168509038227E-2</v>
      </c>
    </row>
    <row r="154" spans="1:13" ht="15.75" customHeight="1" x14ac:dyDescent="0.2">
      <c r="A154" s="11" t="s">
        <v>5</v>
      </c>
      <c r="B154" s="14" t="s">
        <v>16</v>
      </c>
      <c r="C154" s="1">
        <v>58</v>
      </c>
      <c r="D154" s="1">
        <v>29</v>
      </c>
      <c r="E154" s="1">
        <v>8</v>
      </c>
      <c r="G154" s="2">
        <f t="shared" si="24"/>
        <v>0.45587077859428793</v>
      </c>
      <c r="H154" s="2">
        <f t="shared" si="25"/>
        <v>0.26234884843463313</v>
      </c>
      <c r="I154" s="3">
        <f t="shared" si="26"/>
        <v>8.0514022925885831E-2</v>
      </c>
      <c r="K154" s="2">
        <f t="shared" si="27"/>
        <v>0.3372432447029261</v>
      </c>
      <c r="L154" s="2">
        <f t="shared" si="28"/>
        <v>0.18590126194848211</v>
      </c>
      <c r="M154" s="3">
        <f t="shared" si="29"/>
        <v>5.5157989846188027E-2</v>
      </c>
    </row>
    <row r="155" spans="1:13" ht="15.75" customHeight="1" x14ac:dyDescent="0.2">
      <c r="A155" s="11" t="s">
        <v>5</v>
      </c>
      <c r="B155" s="14" t="s">
        <v>216</v>
      </c>
      <c r="C155" s="1">
        <v>49</v>
      </c>
      <c r="D155" s="1">
        <v>24</v>
      </c>
      <c r="E155" s="1">
        <v>6</v>
      </c>
      <c r="G155" s="2">
        <f t="shared" si="24"/>
        <v>0.40198262760496217</v>
      </c>
      <c r="H155" s="2">
        <f t="shared" si="25"/>
        <v>0.22261647790321548</v>
      </c>
      <c r="I155" s="3">
        <f t="shared" si="26"/>
        <v>6.1014614919838284E-2</v>
      </c>
      <c r="K155" s="2">
        <f t="shared" si="27"/>
        <v>0.29356034656789309</v>
      </c>
      <c r="L155" s="2">
        <f t="shared" si="28"/>
        <v>0.15651457088727549</v>
      </c>
      <c r="M155" s="3">
        <f t="shared" si="29"/>
        <v>4.1660483908474766E-2</v>
      </c>
    </row>
    <row r="156" spans="1:13" ht="15.75" customHeight="1" x14ac:dyDescent="0.2">
      <c r="A156" s="11" t="s">
        <v>5</v>
      </c>
      <c r="B156" s="14" t="s">
        <v>18</v>
      </c>
      <c r="C156" s="1">
        <v>49</v>
      </c>
      <c r="D156" s="1">
        <v>25</v>
      </c>
      <c r="E156" s="1">
        <v>6</v>
      </c>
      <c r="G156" s="2">
        <f t="shared" si="24"/>
        <v>0.40198262760496217</v>
      </c>
      <c r="H156" s="2">
        <f t="shared" si="25"/>
        <v>0.23073057841251177</v>
      </c>
      <c r="I156" s="3">
        <f t="shared" si="26"/>
        <v>6.1014614919838284E-2</v>
      </c>
      <c r="K156" s="2">
        <f t="shared" si="27"/>
        <v>0.29356034656789309</v>
      </c>
      <c r="L156" s="2">
        <f t="shared" si="28"/>
        <v>0.16247556976150523</v>
      </c>
      <c r="M156" s="3">
        <f t="shared" si="29"/>
        <v>4.1660483908474766E-2</v>
      </c>
    </row>
    <row r="157" spans="1:13" ht="15.75" customHeight="1" x14ac:dyDescent="0.2">
      <c r="A157" s="11" t="s">
        <v>5</v>
      </c>
      <c r="B157" s="12" t="s">
        <v>8</v>
      </c>
      <c r="C157" s="1">
        <v>39</v>
      </c>
      <c r="D157" s="1">
        <v>21</v>
      </c>
      <c r="E157" s="1">
        <v>10</v>
      </c>
      <c r="G157" s="2">
        <f t="shared" si="24"/>
        <v>0.33582517105562137</v>
      </c>
      <c r="H157" s="2">
        <f t="shared" si="25"/>
        <v>0.19775704039267872</v>
      </c>
      <c r="I157" s="3">
        <f t="shared" si="26"/>
        <v>9.9608497139961893E-2</v>
      </c>
      <c r="K157" s="2">
        <f t="shared" si="27"/>
        <v>0.24163885228169169</v>
      </c>
      <c r="L157" s="2">
        <f t="shared" si="28"/>
        <v>0.13837580325308607</v>
      </c>
      <c r="M157" s="3">
        <f t="shared" si="29"/>
        <v>6.846539335832047E-2</v>
      </c>
    </row>
    <row r="158" spans="1:13" ht="15.75" customHeight="1" x14ac:dyDescent="0.2">
      <c r="A158" s="11" t="s">
        <v>5</v>
      </c>
      <c r="B158" s="13" t="s">
        <v>9</v>
      </c>
      <c r="C158" s="1">
        <v>36</v>
      </c>
      <c r="D158" s="1">
        <v>19</v>
      </c>
      <c r="E158" s="1">
        <v>8</v>
      </c>
      <c r="G158" s="2">
        <f t="shared" si="24"/>
        <v>0.31458596005243444</v>
      </c>
      <c r="H158" s="2">
        <f t="shared" si="25"/>
        <v>0.18074398834033478</v>
      </c>
      <c r="I158" s="3">
        <f t="shared" si="26"/>
        <v>8.0514022925885831E-2</v>
      </c>
      <c r="K158" s="2">
        <f t="shared" si="27"/>
        <v>0.22533064331152686</v>
      </c>
      <c r="L158" s="2">
        <f t="shared" si="28"/>
        <v>0.1260671023415173</v>
      </c>
      <c r="M158" s="3">
        <f t="shared" si="29"/>
        <v>5.5157989846188027E-2</v>
      </c>
    </row>
    <row r="159" spans="1:13" ht="15.75" customHeight="1" x14ac:dyDescent="0.2">
      <c r="A159" s="11" t="s">
        <v>5</v>
      </c>
      <c r="B159" s="14" t="s">
        <v>14</v>
      </c>
      <c r="C159" s="1">
        <v>54</v>
      </c>
      <c r="D159" s="1">
        <v>27</v>
      </c>
      <c r="E159" s="1">
        <v>11</v>
      </c>
      <c r="G159" s="2">
        <f t="shared" si="24"/>
        <v>0.4325475253019655</v>
      </c>
      <c r="H159" s="2">
        <f t="shared" si="25"/>
        <v>0.24670558564527079</v>
      </c>
      <c r="I159" s="3">
        <f t="shared" si="26"/>
        <v>0.10900651876539713</v>
      </c>
      <c r="K159" s="2">
        <f t="shared" si="27"/>
        <v>0.31817241825552489</v>
      </c>
      <c r="L159" s="2">
        <f t="shared" si="28"/>
        <v>0.17427148423681349</v>
      </c>
      <c r="M159" s="3">
        <f t="shared" si="29"/>
        <v>7.5048644888033755E-2</v>
      </c>
    </row>
    <row r="160" spans="1:13" ht="15.75" customHeight="1" x14ac:dyDescent="0.2">
      <c r="A160" s="11" t="s">
        <v>5</v>
      </c>
      <c r="B160" s="13" t="s">
        <v>11</v>
      </c>
      <c r="C160" s="1">
        <v>39</v>
      </c>
      <c r="D160" s="1">
        <v>21</v>
      </c>
      <c r="E160" s="1">
        <v>9</v>
      </c>
      <c r="G160" s="2">
        <f t="shared" si="24"/>
        <v>0.33582517105562137</v>
      </c>
      <c r="H160" s="2">
        <f t="shared" si="25"/>
        <v>0.19775704039267872</v>
      </c>
      <c r="I160" s="3">
        <f t="shared" si="26"/>
        <v>9.0111347055865099E-2</v>
      </c>
      <c r="K160" s="2">
        <f t="shared" si="27"/>
        <v>0.24163885228169169</v>
      </c>
      <c r="L160" s="2">
        <f t="shared" si="28"/>
        <v>0.13837580325308607</v>
      </c>
      <c r="M160" s="3">
        <f t="shared" si="29"/>
        <v>6.1835286174562576E-2</v>
      </c>
    </row>
    <row r="161" spans="1:13" ht="15.75" customHeight="1" x14ac:dyDescent="0.2">
      <c r="A161" s="11" t="s">
        <v>5</v>
      </c>
      <c r="B161" s="14" t="s">
        <v>217</v>
      </c>
      <c r="C161" s="1">
        <v>34</v>
      </c>
      <c r="D161" s="1">
        <v>14</v>
      </c>
      <c r="E161" s="1">
        <v>6</v>
      </c>
      <c r="G161" s="2">
        <f t="shared" si="24"/>
        <v>0.30005048224064657</v>
      </c>
      <c r="H161" s="2">
        <f t="shared" si="25"/>
        <v>0.13661610574125405</v>
      </c>
      <c r="I161" s="3">
        <f t="shared" si="26"/>
        <v>6.1014614919838284E-2</v>
      </c>
      <c r="K161" s="2">
        <f t="shared" si="27"/>
        <v>0.21426413258348997</v>
      </c>
      <c r="L161" s="2">
        <f t="shared" si="28"/>
        <v>9.4520565206251739E-2</v>
      </c>
      <c r="M161" s="3">
        <f t="shared" si="29"/>
        <v>4.1660483908474766E-2</v>
      </c>
    </row>
    <row r="162" spans="1:13" ht="15.75" customHeight="1" x14ac:dyDescent="0.2">
      <c r="A162" s="11" t="s">
        <v>5</v>
      </c>
      <c r="B162" s="13" t="s">
        <v>10</v>
      </c>
      <c r="C162" s="1">
        <v>34</v>
      </c>
      <c r="D162" s="1">
        <v>17</v>
      </c>
      <c r="E162" s="1">
        <v>7</v>
      </c>
      <c r="G162" s="2">
        <f t="shared" si="24"/>
        <v>0.30005048224064657</v>
      </c>
      <c r="H162" s="2">
        <f t="shared" si="25"/>
        <v>0.16337014291901264</v>
      </c>
      <c r="I162" s="3">
        <f t="shared" si="26"/>
        <v>7.0815468134156956E-2</v>
      </c>
      <c r="K162" s="2">
        <f t="shared" si="27"/>
        <v>0.21426413258348997</v>
      </c>
      <c r="L162" s="2">
        <f t="shared" si="28"/>
        <v>0.11358256593379767</v>
      </c>
      <c r="M162" s="3">
        <f t="shared" si="29"/>
        <v>4.8433168509038227E-2</v>
      </c>
    </row>
    <row r="163" spans="1:13" ht="15.75" customHeight="1" x14ac:dyDescent="0.2">
      <c r="A163" s="11" t="s">
        <v>5</v>
      </c>
      <c r="B163" s="12" t="s">
        <v>7</v>
      </c>
      <c r="C163" s="1">
        <v>35</v>
      </c>
      <c r="D163" s="1">
        <v>19</v>
      </c>
      <c r="E163" s="1">
        <v>8</v>
      </c>
      <c r="G163" s="2">
        <f t="shared" si="24"/>
        <v>0.30735634939256917</v>
      </c>
      <c r="H163" s="2">
        <f t="shared" si="25"/>
        <v>0.18074398834033478</v>
      </c>
      <c r="I163" s="3">
        <f t="shared" si="26"/>
        <v>8.0514022925885831E-2</v>
      </c>
      <c r="K163" s="2">
        <f t="shared" si="27"/>
        <v>0.21981700932498704</v>
      </c>
      <c r="L163" s="2">
        <f t="shared" si="28"/>
        <v>0.1260671023415173</v>
      </c>
      <c r="M163" s="3">
        <f t="shared" si="29"/>
        <v>5.5157989846188027E-2</v>
      </c>
    </row>
    <row r="164" spans="1:13" ht="15.75" customHeight="1" x14ac:dyDescent="0.2">
      <c r="A164" s="11" t="s">
        <v>92</v>
      </c>
      <c r="B164" s="14" t="s">
        <v>94</v>
      </c>
      <c r="C164" s="1">
        <v>44</v>
      </c>
      <c r="D164" s="1">
        <v>13</v>
      </c>
      <c r="E164" s="1">
        <v>0</v>
      </c>
      <c r="G164" s="2">
        <f t="shared" si="24"/>
        <v>0.36977140177849677</v>
      </c>
      <c r="H164" s="2">
        <f t="shared" si="25"/>
        <v>0.12750930453542164</v>
      </c>
      <c r="I164" s="3" t="str">
        <f t="shared" si="26"/>
        <v>&lt;1%</v>
      </c>
      <c r="K164" s="2">
        <f t="shared" si="27"/>
        <v>0.26805984782190262</v>
      </c>
      <c r="L164" s="2">
        <f t="shared" si="28"/>
        <v>8.8075903180205861E-2</v>
      </c>
      <c r="M164" s="3" t="str">
        <f t="shared" si="29"/>
        <v>&lt;1%</v>
      </c>
    </row>
    <row r="165" spans="1:13" ht="15.75" customHeight="1" x14ac:dyDescent="0.2">
      <c r="A165" s="11" t="s">
        <v>92</v>
      </c>
      <c r="B165" s="14" t="s">
        <v>218</v>
      </c>
      <c r="C165" s="1">
        <v>34</v>
      </c>
      <c r="D165" s="1">
        <v>7</v>
      </c>
      <c r="E165" s="1">
        <v>0</v>
      </c>
      <c r="G165" s="2">
        <f t="shared" si="24"/>
        <v>0.30005048224064657</v>
      </c>
      <c r="H165" s="2">
        <f t="shared" si="25"/>
        <v>7.0815468134156956E-2</v>
      </c>
      <c r="I165" s="3" t="str">
        <f t="shared" si="26"/>
        <v>&lt;1%</v>
      </c>
      <c r="K165" s="2">
        <f t="shared" si="27"/>
        <v>0.21426413258348997</v>
      </c>
      <c r="L165" s="2">
        <f t="shared" si="28"/>
        <v>4.8433168509038227E-2</v>
      </c>
      <c r="M165" s="3" t="str">
        <f t="shared" si="29"/>
        <v>&lt;1%</v>
      </c>
    </row>
    <row r="166" spans="1:13" ht="15.75" customHeight="1" x14ac:dyDescent="0.2">
      <c r="A166" s="11" t="s">
        <v>92</v>
      </c>
      <c r="B166" s="14" t="s">
        <v>222</v>
      </c>
      <c r="C166" s="1">
        <v>44</v>
      </c>
      <c r="D166" s="1">
        <v>12</v>
      </c>
      <c r="E166" s="1">
        <v>0</v>
      </c>
      <c r="G166" s="2">
        <f t="shared" ref="G166:G178" si="30">(1-(1/(2.71828^((C166*($B$2/100))/141))))</f>
        <v>0.36977140177849677</v>
      </c>
      <c r="H166" s="2">
        <f t="shared" ref="H166:H178" si="31">(1-(1/(2.71828^((D166*($B$2/100))/141))))</f>
        <v>0.11830644660586043</v>
      </c>
      <c r="I166" s="3" t="str">
        <f t="shared" ref="I166:I178" si="32">IF(E166*($B$2/100)&gt;0, (1-(1/(2.71828^(E166*($B$2/100)/141)))), "&lt;1%")</f>
        <v>&lt;1%</v>
      </c>
      <c r="K166" s="2">
        <f t="shared" ref="K166:K178" si="33">(1-(1/(2.71828^(C166/141))))</f>
        <v>0.26805984782190262</v>
      </c>
      <c r="L166" s="2">
        <f t="shared" ref="L166:L178" si="34">(1-(1/(2.71828^(D166/141))))</f>
        <v>8.158537189746129E-2</v>
      </c>
      <c r="M166" s="3" t="str">
        <f t="shared" ref="M166:M178" si="35">IF(E166&gt;0, (1-(1/(2.71828^(E166/141)))), "&lt;1%")</f>
        <v>&lt;1%</v>
      </c>
    </row>
    <row r="167" spans="1:13" ht="15.75" customHeight="1" x14ac:dyDescent="0.2">
      <c r="A167" s="11" t="s">
        <v>92</v>
      </c>
      <c r="B167" s="14" t="s">
        <v>219</v>
      </c>
      <c r="C167" s="1">
        <v>31</v>
      </c>
      <c r="D167" s="1">
        <v>5</v>
      </c>
      <c r="E167" s="1">
        <v>0</v>
      </c>
      <c r="G167" s="2">
        <f t="shared" si="30"/>
        <v>0.27766725594027908</v>
      </c>
      <c r="H167" s="2">
        <f t="shared" si="31"/>
        <v>5.1110384259560937E-2</v>
      </c>
      <c r="I167" s="3" t="str">
        <f t="shared" si="32"/>
        <v>&lt;1%</v>
      </c>
      <c r="K167" s="2">
        <f t="shared" si="33"/>
        <v>0.19736724281041051</v>
      </c>
      <c r="L167" s="2">
        <f t="shared" si="34"/>
        <v>3.4839595382363586E-2</v>
      </c>
      <c r="M167" s="3" t="str">
        <f t="shared" si="35"/>
        <v>&lt;1%</v>
      </c>
    </row>
    <row r="168" spans="1:13" ht="15.75" customHeight="1" x14ac:dyDescent="0.2">
      <c r="A168" s="11" t="s">
        <v>92</v>
      </c>
      <c r="B168" s="14" t="s">
        <v>220</v>
      </c>
      <c r="C168" s="1">
        <v>34</v>
      </c>
      <c r="D168" s="1">
        <v>7</v>
      </c>
      <c r="E168" s="1">
        <v>0</v>
      </c>
      <c r="G168" s="2">
        <f t="shared" si="30"/>
        <v>0.30005048224064657</v>
      </c>
      <c r="H168" s="2">
        <f t="shared" si="31"/>
        <v>7.0815468134156956E-2</v>
      </c>
      <c r="I168" s="3" t="str">
        <f t="shared" si="32"/>
        <v>&lt;1%</v>
      </c>
      <c r="K168" s="2">
        <f t="shared" si="33"/>
        <v>0.21426413258348997</v>
      </c>
      <c r="L168" s="2">
        <f t="shared" si="34"/>
        <v>4.8433168509038227E-2</v>
      </c>
      <c r="M168" s="3" t="str">
        <f t="shared" si="35"/>
        <v>&lt;1%</v>
      </c>
    </row>
    <row r="169" spans="1:13" ht="15.75" customHeight="1" x14ac:dyDescent="0.2">
      <c r="A169" s="11" t="s">
        <v>92</v>
      </c>
      <c r="B169" s="14" t="s">
        <v>179</v>
      </c>
      <c r="C169" s="1">
        <v>33</v>
      </c>
      <c r="D169" s="1">
        <v>5</v>
      </c>
      <c r="E169" s="1">
        <v>0</v>
      </c>
      <c r="G169" s="2">
        <f t="shared" si="30"/>
        <v>0.29266755425838964</v>
      </c>
      <c r="H169" s="2">
        <f t="shared" si="31"/>
        <v>5.1110384259560937E-2</v>
      </c>
      <c r="I169" s="3" t="str">
        <f t="shared" si="32"/>
        <v>&lt;1%</v>
      </c>
      <c r="K169" s="2">
        <f t="shared" si="33"/>
        <v>0.2086717337805345</v>
      </c>
      <c r="L169" s="2">
        <f t="shared" si="34"/>
        <v>3.4839595382363586E-2</v>
      </c>
      <c r="M169" s="3" t="str">
        <f t="shared" si="35"/>
        <v>&lt;1%</v>
      </c>
    </row>
    <row r="170" spans="1:13" ht="15.75" customHeight="1" x14ac:dyDescent="0.2">
      <c r="A170" s="11" t="s">
        <v>92</v>
      </c>
      <c r="B170" s="14" t="s">
        <v>223</v>
      </c>
      <c r="C170" s="1">
        <v>35</v>
      </c>
      <c r="D170" s="1">
        <v>8</v>
      </c>
      <c r="E170" s="1">
        <v>0</v>
      </c>
      <c r="G170" s="2">
        <f t="shared" si="30"/>
        <v>0.30735634939256917</v>
      </c>
      <c r="H170" s="2">
        <f t="shared" si="31"/>
        <v>8.0514022925885831E-2</v>
      </c>
      <c r="I170" s="3" t="str">
        <f t="shared" si="32"/>
        <v>&lt;1%</v>
      </c>
      <c r="K170" s="2">
        <f t="shared" si="33"/>
        <v>0.21981700932498704</v>
      </c>
      <c r="L170" s="2">
        <f t="shared" si="34"/>
        <v>5.5157989846188027E-2</v>
      </c>
      <c r="M170" s="3" t="str">
        <f t="shared" si="35"/>
        <v>&lt;1%</v>
      </c>
    </row>
    <row r="171" spans="1:13" ht="15.75" customHeight="1" x14ac:dyDescent="0.2">
      <c r="A171" s="11" t="s">
        <v>92</v>
      </c>
      <c r="B171" s="14" t="s">
        <v>174</v>
      </c>
      <c r="C171" s="1">
        <v>42</v>
      </c>
      <c r="D171" s="1">
        <v>12</v>
      </c>
      <c r="E171" s="1">
        <v>0</v>
      </c>
      <c r="G171" s="2">
        <f t="shared" si="30"/>
        <v>0.35640623376048586</v>
      </c>
      <c r="H171" s="2">
        <f t="shared" si="31"/>
        <v>0.11830644660586043</v>
      </c>
      <c r="I171" s="3" t="str">
        <f t="shared" si="32"/>
        <v>&lt;1%</v>
      </c>
      <c r="K171" s="2">
        <f t="shared" si="33"/>
        <v>0.25760374358023552</v>
      </c>
      <c r="L171" s="2">
        <f t="shared" si="34"/>
        <v>8.158537189746129E-2</v>
      </c>
      <c r="M171" s="3" t="str">
        <f t="shared" si="35"/>
        <v>&lt;1%</v>
      </c>
    </row>
    <row r="172" spans="1:13" ht="15.75" customHeight="1" x14ac:dyDescent="0.2">
      <c r="A172" s="11" t="s">
        <v>92</v>
      </c>
      <c r="B172" s="14" t="s">
        <v>93</v>
      </c>
      <c r="C172" s="1">
        <v>44</v>
      </c>
      <c r="D172" s="1">
        <v>13</v>
      </c>
      <c r="E172" s="1">
        <v>0</v>
      </c>
      <c r="G172" s="2">
        <f t="shared" si="30"/>
        <v>0.36977140177849677</v>
      </c>
      <c r="H172" s="2">
        <f t="shared" si="31"/>
        <v>0.12750930453542164</v>
      </c>
      <c r="I172" s="3" t="str">
        <f t="shared" si="32"/>
        <v>&lt;1%</v>
      </c>
      <c r="K172" s="2">
        <f t="shared" si="33"/>
        <v>0.26805984782190262</v>
      </c>
      <c r="L172" s="2">
        <f t="shared" si="34"/>
        <v>8.8075903180205861E-2</v>
      </c>
      <c r="M172" s="3" t="str">
        <f t="shared" si="35"/>
        <v>&lt;1%</v>
      </c>
    </row>
    <row r="173" spans="1:13" ht="15.75" customHeight="1" x14ac:dyDescent="0.2">
      <c r="A173" s="11" t="s">
        <v>92</v>
      </c>
      <c r="B173" s="14" t="s">
        <v>221</v>
      </c>
      <c r="C173" s="1">
        <v>30</v>
      </c>
      <c r="D173" s="1">
        <v>5</v>
      </c>
      <c r="E173" s="1">
        <v>0</v>
      </c>
      <c r="G173" s="2">
        <f t="shared" si="30"/>
        <v>0.27004823414897849</v>
      </c>
      <c r="H173" s="2">
        <f t="shared" si="31"/>
        <v>5.1110384259560937E-2</v>
      </c>
      <c r="I173" s="3" t="str">
        <f t="shared" si="32"/>
        <v>&lt;1%</v>
      </c>
      <c r="K173" s="2">
        <f t="shared" si="33"/>
        <v>0.1916545820338591</v>
      </c>
      <c r="L173" s="2">
        <f t="shared" si="34"/>
        <v>3.4839595382363586E-2</v>
      </c>
      <c r="M173" s="3" t="str">
        <f t="shared" si="35"/>
        <v>&lt;1%</v>
      </c>
    </row>
    <row r="174" spans="1:13" ht="15.75" customHeight="1" x14ac:dyDescent="0.2">
      <c r="A174" s="11" t="s">
        <v>92</v>
      </c>
      <c r="B174" s="14" t="s">
        <v>224</v>
      </c>
      <c r="C174" s="1">
        <v>38</v>
      </c>
      <c r="D174" s="1">
        <v>9</v>
      </c>
      <c r="E174" s="1">
        <v>0</v>
      </c>
      <c r="G174" s="2">
        <f t="shared" si="30"/>
        <v>0.32881958735949834</v>
      </c>
      <c r="H174" s="2">
        <f t="shared" si="31"/>
        <v>9.0111347055865099E-2</v>
      </c>
      <c r="I174" s="3" t="str">
        <f t="shared" si="32"/>
        <v>&lt;1%</v>
      </c>
      <c r="K174" s="2">
        <f t="shared" si="33"/>
        <v>0.23624129039024788</v>
      </c>
      <c r="L174" s="2">
        <f t="shared" si="34"/>
        <v>6.1835286174562576E-2</v>
      </c>
      <c r="M174" s="3" t="str">
        <f t="shared" si="35"/>
        <v>&lt;1%</v>
      </c>
    </row>
    <row r="175" spans="1:13" ht="15.75" customHeight="1" x14ac:dyDescent="0.2">
      <c r="A175" s="11" t="s">
        <v>92</v>
      </c>
      <c r="B175" s="14" t="s">
        <v>225</v>
      </c>
      <c r="C175" s="1">
        <v>38</v>
      </c>
      <c r="D175" s="1">
        <v>10</v>
      </c>
      <c r="E175" s="1">
        <v>0</v>
      </c>
      <c r="G175" s="2">
        <f t="shared" si="30"/>
        <v>0.32881958735949834</v>
      </c>
      <c r="H175" s="2">
        <f t="shared" si="31"/>
        <v>9.9608497139961893E-2</v>
      </c>
      <c r="I175" s="3" t="str">
        <f t="shared" si="32"/>
        <v>&lt;1%</v>
      </c>
      <c r="K175" s="2">
        <f t="shared" si="33"/>
        <v>0.23624129039024788</v>
      </c>
      <c r="L175" s="2">
        <f t="shared" si="34"/>
        <v>6.846539335832047E-2</v>
      </c>
      <c r="M175" s="3" t="str">
        <f t="shared" si="35"/>
        <v>&lt;1%</v>
      </c>
    </row>
    <row r="176" spans="1:13" ht="15.75" customHeight="1" x14ac:dyDescent="0.2">
      <c r="A176" s="11" t="s">
        <v>92</v>
      </c>
      <c r="B176" s="14" t="s">
        <v>107</v>
      </c>
      <c r="C176" s="1">
        <v>41</v>
      </c>
      <c r="D176" s="1">
        <v>11</v>
      </c>
      <c r="E176" s="1">
        <v>0</v>
      </c>
      <c r="G176" s="2">
        <f t="shared" si="30"/>
        <v>0.34961773501105264</v>
      </c>
      <c r="H176" s="2">
        <f t="shared" si="31"/>
        <v>0.10900651876539713</v>
      </c>
      <c r="I176" s="3" t="str">
        <f t="shared" si="32"/>
        <v>&lt;1%</v>
      </c>
      <c r="K176" s="2">
        <f t="shared" si="33"/>
        <v>0.25231981025366912</v>
      </c>
      <c r="L176" s="2">
        <f t="shared" si="34"/>
        <v>7.5048644888033755E-2</v>
      </c>
      <c r="M176" s="3" t="str">
        <f t="shared" si="35"/>
        <v>&lt;1%</v>
      </c>
    </row>
    <row r="177" spans="1:13" ht="15.75" customHeight="1" x14ac:dyDescent="0.2">
      <c r="A177" s="11" t="s">
        <v>92</v>
      </c>
      <c r="B177" s="14" t="s">
        <v>226</v>
      </c>
      <c r="C177" s="1">
        <v>50</v>
      </c>
      <c r="D177" s="1">
        <v>18</v>
      </c>
      <c r="E177" s="1">
        <v>0</v>
      </c>
      <c r="G177" s="2">
        <f t="shared" si="30"/>
        <v>0.40822455701045135</v>
      </c>
      <c r="H177" s="2">
        <f t="shared" si="31"/>
        <v>0.17210263924350766</v>
      </c>
      <c r="I177" s="3" t="str">
        <f t="shared" si="32"/>
        <v>&lt;1%</v>
      </c>
      <c r="K177" s="2">
        <f t="shared" si="33"/>
        <v>0.29855282875368472</v>
      </c>
      <c r="L177" s="2">
        <f t="shared" si="34"/>
        <v>0.11984696973283493</v>
      </c>
      <c r="M177" s="3" t="str">
        <f t="shared" si="35"/>
        <v>&lt;1%</v>
      </c>
    </row>
    <row r="178" spans="1:13" ht="15.75" customHeight="1" x14ac:dyDescent="0.2">
      <c r="A178" s="11" t="s">
        <v>92</v>
      </c>
      <c r="B178" s="14" t="s">
        <v>121</v>
      </c>
      <c r="C178" s="1">
        <v>40</v>
      </c>
      <c r="D178" s="1">
        <v>9</v>
      </c>
      <c r="E178" s="1">
        <v>0</v>
      </c>
      <c r="G178" s="2">
        <f t="shared" si="30"/>
        <v>0.34275763253005997</v>
      </c>
      <c r="H178" s="2">
        <f t="shared" si="31"/>
        <v>9.0111347055865099E-2</v>
      </c>
      <c r="I178" s="3" t="str">
        <f t="shared" si="32"/>
        <v>&lt;1%</v>
      </c>
      <c r="K178" s="2">
        <f t="shared" si="33"/>
        <v>0.246998269044307</v>
      </c>
      <c r="L178" s="2">
        <f t="shared" si="34"/>
        <v>6.1835286174562576E-2</v>
      </c>
      <c r="M178" s="3" t="str">
        <f t="shared" si="35"/>
        <v>&lt;1%</v>
      </c>
    </row>
    <row r="179" spans="1:13" ht="15.75" customHeight="1" x14ac:dyDescent="0.2">
      <c r="B179" s="12"/>
    </row>
    <row r="180" spans="1:13" ht="15.75" customHeight="1" x14ac:dyDescent="0.2">
      <c r="B180" s="12"/>
    </row>
    <row r="181" spans="1:13" ht="15.75" customHeight="1" x14ac:dyDescent="0.2">
      <c r="B181" s="12"/>
    </row>
    <row r="182" spans="1:13" ht="15.75" customHeight="1" x14ac:dyDescent="0.2">
      <c r="B182" s="12"/>
    </row>
    <row r="183" spans="1:13" ht="15.75" customHeight="1" x14ac:dyDescent="0.2">
      <c r="B183" s="12"/>
    </row>
    <row r="184" spans="1:13" ht="15.75" customHeight="1" x14ac:dyDescent="0.2">
      <c r="B184" s="12"/>
    </row>
    <row r="185" spans="1:13" ht="15.75" customHeight="1" x14ac:dyDescent="0.2">
      <c r="B185" s="12"/>
    </row>
    <row r="186" spans="1:13" ht="15.75" customHeight="1" x14ac:dyDescent="0.2">
      <c r="B186" s="12"/>
    </row>
    <row r="187" spans="1:13" ht="15.75" customHeight="1" x14ac:dyDescent="0.2">
      <c r="B187" s="12"/>
    </row>
    <row r="188" spans="1:13" ht="15.75" customHeight="1" x14ac:dyDescent="0.2">
      <c r="B188" s="12"/>
    </row>
    <row r="189" spans="1:13" ht="15.75" customHeight="1" x14ac:dyDescent="0.2">
      <c r="B189" s="12"/>
    </row>
    <row r="190" spans="1:13" ht="15.75" customHeight="1" x14ac:dyDescent="0.2">
      <c r="B190" s="12"/>
    </row>
    <row r="191" spans="1:13" ht="15.75" customHeight="1" x14ac:dyDescent="0.2">
      <c r="B191" s="12"/>
    </row>
    <row r="192" spans="1:13" ht="15.75" customHeight="1" x14ac:dyDescent="0.2">
      <c r="B192" s="12"/>
    </row>
    <row r="193" spans="2:2" ht="15.75" customHeight="1" x14ac:dyDescent="0.2">
      <c r="B193" s="12"/>
    </row>
    <row r="194" spans="2:2" ht="15.75" customHeight="1" x14ac:dyDescent="0.2">
      <c r="B194" s="12"/>
    </row>
    <row r="195" spans="2:2" ht="15.75" customHeight="1" x14ac:dyDescent="0.2">
      <c r="B195" s="12"/>
    </row>
    <row r="196" spans="2:2" ht="15.75" customHeight="1" x14ac:dyDescent="0.2">
      <c r="B196" s="12"/>
    </row>
    <row r="197" spans="2:2" ht="15.75" customHeight="1" x14ac:dyDescent="0.2">
      <c r="B197" s="12"/>
    </row>
    <row r="198" spans="2:2" ht="15.75" customHeight="1" x14ac:dyDescent="0.2">
      <c r="B198" s="12"/>
    </row>
    <row r="199" spans="2:2" ht="15.75" customHeight="1" x14ac:dyDescent="0.2">
      <c r="B199" s="12"/>
    </row>
    <row r="200" spans="2:2" ht="15.75" customHeight="1" x14ac:dyDescent="0.2">
      <c r="B200" s="12"/>
    </row>
    <row r="201" spans="2:2" ht="15.75" customHeight="1" x14ac:dyDescent="0.2">
      <c r="B201" s="12"/>
    </row>
    <row r="202" spans="2:2" ht="15.75" customHeight="1" x14ac:dyDescent="0.2">
      <c r="B202" s="12"/>
    </row>
    <row r="203" spans="2:2" ht="15.75" customHeight="1" x14ac:dyDescent="0.2">
      <c r="B203" s="12"/>
    </row>
    <row r="204" spans="2:2" ht="15.75" customHeight="1" x14ac:dyDescent="0.2">
      <c r="B204" s="12"/>
    </row>
    <row r="205" spans="2:2" ht="15.75" customHeight="1" x14ac:dyDescent="0.2">
      <c r="B205" s="12"/>
    </row>
    <row r="206" spans="2:2" ht="15.75" customHeight="1" x14ac:dyDescent="0.2">
      <c r="B206" s="12"/>
    </row>
    <row r="207" spans="2:2" ht="15.75" customHeight="1" x14ac:dyDescent="0.2">
      <c r="B207" s="12"/>
    </row>
    <row r="208" spans="2:2" ht="15.75" customHeight="1" x14ac:dyDescent="0.2">
      <c r="B208" s="12"/>
    </row>
    <row r="209" spans="2:2" ht="15.75" customHeight="1" x14ac:dyDescent="0.2">
      <c r="B209" s="12"/>
    </row>
    <row r="210" spans="2:2" ht="15.75" customHeight="1" x14ac:dyDescent="0.2">
      <c r="B210" s="12"/>
    </row>
    <row r="211" spans="2:2" ht="15.75" customHeight="1" x14ac:dyDescent="0.2">
      <c r="B211" s="12"/>
    </row>
    <row r="212" spans="2:2" ht="15.75" customHeight="1" x14ac:dyDescent="0.2">
      <c r="B212" s="12"/>
    </row>
    <row r="213" spans="2:2" ht="15.75" customHeight="1" x14ac:dyDescent="0.2">
      <c r="B213" s="12"/>
    </row>
    <row r="214" spans="2:2" ht="15.75" customHeight="1" x14ac:dyDescent="0.2">
      <c r="B214" s="12"/>
    </row>
    <row r="215" spans="2:2" ht="15.75" customHeight="1" x14ac:dyDescent="0.2">
      <c r="B215" s="12"/>
    </row>
    <row r="216" spans="2:2" ht="15.75" customHeight="1" x14ac:dyDescent="0.2">
      <c r="B216" s="12"/>
    </row>
    <row r="217" spans="2:2" ht="15.75" customHeight="1" x14ac:dyDescent="0.2">
      <c r="B217" s="12"/>
    </row>
    <row r="218" spans="2:2" ht="15.75" customHeight="1" x14ac:dyDescent="0.2">
      <c r="B218" s="12"/>
    </row>
    <row r="219" spans="2:2" ht="15.75" customHeight="1" x14ac:dyDescent="0.2">
      <c r="B219" s="12"/>
    </row>
    <row r="220" spans="2:2" ht="15.75" customHeight="1" x14ac:dyDescent="0.2">
      <c r="B220" s="12"/>
    </row>
    <row r="221" spans="2:2" ht="15.75" customHeight="1" x14ac:dyDescent="0.2">
      <c r="B221" s="12"/>
    </row>
    <row r="222" spans="2:2" ht="15.75" customHeight="1" x14ac:dyDescent="0.2">
      <c r="B222" s="12"/>
    </row>
    <row r="223" spans="2:2" ht="15.75" customHeight="1" x14ac:dyDescent="0.2">
      <c r="B223" s="12"/>
    </row>
    <row r="224" spans="2:2" ht="15.75" customHeight="1" x14ac:dyDescent="0.2">
      <c r="B224" s="12"/>
    </row>
    <row r="225" spans="2:2" ht="15.75" customHeight="1" x14ac:dyDescent="0.2">
      <c r="B225" s="12"/>
    </row>
    <row r="226" spans="2:2" ht="15.75" customHeight="1" x14ac:dyDescent="0.2">
      <c r="B226" s="12"/>
    </row>
    <row r="227" spans="2:2" ht="15.75" customHeight="1" x14ac:dyDescent="0.2">
      <c r="B227" s="12"/>
    </row>
    <row r="228" spans="2:2" ht="15.75" customHeight="1" x14ac:dyDescent="0.2">
      <c r="B228" s="12"/>
    </row>
    <row r="229" spans="2:2" ht="15.75" customHeight="1" x14ac:dyDescent="0.2">
      <c r="B229" s="12"/>
    </row>
    <row r="230" spans="2:2" ht="15.75" customHeight="1" x14ac:dyDescent="0.2">
      <c r="B230" s="12"/>
    </row>
    <row r="231" spans="2:2" ht="15.75" customHeight="1" x14ac:dyDescent="0.2">
      <c r="B231" s="12"/>
    </row>
    <row r="232" spans="2:2" ht="15.75" customHeight="1" x14ac:dyDescent="0.2">
      <c r="B232" s="12"/>
    </row>
    <row r="233" spans="2:2" ht="15.75" customHeight="1" x14ac:dyDescent="0.2">
      <c r="B233" s="12"/>
    </row>
    <row r="234" spans="2:2" ht="15.75" customHeight="1" x14ac:dyDescent="0.2">
      <c r="B234" s="12"/>
    </row>
    <row r="235" spans="2:2" ht="15.75" customHeight="1" x14ac:dyDescent="0.2">
      <c r="B235" s="12"/>
    </row>
    <row r="236" spans="2:2" ht="15.75" customHeight="1" x14ac:dyDescent="0.2">
      <c r="B236" s="12"/>
    </row>
    <row r="237" spans="2:2" ht="15.75" customHeight="1" x14ac:dyDescent="0.2">
      <c r="B237" s="12"/>
    </row>
    <row r="238" spans="2:2" ht="15.75" customHeight="1" x14ac:dyDescent="0.2">
      <c r="B238" s="12"/>
    </row>
    <row r="239" spans="2:2" ht="15.75" customHeight="1" x14ac:dyDescent="0.2">
      <c r="B239" s="12"/>
    </row>
    <row r="240" spans="2:2" ht="15.75" customHeight="1" x14ac:dyDescent="0.2">
      <c r="B240" s="12"/>
    </row>
    <row r="241" spans="2:2" ht="15.75" customHeight="1" x14ac:dyDescent="0.2">
      <c r="B241" s="12"/>
    </row>
    <row r="242" spans="2:2" ht="15.75" customHeight="1" x14ac:dyDescent="0.2">
      <c r="B242" s="12"/>
    </row>
    <row r="243" spans="2:2" ht="15.75" customHeight="1" x14ac:dyDescent="0.2">
      <c r="B243" s="12"/>
    </row>
    <row r="244" spans="2:2" ht="15.75" customHeight="1" x14ac:dyDescent="0.2">
      <c r="B244" s="12"/>
    </row>
    <row r="245" spans="2:2" ht="15.75" customHeight="1" x14ac:dyDescent="0.2">
      <c r="B245" s="12"/>
    </row>
    <row r="246" spans="2:2" ht="15.75" customHeight="1" x14ac:dyDescent="0.2">
      <c r="B246" s="12"/>
    </row>
    <row r="247" spans="2:2" ht="15.75" customHeight="1" x14ac:dyDescent="0.2">
      <c r="B247" s="12"/>
    </row>
    <row r="248" spans="2:2" ht="15.75" customHeight="1" x14ac:dyDescent="0.2">
      <c r="B248" s="12"/>
    </row>
    <row r="249" spans="2:2" ht="15.75" customHeight="1" x14ac:dyDescent="0.2">
      <c r="B249" s="12"/>
    </row>
    <row r="250" spans="2:2" ht="15.75" customHeight="1" x14ac:dyDescent="0.2">
      <c r="B250" s="12"/>
    </row>
    <row r="251" spans="2:2" ht="15.75" customHeight="1" x14ac:dyDescent="0.2">
      <c r="B251" s="12"/>
    </row>
    <row r="252" spans="2:2" ht="15.75" customHeight="1" x14ac:dyDescent="0.2">
      <c r="B252" s="12"/>
    </row>
    <row r="253" spans="2:2" ht="15.75" customHeight="1" x14ac:dyDescent="0.2">
      <c r="B253" s="12"/>
    </row>
    <row r="254" spans="2:2" ht="15.75" customHeight="1" x14ac:dyDescent="0.2">
      <c r="B254" s="12"/>
    </row>
    <row r="255" spans="2:2" ht="15.75" customHeight="1" x14ac:dyDescent="0.2">
      <c r="B255" s="12"/>
    </row>
    <row r="256" spans="2:2" ht="15.75" customHeight="1" x14ac:dyDescent="0.2">
      <c r="B256" s="12"/>
    </row>
    <row r="257" spans="2:2" ht="15.75" customHeight="1" x14ac:dyDescent="0.2">
      <c r="B257" s="12"/>
    </row>
    <row r="258" spans="2:2" ht="15.75" customHeight="1" x14ac:dyDescent="0.2">
      <c r="B258" s="12"/>
    </row>
    <row r="259" spans="2:2" ht="15.75" customHeight="1" x14ac:dyDescent="0.2">
      <c r="B259" s="12"/>
    </row>
    <row r="260" spans="2:2" ht="15.75" customHeight="1" x14ac:dyDescent="0.2">
      <c r="B260" s="12"/>
    </row>
    <row r="261" spans="2:2" ht="15.75" customHeight="1" x14ac:dyDescent="0.2">
      <c r="B261" s="12"/>
    </row>
    <row r="262" spans="2:2" ht="15.75" customHeight="1" x14ac:dyDescent="0.2">
      <c r="B262" s="12"/>
    </row>
    <row r="263" spans="2:2" ht="15.75" customHeight="1" x14ac:dyDescent="0.2">
      <c r="B263" s="12"/>
    </row>
    <row r="264" spans="2:2" ht="15.75" customHeight="1" x14ac:dyDescent="0.2">
      <c r="B264" s="12"/>
    </row>
    <row r="265" spans="2:2" ht="15.75" customHeight="1" x14ac:dyDescent="0.2">
      <c r="B265" s="12"/>
    </row>
    <row r="266" spans="2:2" ht="15.75" customHeight="1" x14ac:dyDescent="0.2">
      <c r="B266" s="12"/>
    </row>
    <row r="267" spans="2:2" ht="15.75" customHeight="1" x14ac:dyDescent="0.2">
      <c r="B267" s="12"/>
    </row>
    <row r="268" spans="2:2" ht="15.75" customHeight="1" x14ac:dyDescent="0.2">
      <c r="B268" s="12"/>
    </row>
    <row r="269" spans="2:2" ht="15.75" customHeight="1" x14ac:dyDescent="0.2">
      <c r="B269" s="12"/>
    </row>
    <row r="270" spans="2:2" ht="15.75" customHeight="1" x14ac:dyDescent="0.2">
      <c r="B270" s="12"/>
    </row>
    <row r="271" spans="2:2" ht="15.75" customHeight="1" x14ac:dyDescent="0.2">
      <c r="B271" s="12"/>
    </row>
    <row r="272" spans="2:2" ht="15.75" customHeight="1" x14ac:dyDescent="0.2">
      <c r="B272" s="12"/>
    </row>
    <row r="273" spans="2:2" ht="15.75" customHeight="1" x14ac:dyDescent="0.2">
      <c r="B273" s="12"/>
    </row>
    <row r="274" spans="2:2" ht="15.75" customHeight="1" x14ac:dyDescent="0.2">
      <c r="B274" s="12"/>
    </row>
    <row r="275" spans="2:2" ht="15.75" customHeight="1" x14ac:dyDescent="0.2">
      <c r="B275" s="12"/>
    </row>
    <row r="276" spans="2:2" ht="15.75" customHeight="1" x14ac:dyDescent="0.2">
      <c r="B276" s="12"/>
    </row>
    <row r="277" spans="2:2" ht="15.75" customHeight="1" x14ac:dyDescent="0.2">
      <c r="B277" s="12"/>
    </row>
    <row r="278" spans="2:2" ht="15.75" customHeight="1" x14ac:dyDescent="0.2">
      <c r="B278" s="12"/>
    </row>
    <row r="279" spans="2:2" ht="15.75" customHeight="1" x14ac:dyDescent="0.2">
      <c r="B279" s="12"/>
    </row>
    <row r="280" spans="2:2" ht="15.75" customHeight="1" x14ac:dyDescent="0.2">
      <c r="B280" s="12"/>
    </row>
    <row r="281" spans="2:2" ht="15.75" customHeight="1" x14ac:dyDescent="0.2">
      <c r="B281" s="12"/>
    </row>
    <row r="282" spans="2:2" ht="15.75" customHeight="1" x14ac:dyDescent="0.2">
      <c r="B282" s="12"/>
    </row>
    <row r="283" spans="2:2" ht="15.75" customHeight="1" x14ac:dyDescent="0.2">
      <c r="B283" s="12"/>
    </row>
    <row r="284" spans="2:2" ht="15.75" customHeight="1" x14ac:dyDescent="0.2">
      <c r="B284" s="12"/>
    </row>
    <row r="285" spans="2:2" ht="15.75" customHeight="1" x14ac:dyDescent="0.2">
      <c r="B285" s="12"/>
    </row>
    <row r="286" spans="2:2" ht="15.75" customHeight="1" x14ac:dyDescent="0.2">
      <c r="B286" s="12"/>
    </row>
    <row r="287" spans="2:2" ht="15.75" customHeight="1" x14ac:dyDescent="0.2">
      <c r="B287" s="12"/>
    </row>
    <row r="288" spans="2:2" ht="15.75" customHeight="1" x14ac:dyDescent="0.2">
      <c r="B288" s="12"/>
    </row>
    <row r="289" spans="2:2" ht="15.75" customHeight="1" x14ac:dyDescent="0.2">
      <c r="B289" s="12"/>
    </row>
    <row r="290" spans="2:2" ht="15.75" customHeight="1" x14ac:dyDescent="0.2">
      <c r="B290" s="12"/>
    </row>
    <row r="291" spans="2:2" ht="15.75" customHeight="1" x14ac:dyDescent="0.2">
      <c r="B291" s="12"/>
    </row>
    <row r="292" spans="2:2" ht="15.75" customHeight="1" x14ac:dyDescent="0.2">
      <c r="B292" s="12"/>
    </row>
    <row r="293" spans="2:2" ht="15.75" customHeight="1" x14ac:dyDescent="0.2">
      <c r="B293" s="12"/>
    </row>
    <row r="294" spans="2:2" ht="15.75" customHeight="1" x14ac:dyDescent="0.2">
      <c r="B294" s="12"/>
    </row>
    <row r="295" spans="2:2" ht="15.75" customHeight="1" x14ac:dyDescent="0.2">
      <c r="B295" s="12"/>
    </row>
    <row r="296" spans="2:2" ht="15.75" customHeight="1" x14ac:dyDescent="0.2">
      <c r="B296" s="12"/>
    </row>
    <row r="297" spans="2:2" ht="15.75" customHeight="1" x14ac:dyDescent="0.2">
      <c r="B297" s="12"/>
    </row>
    <row r="298" spans="2:2" ht="15.75" customHeight="1" x14ac:dyDescent="0.2">
      <c r="B298" s="12"/>
    </row>
    <row r="299" spans="2:2" ht="15.75" customHeight="1" x14ac:dyDescent="0.2">
      <c r="B299" s="12"/>
    </row>
    <row r="300" spans="2:2" ht="15.75" customHeight="1" x14ac:dyDescent="0.2">
      <c r="B300" s="12"/>
    </row>
    <row r="301" spans="2:2" ht="15.75" customHeight="1" x14ac:dyDescent="0.2">
      <c r="B301" s="12"/>
    </row>
    <row r="302" spans="2:2" ht="15.75" customHeight="1" x14ac:dyDescent="0.2">
      <c r="B302" s="12"/>
    </row>
    <row r="303" spans="2:2" ht="15.75" customHeight="1" x14ac:dyDescent="0.2">
      <c r="B303" s="12"/>
    </row>
    <row r="304" spans="2:2" ht="15.75" customHeight="1" x14ac:dyDescent="0.2">
      <c r="B304" s="12"/>
    </row>
    <row r="305" spans="2:2" ht="15.75" customHeight="1" x14ac:dyDescent="0.2">
      <c r="B305" s="12"/>
    </row>
    <row r="306" spans="2:2" ht="15.75" customHeight="1" x14ac:dyDescent="0.2">
      <c r="B306" s="12"/>
    </row>
    <row r="307" spans="2:2" ht="15.75" customHeight="1" x14ac:dyDescent="0.2">
      <c r="B307" s="12"/>
    </row>
    <row r="308" spans="2:2" ht="15.75" customHeight="1" x14ac:dyDescent="0.2">
      <c r="B308" s="12"/>
    </row>
    <row r="309" spans="2:2" ht="15.75" customHeight="1" x14ac:dyDescent="0.2">
      <c r="B309" s="12"/>
    </row>
    <row r="310" spans="2:2" ht="15.75" customHeight="1" x14ac:dyDescent="0.2">
      <c r="B310" s="12"/>
    </row>
    <row r="311" spans="2:2" ht="15.75" customHeight="1" x14ac:dyDescent="0.2">
      <c r="B311" s="12"/>
    </row>
    <row r="312" spans="2:2" ht="15.75" customHeight="1" x14ac:dyDescent="0.2">
      <c r="B312" s="12"/>
    </row>
    <row r="313" spans="2:2" ht="15.75" customHeight="1" x14ac:dyDescent="0.2">
      <c r="B313" s="12"/>
    </row>
    <row r="314" spans="2:2" ht="15.75" customHeight="1" x14ac:dyDescent="0.2">
      <c r="B314" s="12"/>
    </row>
    <row r="315" spans="2:2" ht="15.75" customHeight="1" x14ac:dyDescent="0.2">
      <c r="B315" s="12"/>
    </row>
    <row r="316" spans="2:2" ht="15.75" customHeight="1" x14ac:dyDescent="0.2">
      <c r="B316" s="12"/>
    </row>
    <row r="317" spans="2:2" ht="15.75" customHeight="1" x14ac:dyDescent="0.2">
      <c r="B317" s="12"/>
    </row>
    <row r="318" spans="2:2" ht="15.75" customHeight="1" x14ac:dyDescent="0.2">
      <c r="B318" s="12"/>
    </row>
    <row r="319" spans="2:2" ht="15.75" customHeight="1" x14ac:dyDescent="0.2">
      <c r="B319" s="12"/>
    </row>
    <row r="320" spans="2:2" ht="15.75" customHeight="1" x14ac:dyDescent="0.2">
      <c r="B320" s="12"/>
    </row>
    <row r="321" spans="2:2" ht="15.75" customHeight="1" x14ac:dyDescent="0.2">
      <c r="B321" s="12"/>
    </row>
    <row r="322" spans="2:2" ht="15.75" customHeight="1" x14ac:dyDescent="0.2">
      <c r="B322" s="12"/>
    </row>
    <row r="323" spans="2:2" ht="15.75" customHeight="1" x14ac:dyDescent="0.2">
      <c r="B323" s="12"/>
    </row>
    <row r="324" spans="2:2" ht="15.75" customHeight="1" x14ac:dyDescent="0.2">
      <c r="B324" s="12"/>
    </row>
    <row r="325" spans="2:2" ht="15.75" customHeight="1" x14ac:dyDescent="0.2">
      <c r="B325" s="12"/>
    </row>
    <row r="326" spans="2:2" ht="15.75" customHeight="1" x14ac:dyDescent="0.2">
      <c r="B326" s="12"/>
    </row>
    <row r="327" spans="2:2" ht="15.75" customHeight="1" x14ac:dyDescent="0.2">
      <c r="B327" s="12"/>
    </row>
    <row r="328" spans="2:2" ht="15.75" customHeight="1" x14ac:dyDescent="0.2">
      <c r="B328" s="12"/>
    </row>
    <row r="329" spans="2:2" ht="15.75" customHeight="1" x14ac:dyDescent="0.2">
      <c r="B329" s="12"/>
    </row>
    <row r="330" spans="2:2" ht="15.75" customHeight="1" x14ac:dyDescent="0.2">
      <c r="B330" s="12"/>
    </row>
    <row r="331" spans="2:2" ht="15.75" customHeight="1" x14ac:dyDescent="0.2">
      <c r="B331" s="12"/>
    </row>
    <row r="332" spans="2:2" ht="15.75" customHeight="1" x14ac:dyDescent="0.2">
      <c r="B332" s="12"/>
    </row>
    <row r="333" spans="2:2" ht="15.75" customHeight="1" x14ac:dyDescent="0.2">
      <c r="B333" s="12"/>
    </row>
    <row r="334" spans="2:2" ht="15.75" customHeight="1" x14ac:dyDescent="0.2">
      <c r="B334" s="12"/>
    </row>
    <row r="335" spans="2:2" ht="15.75" customHeight="1" x14ac:dyDescent="0.2">
      <c r="B335" s="12"/>
    </row>
    <row r="336" spans="2:2" ht="15.75" customHeight="1" x14ac:dyDescent="0.2">
      <c r="B336" s="12"/>
    </row>
    <row r="337" spans="2:2" ht="15.75" customHeight="1" x14ac:dyDescent="0.2">
      <c r="B337" s="12"/>
    </row>
    <row r="338" spans="2:2" ht="15.75" customHeight="1" x14ac:dyDescent="0.2">
      <c r="B338" s="12"/>
    </row>
    <row r="339" spans="2:2" ht="15.75" customHeight="1" x14ac:dyDescent="0.2">
      <c r="B339" s="12"/>
    </row>
    <row r="340" spans="2:2" ht="15.75" customHeight="1" x14ac:dyDescent="0.2">
      <c r="B340" s="12"/>
    </row>
    <row r="341" spans="2:2" ht="15.75" customHeight="1" x14ac:dyDescent="0.2">
      <c r="B341" s="12"/>
    </row>
    <row r="342" spans="2:2" ht="15.75" customHeight="1" x14ac:dyDescent="0.2">
      <c r="B342" s="12"/>
    </row>
    <row r="343" spans="2:2" ht="15.75" customHeight="1" x14ac:dyDescent="0.2">
      <c r="B343" s="12"/>
    </row>
    <row r="344" spans="2:2" ht="15.75" customHeight="1" x14ac:dyDescent="0.2">
      <c r="B344" s="12"/>
    </row>
    <row r="345" spans="2:2" ht="15.75" customHeight="1" x14ac:dyDescent="0.2">
      <c r="B345" s="12"/>
    </row>
    <row r="346" spans="2:2" ht="15.75" customHeight="1" x14ac:dyDescent="0.2">
      <c r="B346" s="12"/>
    </row>
    <row r="347" spans="2:2" ht="15.75" customHeight="1" x14ac:dyDescent="0.2">
      <c r="B347" s="12"/>
    </row>
    <row r="348" spans="2:2" ht="15.75" customHeight="1" x14ac:dyDescent="0.2">
      <c r="B348" s="12"/>
    </row>
    <row r="349" spans="2:2" ht="15.75" customHeight="1" x14ac:dyDescent="0.2">
      <c r="B349" s="12"/>
    </row>
    <row r="350" spans="2:2" ht="15.75" customHeight="1" x14ac:dyDescent="0.2">
      <c r="B350" s="12"/>
    </row>
    <row r="351" spans="2:2" ht="15.75" customHeight="1" x14ac:dyDescent="0.2">
      <c r="B351" s="12"/>
    </row>
    <row r="352" spans="2:2" ht="15.75" customHeight="1" x14ac:dyDescent="0.2">
      <c r="B352" s="12"/>
    </row>
    <row r="353" spans="2:2" ht="15.75" customHeight="1" x14ac:dyDescent="0.2">
      <c r="B353" s="12"/>
    </row>
    <row r="354" spans="2:2" ht="15.75" customHeight="1" x14ac:dyDescent="0.2">
      <c r="B354" s="12"/>
    </row>
    <row r="355" spans="2:2" ht="15.75" customHeight="1" x14ac:dyDescent="0.2">
      <c r="B355" s="12"/>
    </row>
    <row r="356" spans="2:2" ht="15.75" customHeight="1" x14ac:dyDescent="0.2">
      <c r="B356" s="12"/>
    </row>
    <row r="357" spans="2:2" ht="15.75" customHeight="1" x14ac:dyDescent="0.2">
      <c r="B357" s="12"/>
    </row>
    <row r="358" spans="2:2" ht="15.75" customHeight="1" x14ac:dyDescent="0.2">
      <c r="B358" s="12"/>
    </row>
    <row r="359" spans="2:2" ht="15.75" customHeight="1" x14ac:dyDescent="0.2">
      <c r="B359" s="12"/>
    </row>
    <row r="360" spans="2:2" ht="15.75" customHeight="1" x14ac:dyDescent="0.2">
      <c r="B360" s="12"/>
    </row>
    <row r="361" spans="2:2" ht="15.75" customHeight="1" x14ac:dyDescent="0.2">
      <c r="B361" s="12"/>
    </row>
    <row r="362" spans="2:2" ht="15.75" customHeight="1" x14ac:dyDescent="0.2">
      <c r="B362" s="12"/>
    </row>
    <row r="363" spans="2:2" ht="15.75" customHeight="1" x14ac:dyDescent="0.2">
      <c r="B363" s="12"/>
    </row>
    <row r="364" spans="2:2" ht="15.75" customHeight="1" x14ac:dyDescent="0.2">
      <c r="B364" s="12"/>
    </row>
    <row r="365" spans="2:2" ht="15.75" customHeight="1" x14ac:dyDescent="0.2">
      <c r="B365" s="12"/>
    </row>
    <row r="366" spans="2:2" ht="15.75" customHeight="1" x14ac:dyDescent="0.2">
      <c r="B366" s="12"/>
    </row>
    <row r="367" spans="2:2" ht="15.75" customHeight="1" x14ac:dyDescent="0.2">
      <c r="B367" s="12"/>
    </row>
    <row r="368" spans="2:2" ht="15.75" customHeight="1" x14ac:dyDescent="0.2">
      <c r="B368" s="12"/>
    </row>
    <row r="369" spans="2:2" ht="15.75" customHeight="1" x14ac:dyDescent="0.2">
      <c r="B369" s="12"/>
    </row>
    <row r="370" spans="2:2" ht="15.75" customHeight="1" x14ac:dyDescent="0.2">
      <c r="B370" s="12"/>
    </row>
    <row r="371" spans="2:2" ht="15.75" customHeight="1" x14ac:dyDescent="0.2">
      <c r="B371" s="12"/>
    </row>
    <row r="372" spans="2:2" ht="15.75" customHeight="1" x14ac:dyDescent="0.2">
      <c r="B372" s="12"/>
    </row>
    <row r="373" spans="2:2" ht="15.75" customHeight="1" x14ac:dyDescent="0.2">
      <c r="B373" s="12"/>
    </row>
    <row r="374" spans="2:2" ht="15.75" customHeight="1" x14ac:dyDescent="0.2">
      <c r="B374" s="12"/>
    </row>
    <row r="375" spans="2:2" ht="15.75" customHeight="1" x14ac:dyDescent="0.2">
      <c r="B375" s="12"/>
    </row>
    <row r="376" spans="2:2" ht="15.75" customHeight="1" x14ac:dyDescent="0.2">
      <c r="B376" s="12"/>
    </row>
    <row r="377" spans="2:2" ht="15.75" customHeight="1" x14ac:dyDescent="0.2">
      <c r="B377" s="12"/>
    </row>
    <row r="378" spans="2:2" ht="15.75" customHeight="1" x14ac:dyDescent="0.2">
      <c r="B378" s="12"/>
    </row>
    <row r="379" spans="2:2" ht="15.75" customHeight="1" x14ac:dyDescent="0.2">
      <c r="B379" s="12"/>
    </row>
    <row r="380" spans="2:2" ht="15.75" customHeight="1" x14ac:dyDescent="0.2">
      <c r="B380" s="12"/>
    </row>
    <row r="381" spans="2:2" ht="15.75" customHeight="1" x14ac:dyDescent="0.2">
      <c r="B381" s="12"/>
    </row>
    <row r="382" spans="2:2" ht="15.75" customHeight="1" x14ac:dyDescent="0.2">
      <c r="B382" s="12"/>
    </row>
    <row r="383" spans="2:2" ht="15.75" customHeight="1" x14ac:dyDescent="0.2">
      <c r="B383" s="12"/>
    </row>
    <row r="384" spans="2:2" ht="15.75" customHeight="1" x14ac:dyDescent="0.2">
      <c r="B384" s="12"/>
    </row>
    <row r="385" spans="2:2" ht="15.75" customHeight="1" x14ac:dyDescent="0.2">
      <c r="B385" s="12"/>
    </row>
    <row r="386" spans="2:2" ht="15.75" customHeight="1" x14ac:dyDescent="0.2">
      <c r="B386" s="12"/>
    </row>
    <row r="387" spans="2:2" ht="15.75" customHeight="1" x14ac:dyDescent="0.2">
      <c r="B387" s="12"/>
    </row>
    <row r="388" spans="2:2" ht="15.75" customHeight="1" x14ac:dyDescent="0.2">
      <c r="B388" s="12"/>
    </row>
    <row r="389" spans="2:2" ht="15.75" customHeight="1" x14ac:dyDescent="0.2">
      <c r="B389" s="12"/>
    </row>
    <row r="390" spans="2:2" ht="15.75" customHeight="1" x14ac:dyDescent="0.2">
      <c r="B390" s="12"/>
    </row>
    <row r="391" spans="2:2" ht="15.75" customHeight="1" x14ac:dyDescent="0.2">
      <c r="B391" s="12"/>
    </row>
    <row r="392" spans="2:2" ht="15.75" customHeight="1" x14ac:dyDescent="0.2">
      <c r="B392" s="12"/>
    </row>
    <row r="393" spans="2:2" ht="15.75" customHeight="1" x14ac:dyDescent="0.2">
      <c r="B393" s="12"/>
    </row>
    <row r="394" spans="2:2" ht="15.75" customHeight="1" x14ac:dyDescent="0.2">
      <c r="B394" s="12"/>
    </row>
    <row r="395" spans="2:2" ht="15.75" customHeight="1" x14ac:dyDescent="0.2">
      <c r="B395" s="12"/>
    </row>
    <row r="396" spans="2:2" ht="15.75" customHeight="1" x14ac:dyDescent="0.2">
      <c r="B396" s="12"/>
    </row>
    <row r="397" spans="2:2" ht="15.75" customHeight="1" x14ac:dyDescent="0.2">
      <c r="B397" s="12"/>
    </row>
    <row r="398" spans="2:2" ht="15.75" customHeight="1" x14ac:dyDescent="0.2">
      <c r="B398" s="12"/>
    </row>
    <row r="399" spans="2:2" ht="15.75" customHeight="1" x14ac:dyDescent="0.2">
      <c r="B399" s="12"/>
    </row>
    <row r="400" spans="2:2" ht="15.75" customHeight="1" x14ac:dyDescent="0.2">
      <c r="B400" s="12"/>
    </row>
    <row r="401" spans="2:2" ht="15.75" customHeight="1" x14ac:dyDescent="0.2">
      <c r="B401" s="12"/>
    </row>
    <row r="402" spans="2:2" ht="15.75" customHeight="1" x14ac:dyDescent="0.2">
      <c r="B402" s="12"/>
    </row>
    <row r="403" spans="2:2" ht="15.75" customHeight="1" x14ac:dyDescent="0.2">
      <c r="B403" s="12"/>
    </row>
    <row r="404" spans="2:2" ht="15.75" customHeight="1" x14ac:dyDescent="0.2">
      <c r="B404" s="12"/>
    </row>
    <row r="405" spans="2:2" ht="15.75" customHeight="1" x14ac:dyDescent="0.2">
      <c r="B405" s="12"/>
    </row>
    <row r="406" spans="2:2" ht="15.75" customHeight="1" x14ac:dyDescent="0.2">
      <c r="B406" s="12"/>
    </row>
    <row r="407" spans="2:2" ht="15.75" customHeight="1" x14ac:dyDescent="0.2">
      <c r="B407" s="12"/>
    </row>
    <row r="408" spans="2:2" ht="15.75" customHeight="1" x14ac:dyDescent="0.2">
      <c r="B408" s="12"/>
    </row>
    <row r="409" spans="2:2" ht="15.75" customHeight="1" x14ac:dyDescent="0.2">
      <c r="B409" s="12"/>
    </row>
    <row r="410" spans="2:2" ht="15.75" customHeight="1" x14ac:dyDescent="0.2">
      <c r="B410" s="12"/>
    </row>
    <row r="411" spans="2:2" ht="15.75" customHeight="1" x14ac:dyDescent="0.2">
      <c r="B411" s="12"/>
    </row>
    <row r="412" spans="2:2" ht="15.75" customHeight="1" x14ac:dyDescent="0.2">
      <c r="B412" s="12"/>
    </row>
    <row r="413" spans="2:2" ht="15.75" customHeight="1" x14ac:dyDescent="0.2">
      <c r="B413" s="12"/>
    </row>
    <row r="414" spans="2:2" ht="15.75" customHeight="1" x14ac:dyDescent="0.2">
      <c r="B414" s="12"/>
    </row>
    <row r="415" spans="2:2" ht="15.75" customHeight="1" x14ac:dyDescent="0.2">
      <c r="B415" s="12"/>
    </row>
    <row r="416" spans="2:2" ht="15.75" customHeight="1" x14ac:dyDescent="0.2">
      <c r="B416" s="12"/>
    </row>
    <row r="417" spans="2:2" ht="15.75" customHeight="1" x14ac:dyDescent="0.2">
      <c r="B417" s="12"/>
    </row>
    <row r="418" spans="2:2" ht="15.75" customHeight="1" x14ac:dyDescent="0.2">
      <c r="B418" s="12"/>
    </row>
    <row r="419" spans="2:2" ht="15.75" customHeight="1" x14ac:dyDescent="0.2">
      <c r="B419" s="12"/>
    </row>
    <row r="420" spans="2:2" ht="15.75" customHeight="1" x14ac:dyDescent="0.2">
      <c r="B420" s="12"/>
    </row>
    <row r="421" spans="2:2" ht="15.75" customHeight="1" x14ac:dyDescent="0.2">
      <c r="B421" s="12"/>
    </row>
    <row r="422" spans="2:2" ht="15.75" customHeight="1" x14ac:dyDescent="0.2">
      <c r="B422" s="12"/>
    </row>
    <row r="423" spans="2:2" ht="15.75" customHeight="1" x14ac:dyDescent="0.2">
      <c r="B423" s="12"/>
    </row>
    <row r="424" spans="2:2" ht="15.75" customHeight="1" x14ac:dyDescent="0.2">
      <c r="B424" s="12"/>
    </row>
    <row r="425" spans="2:2" ht="15.75" customHeight="1" x14ac:dyDescent="0.2">
      <c r="B425" s="12"/>
    </row>
    <row r="426" spans="2:2" ht="15.75" customHeight="1" x14ac:dyDescent="0.2">
      <c r="B426" s="12"/>
    </row>
    <row r="427" spans="2:2" ht="15.75" customHeight="1" x14ac:dyDescent="0.2">
      <c r="B427" s="12"/>
    </row>
    <row r="428" spans="2:2" ht="15.75" customHeight="1" x14ac:dyDescent="0.2">
      <c r="B428" s="12"/>
    </row>
    <row r="429" spans="2:2" ht="15.75" customHeight="1" x14ac:dyDescent="0.2">
      <c r="B429" s="12"/>
    </row>
    <row r="430" spans="2:2" ht="15.75" customHeight="1" x14ac:dyDescent="0.2">
      <c r="B430" s="12"/>
    </row>
    <row r="431" spans="2:2" ht="15.75" customHeight="1" x14ac:dyDescent="0.2">
      <c r="B431" s="12"/>
    </row>
    <row r="432" spans="2:2" ht="15.75" customHeight="1" x14ac:dyDescent="0.2">
      <c r="B432" s="12"/>
    </row>
    <row r="433" spans="2:2" ht="15.75" customHeight="1" x14ac:dyDescent="0.2">
      <c r="B433" s="12"/>
    </row>
    <row r="434" spans="2:2" ht="15.75" customHeight="1" x14ac:dyDescent="0.2">
      <c r="B434" s="12"/>
    </row>
    <row r="435" spans="2:2" ht="15.75" customHeight="1" x14ac:dyDescent="0.2">
      <c r="B435" s="12"/>
    </row>
    <row r="436" spans="2:2" ht="15.75" customHeight="1" x14ac:dyDescent="0.2">
      <c r="B436" s="12"/>
    </row>
    <row r="437" spans="2:2" ht="15.75" customHeight="1" x14ac:dyDescent="0.2">
      <c r="B437" s="12"/>
    </row>
    <row r="438" spans="2:2" ht="15.75" customHeight="1" x14ac:dyDescent="0.2">
      <c r="B438" s="12"/>
    </row>
    <row r="439" spans="2:2" ht="15.75" customHeight="1" x14ac:dyDescent="0.2">
      <c r="B439" s="12"/>
    </row>
    <row r="440" spans="2:2" ht="15.75" customHeight="1" x14ac:dyDescent="0.2">
      <c r="B440" s="12"/>
    </row>
    <row r="441" spans="2:2" ht="15.75" customHeight="1" x14ac:dyDescent="0.2">
      <c r="B441" s="12"/>
    </row>
    <row r="442" spans="2:2" ht="15.75" customHeight="1" x14ac:dyDescent="0.2">
      <c r="B442" s="12"/>
    </row>
    <row r="443" spans="2:2" ht="15.75" customHeight="1" x14ac:dyDescent="0.2">
      <c r="B443" s="12"/>
    </row>
    <row r="444" spans="2:2" ht="15.75" customHeight="1" x14ac:dyDescent="0.2">
      <c r="B444" s="12"/>
    </row>
    <row r="445" spans="2:2" ht="15.75" customHeight="1" x14ac:dyDescent="0.2">
      <c r="B445" s="12"/>
    </row>
    <row r="446" spans="2:2" ht="15.75" customHeight="1" x14ac:dyDescent="0.2">
      <c r="B446" s="12"/>
    </row>
    <row r="447" spans="2:2" ht="15.75" customHeight="1" x14ac:dyDescent="0.2">
      <c r="B447" s="12"/>
    </row>
    <row r="448" spans="2:2" ht="15.75" customHeight="1" x14ac:dyDescent="0.2">
      <c r="B448" s="12"/>
    </row>
    <row r="449" spans="2:2" ht="15.75" customHeight="1" x14ac:dyDescent="0.2">
      <c r="B449" s="12"/>
    </row>
    <row r="450" spans="2:2" ht="15.75" customHeight="1" x14ac:dyDescent="0.2">
      <c r="B450" s="12"/>
    </row>
    <row r="451" spans="2:2" ht="15.75" customHeight="1" x14ac:dyDescent="0.2">
      <c r="B451" s="12"/>
    </row>
    <row r="452" spans="2:2" ht="15.75" customHeight="1" x14ac:dyDescent="0.2">
      <c r="B452" s="12"/>
    </row>
    <row r="453" spans="2:2" ht="15.75" customHeight="1" x14ac:dyDescent="0.2">
      <c r="B453" s="12"/>
    </row>
    <row r="454" spans="2:2" ht="15.75" customHeight="1" x14ac:dyDescent="0.2">
      <c r="B454" s="12"/>
    </row>
    <row r="455" spans="2:2" ht="15.75" customHeight="1" x14ac:dyDescent="0.2">
      <c r="B455" s="12"/>
    </row>
    <row r="456" spans="2:2" ht="15.75" customHeight="1" x14ac:dyDescent="0.2">
      <c r="B456" s="12"/>
    </row>
    <row r="457" spans="2:2" ht="15.75" customHeight="1" x14ac:dyDescent="0.2">
      <c r="B457" s="12"/>
    </row>
    <row r="458" spans="2:2" ht="15.75" customHeight="1" x14ac:dyDescent="0.2">
      <c r="B458" s="12"/>
    </row>
    <row r="459" spans="2:2" ht="15.75" customHeight="1" x14ac:dyDescent="0.2">
      <c r="B459" s="12"/>
    </row>
    <row r="460" spans="2:2" ht="15.75" customHeight="1" x14ac:dyDescent="0.2">
      <c r="B460" s="12"/>
    </row>
    <row r="461" spans="2:2" ht="15.75" customHeight="1" x14ac:dyDescent="0.2">
      <c r="B461" s="12"/>
    </row>
    <row r="462" spans="2:2" ht="15.75" customHeight="1" x14ac:dyDescent="0.2">
      <c r="B462" s="12"/>
    </row>
    <row r="463" spans="2:2" ht="15.75" customHeight="1" x14ac:dyDescent="0.2">
      <c r="B463" s="12"/>
    </row>
    <row r="464" spans="2:2" ht="15.75" customHeight="1" x14ac:dyDescent="0.2">
      <c r="B464" s="12"/>
    </row>
    <row r="465" spans="2:2" ht="15.75" customHeight="1" x14ac:dyDescent="0.2">
      <c r="B465" s="12"/>
    </row>
    <row r="466" spans="2:2" ht="15.75" customHeight="1" x14ac:dyDescent="0.2">
      <c r="B466" s="12"/>
    </row>
    <row r="467" spans="2:2" ht="15.75" customHeight="1" x14ac:dyDescent="0.2">
      <c r="B467" s="12"/>
    </row>
    <row r="468" spans="2:2" ht="15.75" customHeight="1" x14ac:dyDescent="0.2">
      <c r="B468" s="12"/>
    </row>
    <row r="469" spans="2:2" ht="15.75" customHeight="1" x14ac:dyDescent="0.2">
      <c r="B469" s="12"/>
    </row>
    <row r="470" spans="2:2" ht="15.75" customHeight="1" x14ac:dyDescent="0.2">
      <c r="B470" s="12"/>
    </row>
    <row r="471" spans="2:2" ht="15.75" customHeight="1" x14ac:dyDescent="0.2">
      <c r="B471" s="12"/>
    </row>
    <row r="472" spans="2:2" ht="15.75" customHeight="1" x14ac:dyDescent="0.2">
      <c r="B472" s="12"/>
    </row>
    <row r="473" spans="2:2" ht="15.75" customHeight="1" x14ac:dyDescent="0.2">
      <c r="B473" s="12"/>
    </row>
    <row r="474" spans="2:2" ht="15.75" customHeight="1" x14ac:dyDescent="0.2">
      <c r="B474" s="12"/>
    </row>
    <row r="475" spans="2:2" ht="15.75" customHeight="1" x14ac:dyDescent="0.2">
      <c r="B475" s="12"/>
    </row>
    <row r="476" spans="2:2" ht="15.75" customHeight="1" x14ac:dyDescent="0.2">
      <c r="B476" s="12"/>
    </row>
    <row r="477" spans="2:2" ht="15.75" customHeight="1" x14ac:dyDescent="0.2">
      <c r="B477" s="12"/>
    </row>
    <row r="478" spans="2:2" ht="15.75" customHeight="1" x14ac:dyDescent="0.2">
      <c r="B478" s="12"/>
    </row>
    <row r="479" spans="2:2" ht="15.75" customHeight="1" x14ac:dyDescent="0.2">
      <c r="B479" s="12"/>
    </row>
    <row r="480" spans="2:2" ht="15.75" customHeight="1" x14ac:dyDescent="0.2">
      <c r="B480" s="12"/>
    </row>
    <row r="481" spans="2:2" ht="15.75" customHeight="1" x14ac:dyDescent="0.2">
      <c r="B481" s="12"/>
    </row>
    <row r="482" spans="2:2" ht="15.75" customHeight="1" x14ac:dyDescent="0.2">
      <c r="B482" s="12"/>
    </row>
    <row r="483" spans="2:2" ht="15.75" customHeight="1" x14ac:dyDescent="0.2">
      <c r="B483" s="12"/>
    </row>
    <row r="484" spans="2:2" ht="15.75" customHeight="1" x14ac:dyDescent="0.2">
      <c r="B484" s="12"/>
    </row>
    <row r="485" spans="2:2" ht="15.75" customHeight="1" x14ac:dyDescent="0.2">
      <c r="B485" s="12"/>
    </row>
    <row r="486" spans="2:2" ht="15.75" customHeight="1" x14ac:dyDescent="0.2">
      <c r="B486" s="12"/>
    </row>
    <row r="487" spans="2:2" ht="15.75" customHeight="1" x14ac:dyDescent="0.2">
      <c r="B487" s="12"/>
    </row>
    <row r="488" spans="2:2" ht="15.75" customHeight="1" x14ac:dyDescent="0.2">
      <c r="B488" s="12"/>
    </row>
    <row r="489" spans="2:2" ht="15.75" customHeight="1" x14ac:dyDescent="0.2">
      <c r="B489" s="12"/>
    </row>
    <row r="490" spans="2:2" ht="15.75" customHeight="1" x14ac:dyDescent="0.2">
      <c r="B490" s="12"/>
    </row>
    <row r="491" spans="2:2" ht="15.75" customHeight="1" x14ac:dyDescent="0.2">
      <c r="B491" s="12"/>
    </row>
    <row r="492" spans="2:2" ht="15.75" customHeight="1" x14ac:dyDescent="0.2">
      <c r="B492" s="12"/>
    </row>
    <row r="493" spans="2:2" ht="15.75" customHeight="1" x14ac:dyDescent="0.2">
      <c r="B493" s="12"/>
    </row>
    <row r="494" spans="2:2" ht="15.75" customHeight="1" x14ac:dyDescent="0.2">
      <c r="B494" s="12"/>
    </row>
    <row r="495" spans="2:2" ht="15.75" customHeight="1" x14ac:dyDescent="0.2">
      <c r="B495" s="12"/>
    </row>
    <row r="496" spans="2:2" ht="15.75" customHeight="1" x14ac:dyDescent="0.2">
      <c r="B496" s="12"/>
    </row>
    <row r="497" spans="2:2" ht="15.75" customHeight="1" x14ac:dyDescent="0.2">
      <c r="B497" s="12"/>
    </row>
    <row r="498" spans="2:2" ht="15.75" customHeight="1" x14ac:dyDescent="0.2">
      <c r="B498" s="12"/>
    </row>
    <row r="499" spans="2:2" ht="15.75" customHeight="1" x14ac:dyDescent="0.2">
      <c r="B499" s="12"/>
    </row>
    <row r="500" spans="2:2" ht="15.75" customHeight="1" x14ac:dyDescent="0.2">
      <c r="B500" s="12"/>
    </row>
    <row r="501" spans="2:2" ht="15.75" customHeight="1" x14ac:dyDescent="0.2">
      <c r="B501" s="12"/>
    </row>
    <row r="502" spans="2:2" ht="15.75" customHeight="1" x14ac:dyDescent="0.2">
      <c r="B502" s="12"/>
    </row>
    <row r="503" spans="2:2" ht="15.75" customHeight="1" x14ac:dyDescent="0.2">
      <c r="B503" s="12"/>
    </row>
    <row r="504" spans="2:2" ht="15.75" customHeight="1" x14ac:dyDescent="0.2">
      <c r="B504" s="12"/>
    </row>
    <row r="505" spans="2:2" ht="15.75" customHeight="1" x14ac:dyDescent="0.2">
      <c r="B505" s="12"/>
    </row>
    <row r="506" spans="2:2" ht="15.75" customHeight="1" x14ac:dyDescent="0.2">
      <c r="B506" s="12"/>
    </row>
    <row r="507" spans="2:2" ht="15.75" customHeight="1" x14ac:dyDescent="0.2">
      <c r="B507" s="12"/>
    </row>
    <row r="508" spans="2:2" ht="15.75" customHeight="1" x14ac:dyDescent="0.2">
      <c r="B508" s="12"/>
    </row>
    <row r="509" spans="2:2" ht="15.75" customHeight="1" x14ac:dyDescent="0.2">
      <c r="B509" s="12"/>
    </row>
    <row r="510" spans="2:2" ht="15.75" customHeight="1" x14ac:dyDescent="0.2">
      <c r="B510" s="12"/>
    </row>
    <row r="511" spans="2:2" ht="15.75" customHeight="1" x14ac:dyDescent="0.2">
      <c r="B511" s="12"/>
    </row>
    <row r="512" spans="2:2" ht="15.75" customHeight="1" x14ac:dyDescent="0.2">
      <c r="B512" s="12"/>
    </row>
    <row r="513" spans="2:2" ht="15.75" customHeight="1" x14ac:dyDescent="0.2">
      <c r="B513" s="12"/>
    </row>
    <row r="514" spans="2:2" ht="15.75" customHeight="1" x14ac:dyDescent="0.2">
      <c r="B514" s="12"/>
    </row>
    <row r="515" spans="2:2" ht="15.75" customHeight="1" x14ac:dyDescent="0.2">
      <c r="B515" s="12"/>
    </row>
    <row r="516" spans="2:2" ht="15.75" customHeight="1" x14ac:dyDescent="0.2">
      <c r="B516" s="12"/>
    </row>
    <row r="517" spans="2:2" ht="15.75" customHeight="1" x14ac:dyDescent="0.2">
      <c r="B517" s="12"/>
    </row>
    <row r="518" spans="2:2" ht="15.75" customHeight="1" x14ac:dyDescent="0.2">
      <c r="B518" s="12"/>
    </row>
    <row r="519" spans="2:2" ht="15.75" customHeight="1" x14ac:dyDescent="0.2">
      <c r="B519" s="12"/>
    </row>
    <row r="520" spans="2:2" ht="15.75" customHeight="1" x14ac:dyDescent="0.2">
      <c r="B520" s="12"/>
    </row>
    <row r="521" spans="2:2" ht="15.75" customHeight="1" x14ac:dyDescent="0.2">
      <c r="B521" s="12"/>
    </row>
    <row r="522" spans="2:2" ht="15.75" customHeight="1" x14ac:dyDescent="0.2">
      <c r="B522" s="12"/>
    </row>
    <row r="523" spans="2:2" ht="15.75" customHeight="1" x14ac:dyDescent="0.2">
      <c r="B523" s="12"/>
    </row>
    <row r="524" spans="2:2" ht="15.75" customHeight="1" x14ac:dyDescent="0.2">
      <c r="B524" s="12"/>
    </row>
    <row r="525" spans="2:2" ht="15.75" customHeight="1" x14ac:dyDescent="0.2">
      <c r="B525" s="12"/>
    </row>
    <row r="526" spans="2:2" ht="15.75" customHeight="1" x14ac:dyDescent="0.2">
      <c r="B526" s="12"/>
    </row>
    <row r="527" spans="2:2" ht="15.75" customHeight="1" x14ac:dyDescent="0.2">
      <c r="B527" s="12"/>
    </row>
    <row r="528" spans="2:2" ht="15.75" customHeight="1" x14ac:dyDescent="0.2">
      <c r="B528" s="12"/>
    </row>
    <row r="529" spans="2:2" ht="15.75" customHeight="1" x14ac:dyDescent="0.2">
      <c r="B529" s="12"/>
    </row>
    <row r="530" spans="2:2" ht="15.75" customHeight="1" x14ac:dyDescent="0.2">
      <c r="B530" s="12"/>
    </row>
    <row r="531" spans="2:2" ht="15.75" customHeight="1" x14ac:dyDescent="0.2">
      <c r="B531" s="12"/>
    </row>
    <row r="532" spans="2:2" ht="15.75" customHeight="1" x14ac:dyDescent="0.2">
      <c r="B532" s="12"/>
    </row>
    <row r="533" spans="2:2" ht="15.75" customHeight="1" x14ac:dyDescent="0.2">
      <c r="B533" s="12"/>
    </row>
    <row r="534" spans="2:2" ht="15.75" customHeight="1" x14ac:dyDescent="0.2">
      <c r="B534" s="12"/>
    </row>
    <row r="535" spans="2:2" ht="15.75" customHeight="1" x14ac:dyDescent="0.2">
      <c r="B535" s="12"/>
    </row>
    <row r="536" spans="2:2" ht="15.75" customHeight="1" x14ac:dyDescent="0.2">
      <c r="B536" s="12"/>
    </row>
    <row r="537" spans="2:2" ht="15.75" customHeight="1" x14ac:dyDescent="0.2">
      <c r="B537" s="12"/>
    </row>
    <row r="538" spans="2:2" ht="15.75" customHeight="1" x14ac:dyDescent="0.2">
      <c r="B538" s="12"/>
    </row>
    <row r="539" spans="2:2" ht="15.75" customHeight="1" x14ac:dyDescent="0.2">
      <c r="B539" s="12"/>
    </row>
    <row r="540" spans="2:2" ht="15.75" customHeight="1" x14ac:dyDescent="0.2">
      <c r="B540" s="12"/>
    </row>
    <row r="541" spans="2:2" ht="15.75" customHeight="1" x14ac:dyDescent="0.2">
      <c r="B541" s="12"/>
    </row>
    <row r="542" spans="2:2" ht="15.75" customHeight="1" x14ac:dyDescent="0.2">
      <c r="B542" s="12"/>
    </row>
    <row r="543" spans="2:2" ht="15.75" customHeight="1" x14ac:dyDescent="0.2">
      <c r="B543" s="12"/>
    </row>
    <row r="544" spans="2:2" ht="15.75" customHeight="1" x14ac:dyDescent="0.2">
      <c r="B544" s="12"/>
    </row>
    <row r="545" spans="2:2" ht="15.75" customHeight="1" x14ac:dyDescent="0.2">
      <c r="B545" s="12"/>
    </row>
    <row r="546" spans="2:2" ht="15.75" customHeight="1" x14ac:dyDescent="0.2">
      <c r="B546" s="12"/>
    </row>
    <row r="547" spans="2:2" ht="15.75" customHeight="1" x14ac:dyDescent="0.2">
      <c r="B547" s="12"/>
    </row>
    <row r="548" spans="2:2" ht="15.75" customHeight="1" x14ac:dyDescent="0.2">
      <c r="B548" s="12"/>
    </row>
    <row r="549" spans="2:2" ht="15.75" customHeight="1" x14ac:dyDescent="0.2">
      <c r="B549" s="12"/>
    </row>
    <row r="550" spans="2:2" ht="15.75" customHeight="1" x14ac:dyDescent="0.2">
      <c r="B550" s="12"/>
    </row>
    <row r="551" spans="2:2" ht="15.75" customHeight="1" x14ac:dyDescent="0.2">
      <c r="B551" s="12"/>
    </row>
    <row r="552" spans="2:2" ht="15.75" customHeight="1" x14ac:dyDescent="0.2">
      <c r="B552" s="12"/>
    </row>
    <row r="553" spans="2:2" ht="15.75" customHeight="1" x14ac:dyDescent="0.2">
      <c r="B553" s="12"/>
    </row>
    <row r="554" spans="2:2" ht="15.75" customHeight="1" x14ac:dyDescent="0.2">
      <c r="B554" s="12"/>
    </row>
    <row r="555" spans="2:2" ht="15.75" customHeight="1" x14ac:dyDescent="0.2">
      <c r="B555" s="12"/>
    </row>
    <row r="556" spans="2:2" ht="15.75" customHeight="1" x14ac:dyDescent="0.2">
      <c r="B556" s="12"/>
    </row>
    <row r="557" spans="2:2" ht="15.75" customHeight="1" x14ac:dyDescent="0.2">
      <c r="B557" s="12"/>
    </row>
    <row r="558" spans="2:2" ht="15.75" customHeight="1" x14ac:dyDescent="0.2">
      <c r="B558" s="12"/>
    </row>
    <row r="559" spans="2:2" ht="15.75" customHeight="1" x14ac:dyDescent="0.2">
      <c r="B559" s="12"/>
    </row>
    <row r="560" spans="2:2" ht="15.75" customHeight="1" x14ac:dyDescent="0.2">
      <c r="B560" s="12"/>
    </row>
    <row r="561" spans="2:2" ht="15.75" customHeight="1" x14ac:dyDescent="0.2">
      <c r="B561" s="12"/>
    </row>
    <row r="562" spans="2:2" ht="15.75" customHeight="1" x14ac:dyDescent="0.2">
      <c r="B562" s="12"/>
    </row>
    <row r="563" spans="2:2" ht="15.75" customHeight="1" x14ac:dyDescent="0.2">
      <c r="B563" s="12"/>
    </row>
    <row r="564" spans="2:2" ht="15.75" customHeight="1" x14ac:dyDescent="0.2">
      <c r="B564" s="12"/>
    </row>
    <row r="565" spans="2:2" ht="15.75" customHeight="1" x14ac:dyDescent="0.2">
      <c r="B565" s="12"/>
    </row>
    <row r="566" spans="2:2" ht="15.75" customHeight="1" x14ac:dyDescent="0.2">
      <c r="B566" s="12"/>
    </row>
    <row r="567" spans="2:2" ht="15.75" customHeight="1" x14ac:dyDescent="0.2">
      <c r="B567" s="12"/>
    </row>
    <row r="568" spans="2:2" ht="15.75" customHeight="1" x14ac:dyDescent="0.2">
      <c r="B568" s="12"/>
    </row>
    <row r="569" spans="2:2" ht="15.75" customHeight="1" x14ac:dyDescent="0.2">
      <c r="B569" s="12"/>
    </row>
    <row r="570" spans="2:2" ht="15.75" customHeight="1" x14ac:dyDescent="0.2">
      <c r="B570" s="12"/>
    </row>
    <row r="571" spans="2:2" ht="15.75" customHeight="1" x14ac:dyDescent="0.2">
      <c r="B571" s="12"/>
    </row>
    <row r="572" spans="2:2" ht="15.75" customHeight="1" x14ac:dyDescent="0.2">
      <c r="B572" s="12"/>
    </row>
    <row r="573" spans="2:2" ht="15.75" customHeight="1" x14ac:dyDescent="0.2">
      <c r="B573" s="12"/>
    </row>
    <row r="574" spans="2:2" ht="15.75" customHeight="1" x14ac:dyDescent="0.2">
      <c r="B574" s="12"/>
    </row>
    <row r="575" spans="2:2" ht="15.75" customHeight="1" x14ac:dyDescent="0.2">
      <c r="B575" s="12"/>
    </row>
    <row r="576" spans="2:2" ht="15.75" customHeight="1" x14ac:dyDescent="0.2">
      <c r="B576" s="12"/>
    </row>
    <row r="577" spans="2:2" ht="15.75" customHeight="1" x14ac:dyDescent="0.2">
      <c r="B577" s="12"/>
    </row>
    <row r="578" spans="2:2" ht="15.75" customHeight="1" x14ac:dyDescent="0.2">
      <c r="B578" s="12"/>
    </row>
    <row r="579" spans="2:2" ht="15.75" customHeight="1" x14ac:dyDescent="0.2">
      <c r="B579" s="12"/>
    </row>
    <row r="580" spans="2:2" ht="15.75" customHeight="1" x14ac:dyDescent="0.2">
      <c r="B580" s="12"/>
    </row>
    <row r="581" spans="2:2" ht="15.75" customHeight="1" x14ac:dyDescent="0.2">
      <c r="B581" s="12"/>
    </row>
    <row r="582" spans="2:2" ht="15.75" customHeight="1" x14ac:dyDescent="0.2">
      <c r="B582" s="12"/>
    </row>
    <row r="583" spans="2:2" ht="15.75" customHeight="1" x14ac:dyDescent="0.2">
      <c r="B583" s="12"/>
    </row>
    <row r="584" spans="2:2" ht="15.75" customHeight="1" x14ac:dyDescent="0.2">
      <c r="B584" s="12"/>
    </row>
    <row r="585" spans="2:2" ht="15.75" customHeight="1" x14ac:dyDescent="0.2">
      <c r="B585" s="12"/>
    </row>
    <row r="586" spans="2:2" ht="15.75" customHeight="1" x14ac:dyDescent="0.2">
      <c r="B586" s="12"/>
    </row>
    <row r="587" spans="2:2" ht="15.75" customHeight="1" x14ac:dyDescent="0.2">
      <c r="B587" s="12"/>
    </row>
    <row r="588" spans="2:2" ht="15.75" customHeight="1" x14ac:dyDescent="0.2">
      <c r="B588" s="12"/>
    </row>
    <row r="589" spans="2:2" ht="15.75" customHeight="1" x14ac:dyDescent="0.2">
      <c r="B589" s="12"/>
    </row>
    <row r="590" spans="2:2" ht="15.75" customHeight="1" x14ac:dyDescent="0.2">
      <c r="B590" s="12"/>
    </row>
    <row r="591" spans="2:2" ht="15.75" customHeight="1" x14ac:dyDescent="0.2">
      <c r="B591" s="12"/>
    </row>
    <row r="592" spans="2:2" ht="15.75" customHeight="1" x14ac:dyDescent="0.2">
      <c r="B592" s="12"/>
    </row>
    <row r="593" spans="2:2" ht="15.75" customHeight="1" x14ac:dyDescent="0.2">
      <c r="B593" s="12"/>
    </row>
    <row r="594" spans="2:2" ht="15.75" customHeight="1" x14ac:dyDescent="0.2">
      <c r="B594" s="12"/>
    </row>
    <row r="595" spans="2:2" ht="15.75" customHeight="1" x14ac:dyDescent="0.2">
      <c r="B595" s="12"/>
    </row>
    <row r="596" spans="2:2" ht="15.75" customHeight="1" x14ac:dyDescent="0.2">
      <c r="B596" s="12"/>
    </row>
    <row r="597" spans="2:2" ht="15.75" customHeight="1" x14ac:dyDescent="0.2">
      <c r="B597" s="12"/>
    </row>
    <row r="598" spans="2:2" ht="15.75" customHeight="1" x14ac:dyDescent="0.2">
      <c r="B598" s="12"/>
    </row>
    <row r="599" spans="2:2" ht="15.75" customHeight="1" x14ac:dyDescent="0.2">
      <c r="B599" s="12"/>
    </row>
    <row r="600" spans="2:2" ht="15.75" customHeight="1" x14ac:dyDescent="0.2">
      <c r="B600" s="12"/>
    </row>
    <row r="601" spans="2:2" ht="15.75" customHeight="1" x14ac:dyDescent="0.2">
      <c r="B601" s="12"/>
    </row>
    <row r="602" spans="2:2" ht="15.75" customHeight="1" x14ac:dyDescent="0.2">
      <c r="B602" s="12"/>
    </row>
    <row r="603" spans="2:2" ht="15.75" customHeight="1" x14ac:dyDescent="0.2">
      <c r="B603" s="12"/>
    </row>
    <row r="604" spans="2:2" ht="15.75" customHeight="1" x14ac:dyDescent="0.2">
      <c r="B604" s="12"/>
    </row>
    <row r="605" spans="2:2" ht="15.75" customHeight="1" x14ac:dyDescent="0.2">
      <c r="B605" s="12"/>
    </row>
    <row r="606" spans="2:2" ht="15.75" customHeight="1" x14ac:dyDescent="0.2">
      <c r="B606" s="12"/>
    </row>
    <row r="607" spans="2:2" ht="15.75" customHeight="1" x14ac:dyDescent="0.2">
      <c r="B607" s="12"/>
    </row>
    <row r="608" spans="2:2" ht="15.75" customHeight="1" x14ac:dyDescent="0.2">
      <c r="B608" s="12"/>
    </row>
    <row r="609" spans="2:2" ht="15.75" customHeight="1" x14ac:dyDescent="0.2">
      <c r="B609" s="12"/>
    </row>
    <row r="610" spans="2:2" ht="15.75" customHeight="1" x14ac:dyDescent="0.2">
      <c r="B610" s="12"/>
    </row>
    <row r="611" spans="2:2" ht="15.75" customHeight="1" x14ac:dyDescent="0.2">
      <c r="B611" s="12"/>
    </row>
    <row r="612" spans="2:2" ht="15.75" customHeight="1" x14ac:dyDescent="0.2">
      <c r="B612" s="12"/>
    </row>
    <row r="613" spans="2:2" ht="15.75" customHeight="1" x14ac:dyDescent="0.2">
      <c r="B613" s="12"/>
    </row>
    <row r="614" spans="2:2" ht="15.75" customHeight="1" x14ac:dyDescent="0.2">
      <c r="B614" s="12"/>
    </row>
    <row r="615" spans="2:2" ht="15.75" customHeight="1" x14ac:dyDescent="0.2">
      <c r="B615" s="12"/>
    </row>
    <row r="616" spans="2:2" ht="15.75" customHeight="1" x14ac:dyDescent="0.2">
      <c r="B616" s="12"/>
    </row>
    <row r="617" spans="2:2" ht="15.75" customHeight="1" x14ac:dyDescent="0.2">
      <c r="B617" s="12"/>
    </row>
    <row r="618" spans="2:2" ht="15.75" customHeight="1" x14ac:dyDescent="0.2">
      <c r="B618" s="12"/>
    </row>
    <row r="619" spans="2:2" ht="15.75" customHeight="1" x14ac:dyDescent="0.2">
      <c r="B619" s="12"/>
    </row>
    <row r="620" spans="2:2" ht="15.75" customHeight="1" x14ac:dyDescent="0.2">
      <c r="B620" s="12"/>
    </row>
    <row r="621" spans="2:2" ht="15.75" customHeight="1" x14ac:dyDescent="0.2">
      <c r="B621" s="12"/>
    </row>
    <row r="622" spans="2:2" ht="15.75" customHeight="1" x14ac:dyDescent="0.2">
      <c r="B622" s="12"/>
    </row>
    <row r="623" spans="2:2" ht="15.75" customHeight="1" x14ac:dyDescent="0.2">
      <c r="B623" s="12"/>
    </row>
    <row r="624" spans="2:2" ht="15.75" customHeight="1" x14ac:dyDescent="0.2">
      <c r="B624" s="12"/>
    </row>
    <row r="625" spans="2:2" ht="15.75" customHeight="1" x14ac:dyDescent="0.2">
      <c r="B625" s="12"/>
    </row>
    <row r="626" spans="2:2" ht="15.75" customHeight="1" x14ac:dyDescent="0.2">
      <c r="B626" s="12"/>
    </row>
    <row r="627" spans="2:2" ht="15.75" customHeight="1" x14ac:dyDescent="0.2">
      <c r="B627" s="12"/>
    </row>
    <row r="628" spans="2:2" ht="15.75" customHeight="1" x14ac:dyDescent="0.2">
      <c r="B628" s="12"/>
    </row>
    <row r="629" spans="2:2" ht="15.75" customHeight="1" x14ac:dyDescent="0.2">
      <c r="B629" s="12"/>
    </row>
    <row r="630" spans="2:2" ht="15.75" customHeight="1" x14ac:dyDescent="0.2">
      <c r="B630" s="12"/>
    </row>
    <row r="631" spans="2:2" ht="15.75" customHeight="1" x14ac:dyDescent="0.2">
      <c r="B631" s="12"/>
    </row>
    <row r="632" spans="2:2" ht="15.75" customHeight="1" x14ac:dyDescent="0.2">
      <c r="B632" s="12"/>
    </row>
    <row r="633" spans="2:2" ht="15.75" customHeight="1" x14ac:dyDescent="0.2">
      <c r="B633" s="12"/>
    </row>
    <row r="634" spans="2:2" ht="15.75" customHeight="1" x14ac:dyDescent="0.2">
      <c r="B634" s="12"/>
    </row>
    <row r="635" spans="2:2" ht="15.75" customHeight="1" x14ac:dyDescent="0.2">
      <c r="B635" s="12"/>
    </row>
    <row r="636" spans="2:2" ht="15.75" customHeight="1" x14ac:dyDescent="0.2">
      <c r="B636" s="12"/>
    </row>
    <row r="637" spans="2:2" ht="15.75" customHeight="1" x14ac:dyDescent="0.2">
      <c r="B637" s="12"/>
    </row>
    <row r="638" spans="2:2" ht="15.75" customHeight="1" x14ac:dyDescent="0.2">
      <c r="B638" s="12"/>
    </row>
    <row r="639" spans="2:2" ht="15.75" customHeight="1" x14ac:dyDescent="0.2">
      <c r="B639" s="12"/>
    </row>
    <row r="640" spans="2:2" ht="15.75" customHeight="1" x14ac:dyDescent="0.2">
      <c r="B640" s="12"/>
    </row>
    <row r="641" spans="2:2" ht="15.75" customHeight="1" x14ac:dyDescent="0.2">
      <c r="B641" s="12"/>
    </row>
    <row r="642" spans="2:2" ht="15.75" customHeight="1" x14ac:dyDescent="0.2">
      <c r="B642" s="12"/>
    </row>
    <row r="643" spans="2:2" ht="15.75" customHeight="1" x14ac:dyDescent="0.2">
      <c r="B643" s="12"/>
    </row>
    <row r="644" spans="2:2" ht="15.75" customHeight="1" x14ac:dyDescent="0.2">
      <c r="B644" s="12"/>
    </row>
    <row r="645" spans="2:2" ht="15.75" customHeight="1" x14ac:dyDescent="0.2">
      <c r="B645" s="12"/>
    </row>
    <row r="646" spans="2:2" ht="15.75" customHeight="1" x14ac:dyDescent="0.2">
      <c r="B646" s="12"/>
    </row>
    <row r="647" spans="2:2" ht="15.75" customHeight="1" x14ac:dyDescent="0.2">
      <c r="B647" s="12"/>
    </row>
    <row r="648" spans="2:2" ht="15.75" customHeight="1" x14ac:dyDescent="0.2">
      <c r="B648" s="12"/>
    </row>
    <row r="649" spans="2:2" ht="15.75" customHeight="1" x14ac:dyDescent="0.2">
      <c r="B649" s="12"/>
    </row>
    <row r="650" spans="2:2" ht="15.75" customHeight="1" x14ac:dyDescent="0.2">
      <c r="B650" s="12"/>
    </row>
    <row r="651" spans="2:2" ht="15.75" customHeight="1" x14ac:dyDescent="0.2">
      <c r="B651" s="12"/>
    </row>
    <row r="652" spans="2:2" ht="15.75" customHeight="1" x14ac:dyDescent="0.2">
      <c r="B652" s="12"/>
    </row>
    <row r="653" spans="2:2" ht="15.75" customHeight="1" x14ac:dyDescent="0.2">
      <c r="B653" s="12"/>
    </row>
    <row r="654" spans="2:2" ht="15.75" customHeight="1" x14ac:dyDescent="0.2">
      <c r="B654" s="12"/>
    </row>
    <row r="655" spans="2:2" ht="15.75" customHeight="1" x14ac:dyDescent="0.2">
      <c r="B655" s="12"/>
    </row>
    <row r="656" spans="2:2" ht="15.75" customHeight="1" x14ac:dyDescent="0.2">
      <c r="B656" s="12"/>
    </row>
    <row r="657" spans="2:2" ht="15.75" customHeight="1" x14ac:dyDescent="0.2">
      <c r="B657" s="12"/>
    </row>
    <row r="658" spans="2:2" ht="15.75" customHeight="1" x14ac:dyDescent="0.2">
      <c r="B658" s="12"/>
    </row>
    <row r="659" spans="2:2" ht="15.75" customHeight="1" x14ac:dyDescent="0.2">
      <c r="B659" s="12"/>
    </row>
    <row r="660" spans="2:2" ht="15.75" customHeight="1" x14ac:dyDescent="0.2">
      <c r="B660" s="12"/>
    </row>
    <row r="661" spans="2:2" ht="15.75" customHeight="1" x14ac:dyDescent="0.2">
      <c r="B661" s="12"/>
    </row>
    <row r="662" spans="2:2" ht="15.75" customHeight="1" x14ac:dyDescent="0.2">
      <c r="B662" s="12"/>
    </row>
    <row r="663" spans="2:2" ht="15.75" customHeight="1" x14ac:dyDescent="0.2">
      <c r="B663" s="12"/>
    </row>
    <row r="664" spans="2:2" ht="15.75" customHeight="1" x14ac:dyDescent="0.2">
      <c r="B664" s="12"/>
    </row>
    <row r="665" spans="2:2" ht="15.75" customHeight="1" x14ac:dyDescent="0.2">
      <c r="B665" s="12"/>
    </row>
    <row r="666" spans="2:2" ht="15.75" customHeight="1" x14ac:dyDescent="0.2">
      <c r="B666" s="12"/>
    </row>
    <row r="667" spans="2:2" ht="15.75" customHeight="1" x14ac:dyDescent="0.2">
      <c r="B667" s="12"/>
    </row>
    <row r="668" spans="2:2" ht="15.75" customHeight="1" x14ac:dyDescent="0.2">
      <c r="B668" s="12"/>
    </row>
    <row r="669" spans="2:2" ht="15.75" customHeight="1" x14ac:dyDescent="0.2">
      <c r="B669" s="12"/>
    </row>
    <row r="670" spans="2:2" ht="15.75" customHeight="1" x14ac:dyDescent="0.2">
      <c r="B670" s="12"/>
    </row>
    <row r="671" spans="2:2" ht="15.75" customHeight="1" x14ac:dyDescent="0.2">
      <c r="B671" s="12"/>
    </row>
    <row r="672" spans="2:2" ht="15.75" customHeight="1" x14ac:dyDescent="0.2">
      <c r="B672" s="12"/>
    </row>
    <row r="673" spans="2:2" ht="15.75" customHeight="1" x14ac:dyDescent="0.2">
      <c r="B673" s="12"/>
    </row>
    <row r="674" spans="2:2" ht="15.75" customHeight="1" x14ac:dyDescent="0.2">
      <c r="B674" s="12"/>
    </row>
    <row r="675" spans="2:2" ht="15.75" customHeight="1" x14ac:dyDescent="0.2">
      <c r="B675" s="12"/>
    </row>
    <row r="676" spans="2:2" ht="15.75" customHeight="1" x14ac:dyDescent="0.2">
      <c r="B676" s="12"/>
    </row>
    <row r="677" spans="2:2" ht="15.75" customHeight="1" x14ac:dyDescent="0.2">
      <c r="B677" s="12"/>
    </row>
    <row r="678" spans="2:2" ht="15.75" customHeight="1" x14ac:dyDescent="0.2">
      <c r="B678" s="12"/>
    </row>
    <row r="679" spans="2:2" ht="15.75" customHeight="1" x14ac:dyDescent="0.2">
      <c r="B679" s="12"/>
    </row>
    <row r="680" spans="2:2" ht="15.75" customHeight="1" x14ac:dyDescent="0.2">
      <c r="B680" s="12"/>
    </row>
    <row r="681" spans="2:2" ht="15.75" customHeight="1" x14ac:dyDescent="0.2">
      <c r="B681" s="12"/>
    </row>
    <row r="682" spans="2:2" ht="15.75" customHeight="1" x14ac:dyDescent="0.2">
      <c r="B682" s="12"/>
    </row>
    <row r="683" spans="2:2" ht="15.75" customHeight="1" x14ac:dyDescent="0.2">
      <c r="B683" s="12"/>
    </row>
    <row r="684" spans="2:2" ht="15.75" customHeight="1" x14ac:dyDescent="0.2">
      <c r="B684" s="12"/>
    </row>
    <row r="685" spans="2:2" ht="15.75" customHeight="1" x14ac:dyDescent="0.2">
      <c r="B685" s="12"/>
    </row>
    <row r="686" spans="2:2" ht="15.75" customHeight="1" x14ac:dyDescent="0.2">
      <c r="B686" s="12"/>
    </row>
    <row r="687" spans="2:2" ht="15.75" customHeight="1" x14ac:dyDescent="0.2">
      <c r="B687" s="12"/>
    </row>
    <row r="688" spans="2:2" ht="15.75" customHeight="1" x14ac:dyDescent="0.2">
      <c r="B688" s="12"/>
    </row>
    <row r="689" spans="2:2" ht="15.75" customHeight="1" x14ac:dyDescent="0.2">
      <c r="B689" s="12"/>
    </row>
    <row r="690" spans="2:2" ht="15.75" customHeight="1" x14ac:dyDescent="0.2">
      <c r="B690" s="12"/>
    </row>
    <row r="691" spans="2:2" ht="15.75" customHeight="1" x14ac:dyDescent="0.2">
      <c r="B691" s="12"/>
    </row>
    <row r="692" spans="2:2" ht="15.75" customHeight="1" x14ac:dyDescent="0.2">
      <c r="B692" s="12"/>
    </row>
    <row r="693" spans="2:2" ht="15.75" customHeight="1" x14ac:dyDescent="0.2">
      <c r="B693" s="12"/>
    </row>
    <row r="694" spans="2:2" ht="15.75" customHeight="1" x14ac:dyDescent="0.2">
      <c r="B694" s="12"/>
    </row>
    <row r="695" spans="2:2" ht="15.75" customHeight="1" x14ac:dyDescent="0.2">
      <c r="B695" s="12"/>
    </row>
    <row r="696" spans="2:2" ht="15.75" customHeight="1" x14ac:dyDescent="0.2">
      <c r="B696" s="12"/>
    </row>
    <row r="697" spans="2:2" ht="15.75" customHeight="1" x14ac:dyDescent="0.2">
      <c r="B697" s="12"/>
    </row>
    <row r="698" spans="2:2" ht="15.75" customHeight="1" x14ac:dyDescent="0.2">
      <c r="B698" s="12"/>
    </row>
    <row r="699" spans="2:2" ht="15.75" customHeight="1" x14ac:dyDescent="0.2">
      <c r="B699" s="12"/>
    </row>
    <row r="700" spans="2:2" ht="15.75" customHeight="1" x14ac:dyDescent="0.2">
      <c r="B700" s="12"/>
    </row>
    <row r="701" spans="2:2" ht="15.75" customHeight="1" x14ac:dyDescent="0.2">
      <c r="B701" s="12"/>
    </row>
    <row r="702" spans="2:2" ht="15.75" customHeight="1" x14ac:dyDescent="0.2">
      <c r="B702" s="12"/>
    </row>
    <row r="703" spans="2:2" ht="15.75" customHeight="1" x14ac:dyDescent="0.2">
      <c r="B703" s="12"/>
    </row>
    <row r="704" spans="2:2" ht="15.75" customHeight="1" x14ac:dyDescent="0.2">
      <c r="B704" s="12"/>
    </row>
    <row r="705" spans="2:2" ht="15.75" customHeight="1" x14ac:dyDescent="0.2">
      <c r="B705" s="12"/>
    </row>
    <row r="706" spans="2:2" ht="15.75" customHeight="1" x14ac:dyDescent="0.2">
      <c r="B706" s="12"/>
    </row>
    <row r="707" spans="2:2" ht="15.75" customHeight="1" x14ac:dyDescent="0.2">
      <c r="B707" s="12"/>
    </row>
    <row r="708" spans="2:2" ht="15.75" customHeight="1" x14ac:dyDescent="0.2">
      <c r="B708" s="12"/>
    </row>
    <row r="709" spans="2:2" ht="15.75" customHeight="1" x14ac:dyDescent="0.2">
      <c r="B709" s="12"/>
    </row>
    <row r="710" spans="2:2" ht="15.75" customHeight="1" x14ac:dyDescent="0.2">
      <c r="B710" s="12"/>
    </row>
    <row r="711" spans="2:2" ht="15.75" customHeight="1" x14ac:dyDescent="0.2">
      <c r="B711" s="12"/>
    </row>
    <row r="712" spans="2:2" ht="15.75" customHeight="1" x14ac:dyDescent="0.2">
      <c r="B712" s="12"/>
    </row>
    <row r="713" spans="2:2" ht="15.75" customHeight="1" x14ac:dyDescent="0.2">
      <c r="B713" s="12"/>
    </row>
    <row r="714" spans="2:2" ht="15.75" customHeight="1" x14ac:dyDescent="0.2">
      <c r="B714" s="12"/>
    </row>
    <row r="715" spans="2:2" ht="15.75" customHeight="1" x14ac:dyDescent="0.2">
      <c r="B715" s="12"/>
    </row>
    <row r="716" spans="2:2" ht="15.75" customHeight="1" x14ac:dyDescent="0.2">
      <c r="B716" s="12"/>
    </row>
    <row r="717" spans="2:2" ht="15.75" customHeight="1" x14ac:dyDescent="0.2">
      <c r="B717" s="12"/>
    </row>
    <row r="718" spans="2:2" ht="15.75" customHeight="1" x14ac:dyDescent="0.2">
      <c r="B718" s="12"/>
    </row>
    <row r="719" spans="2:2" ht="15.75" customHeight="1" x14ac:dyDescent="0.2">
      <c r="B719" s="12"/>
    </row>
    <row r="720" spans="2:2" ht="15.75" customHeight="1" x14ac:dyDescent="0.2">
      <c r="B720" s="12"/>
    </row>
    <row r="721" spans="2:2" ht="15.75" customHeight="1" x14ac:dyDescent="0.2">
      <c r="B721" s="12"/>
    </row>
    <row r="722" spans="2:2" ht="15.75" customHeight="1" x14ac:dyDescent="0.2">
      <c r="B722" s="12"/>
    </row>
    <row r="723" spans="2:2" ht="15.75" customHeight="1" x14ac:dyDescent="0.2">
      <c r="B723" s="12"/>
    </row>
    <row r="724" spans="2:2" ht="15.75" customHeight="1" x14ac:dyDescent="0.2">
      <c r="B724" s="12"/>
    </row>
    <row r="725" spans="2:2" ht="15.75" customHeight="1" x14ac:dyDescent="0.2">
      <c r="B725" s="12"/>
    </row>
    <row r="726" spans="2:2" ht="15.75" customHeight="1" x14ac:dyDescent="0.2">
      <c r="B726" s="12"/>
    </row>
    <row r="727" spans="2:2" ht="15.75" customHeight="1" x14ac:dyDescent="0.2">
      <c r="B727" s="12"/>
    </row>
    <row r="728" spans="2:2" ht="15.75" customHeight="1" x14ac:dyDescent="0.2">
      <c r="B728" s="12"/>
    </row>
    <row r="729" spans="2:2" ht="15.75" customHeight="1" x14ac:dyDescent="0.2">
      <c r="B729" s="12"/>
    </row>
    <row r="730" spans="2:2" ht="15.75" customHeight="1" x14ac:dyDescent="0.2">
      <c r="B730" s="12"/>
    </row>
    <row r="731" spans="2:2" ht="15.75" customHeight="1" x14ac:dyDescent="0.2">
      <c r="B731" s="12"/>
    </row>
    <row r="732" spans="2:2" ht="15.75" customHeight="1" x14ac:dyDescent="0.2">
      <c r="B732" s="12"/>
    </row>
    <row r="733" spans="2:2" ht="15.75" customHeight="1" x14ac:dyDescent="0.2">
      <c r="B733" s="12"/>
    </row>
    <row r="734" spans="2:2" ht="15.75" customHeight="1" x14ac:dyDescent="0.2">
      <c r="B734" s="12"/>
    </row>
    <row r="735" spans="2:2" ht="15.75" customHeight="1" x14ac:dyDescent="0.2">
      <c r="B735" s="12"/>
    </row>
    <row r="736" spans="2:2" ht="15.75" customHeight="1" x14ac:dyDescent="0.2">
      <c r="B736" s="12"/>
    </row>
    <row r="737" spans="2:2" ht="15.75" customHeight="1" x14ac:dyDescent="0.2">
      <c r="B737" s="12"/>
    </row>
    <row r="738" spans="2:2" ht="15.75" customHeight="1" x14ac:dyDescent="0.2">
      <c r="B738" s="12"/>
    </row>
    <row r="739" spans="2:2" ht="15.75" customHeight="1" x14ac:dyDescent="0.2">
      <c r="B739" s="12"/>
    </row>
    <row r="740" spans="2:2" ht="15.75" customHeight="1" x14ac:dyDescent="0.2">
      <c r="B740" s="12"/>
    </row>
    <row r="741" spans="2:2" ht="15.75" customHeight="1" x14ac:dyDescent="0.2">
      <c r="B741" s="12"/>
    </row>
    <row r="742" spans="2:2" ht="15.75" customHeight="1" x14ac:dyDescent="0.2">
      <c r="B742" s="12"/>
    </row>
    <row r="743" spans="2:2" ht="15.75" customHeight="1" x14ac:dyDescent="0.2">
      <c r="B743" s="12"/>
    </row>
    <row r="744" spans="2:2" ht="15.75" customHeight="1" x14ac:dyDescent="0.2">
      <c r="B744" s="12"/>
    </row>
    <row r="745" spans="2:2" ht="15.75" customHeight="1" x14ac:dyDescent="0.2">
      <c r="B745" s="12"/>
    </row>
    <row r="746" spans="2:2" ht="15.75" customHeight="1" x14ac:dyDescent="0.2">
      <c r="B746" s="12"/>
    </row>
    <row r="747" spans="2:2" ht="15.75" customHeight="1" x14ac:dyDescent="0.2">
      <c r="B747" s="12"/>
    </row>
    <row r="748" spans="2:2" ht="15.75" customHeight="1" x14ac:dyDescent="0.2">
      <c r="B748" s="12"/>
    </row>
    <row r="749" spans="2:2" ht="15.75" customHeight="1" x14ac:dyDescent="0.2">
      <c r="B749" s="12"/>
    </row>
    <row r="750" spans="2:2" ht="15.75" customHeight="1" x14ac:dyDescent="0.2">
      <c r="B750" s="12"/>
    </row>
    <row r="751" spans="2:2" ht="15.75" customHeight="1" x14ac:dyDescent="0.2">
      <c r="B751" s="12"/>
    </row>
    <row r="752" spans="2:2" ht="15.75" customHeight="1" x14ac:dyDescent="0.2">
      <c r="B752" s="12"/>
    </row>
    <row r="753" spans="2:2" ht="15.75" customHeight="1" x14ac:dyDescent="0.2">
      <c r="B753" s="12"/>
    </row>
    <row r="754" spans="2:2" ht="15.75" customHeight="1" x14ac:dyDescent="0.2">
      <c r="B754" s="12"/>
    </row>
    <row r="755" spans="2:2" ht="15.75" customHeight="1" x14ac:dyDescent="0.2">
      <c r="B755" s="12"/>
    </row>
    <row r="756" spans="2:2" ht="15.75" customHeight="1" x14ac:dyDescent="0.2">
      <c r="B756" s="12"/>
    </row>
    <row r="757" spans="2:2" ht="15.75" customHeight="1" x14ac:dyDescent="0.2">
      <c r="B757" s="12"/>
    </row>
    <row r="758" spans="2:2" ht="15.75" customHeight="1" x14ac:dyDescent="0.2">
      <c r="B758" s="12"/>
    </row>
    <row r="759" spans="2:2" ht="15.75" customHeight="1" x14ac:dyDescent="0.2">
      <c r="B759" s="12"/>
    </row>
    <row r="760" spans="2:2" ht="15.75" customHeight="1" x14ac:dyDescent="0.2">
      <c r="B760" s="12"/>
    </row>
    <row r="761" spans="2:2" ht="15.75" customHeight="1" x14ac:dyDescent="0.2">
      <c r="B761" s="12"/>
    </row>
    <row r="762" spans="2:2" ht="15.75" customHeight="1" x14ac:dyDescent="0.2">
      <c r="B762" s="12"/>
    </row>
    <row r="763" spans="2:2" ht="15.75" customHeight="1" x14ac:dyDescent="0.2">
      <c r="B763" s="12"/>
    </row>
    <row r="764" spans="2:2" ht="15.75" customHeight="1" x14ac:dyDescent="0.2">
      <c r="B764" s="12"/>
    </row>
    <row r="765" spans="2:2" ht="15.75" customHeight="1" x14ac:dyDescent="0.2">
      <c r="B765" s="12"/>
    </row>
    <row r="766" spans="2:2" ht="15.75" customHeight="1" x14ac:dyDescent="0.2">
      <c r="B766" s="12"/>
    </row>
    <row r="767" spans="2:2" ht="15.75" customHeight="1" x14ac:dyDescent="0.2">
      <c r="B767" s="12"/>
    </row>
    <row r="768" spans="2:2" ht="15.75" customHeight="1" x14ac:dyDescent="0.2">
      <c r="B768" s="12"/>
    </row>
    <row r="769" spans="2:2" ht="15.75" customHeight="1" x14ac:dyDescent="0.2">
      <c r="B769" s="12"/>
    </row>
    <row r="770" spans="2:2" ht="15.75" customHeight="1" x14ac:dyDescent="0.2">
      <c r="B770" s="12"/>
    </row>
    <row r="771" spans="2:2" ht="15.75" customHeight="1" x14ac:dyDescent="0.2">
      <c r="B771" s="12"/>
    </row>
    <row r="772" spans="2:2" ht="15.75" customHeight="1" x14ac:dyDescent="0.2">
      <c r="B772" s="12"/>
    </row>
    <row r="773" spans="2:2" ht="15.75" customHeight="1" x14ac:dyDescent="0.2">
      <c r="B773" s="12"/>
    </row>
    <row r="774" spans="2:2" ht="15.75" customHeight="1" x14ac:dyDescent="0.2">
      <c r="B774" s="12"/>
    </row>
    <row r="775" spans="2:2" ht="15.75" customHeight="1" x14ac:dyDescent="0.2">
      <c r="B775" s="12"/>
    </row>
    <row r="776" spans="2:2" ht="15.75" customHeight="1" x14ac:dyDescent="0.2">
      <c r="B776" s="12"/>
    </row>
    <row r="777" spans="2:2" ht="15.75" customHeight="1" x14ac:dyDescent="0.2">
      <c r="B777" s="12"/>
    </row>
    <row r="778" spans="2:2" ht="15.75" customHeight="1" x14ac:dyDescent="0.2">
      <c r="B778" s="12"/>
    </row>
    <row r="779" spans="2:2" ht="15.75" customHeight="1" x14ac:dyDescent="0.2">
      <c r="B779" s="12"/>
    </row>
    <row r="780" spans="2:2" ht="15.75" customHeight="1" x14ac:dyDescent="0.2">
      <c r="B780" s="12"/>
    </row>
    <row r="781" spans="2:2" ht="15.75" customHeight="1" x14ac:dyDescent="0.2">
      <c r="B781" s="12"/>
    </row>
    <row r="782" spans="2:2" ht="15.75" customHeight="1" x14ac:dyDescent="0.2">
      <c r="B782" s="12"/>
    </row>
    <row r="783" spans="2:2" ht="15.75" customHeight="1" x14ac:dyDescent="0.2">
      <c r="B783" s="12"/>
    </row>
    <row r="784" spans="2:2" ht="15.75" customHeight="1" x14ac:dyDescent="0.2">
      <c r="B784" s="12"/>
    </row>
    <row r="785" spans="2:2" ht="15.75" customHeight="1" x14ac:dyDescent="0.2">
      <c r="B785" s="12"/>
    </row>
    <row r="786" spans="2:2" ht="15.75" customHeight="1" x14ac:dyDescent="0.2">
      <c r="B786" s="12"/>
    </row>
    <row r="787" spans="2:2" ht="15.75" customHeight="1" x14ac:dyDescent="0.2">
      <c r="B787" s="12"/>
    </row>
    <row r="788" spans="2:2" ht="15.75" customHeight="1" x14ac:dyDescent="0.2">
      <c r="B788" s="12"/>
    </row>
    <row r="789" spans="2:2" ht="15.75" customHeight="1" x14ac:dyDescent="0.2">
      <c r="B789" s="12"/>
    </row>
    <row r="790" spans="2:2" ht="15.75" customHeight="1" x14ac:dyDescent="0.2">
      <c r="B790" s="12"/>
    </row>
    <row r="791" spans="2:2" ht="15.75" customHeight="1" x14ac:dyDescent="0.2">
      <c r="B791" s="12"/>
    </row>
    <row r="792" spans="2:2" ht="15.75" customHeight="1" x14ac:dyDescent="0.2">
      <c r="B792" s="12"/>
    </row>
    <row r="793" spans="2:2" ht="15.75" customHeight="1" x14ac:dyDescent="0.2">
      <c r="B793" s="12"/>
    </row>
    <row r="794" spans="2:2" ht="15.75" customHeight="1" x14ac:dyDescent="0.2">
      <c r="B794" s="12"/>
    </row>
    <row r="795" spans="2:2" ht="15.75" customHeight="1" x14ac:dyDescent="0.2">
      <c r="B795" s="12"/>
    </row>
    <row r="796" spans="2:2" ht="15.75" customHeight="1" x14ac:dyDescent="0.2">
      <c r="B796" s="12"/>
    </row>
    <row r="797" spans="2:2" ht="15.75" customHeight="1" x14ac:dyDescent="0.2">
      <c r="B797" s="12"/>
    </row>
    <row r="798" spans="2:2" ht="15.75" customHeight="1" x14ac:dyDescent="0.2">
      <c r="B798" s="12"/>
    </row>
    <row r="799" spans="2:2" ht="15.75" customHeight="1" x14ac:dyDescent="0.2">
      <c r="B799" s="12"/>
    </row>
    <row r="800" spans="2:2" ht="15.75" customHeight="1" x14ac:dyDescent="0.2">
      <c r="B800" s="12"/>
    </row>
    <row r="801" spans="2:2" ht="15.75" customHeight="1" x14ac:dyDescent="0.2">
      <c r="B801" s="12"/>
    </row>
    <row r="802" spans="2:2" ht="15.75" customHeight="1" x14ac:dyDescent="0.2">
      <c r="B802" s="12"/>
    </row>
    <row r="803" spans="2:2" ht="15.75" customHeight="1" x14ac:dyDescent="0.2">
      <c r="B803" s="12"/>
    </row>
    <row r="804" spans="2:2" ht="15.75" customHeight="1" x14ac:dyDescent="0.2">
      <c r="B804" s="12"/>
    </row>
    <row r="805" spans="2:2" ht="15.75" customHeight="1" x14ac:dyDescent="0.2">
      <c r="B805" s="12"/>
    </row>
    <row r="806" spans="2:2" ht="15.75" customHeight="1" x14ac:dyDescent="0.2">
      <c r="B806" s="12"/>
    </row>
    <row r="807" spans="2:2" ht="15.75" customHeight="1" x14ac:dyDescent="0.2">
      <c r="B807" s="12"/>
    </row>
    <row r="808" spans="2:2" ht="15.75" customHeight="1" x14ac:dyDescent="0.2">
      <c r="B808" s="12"/>
    </row>
    <row r="809" spans="2:2" ht="15.75" customHeight="1" x14ac:dyDescent="0.2">
      <c r="B809" s="12"/>
    </row>
    <row r="810" spans="2:2" ht="15.75" customHeight="1" x14ac:dyDescent="0.2">
      <c r="B810" s="12"/>
    </row>
    <row r="811" spans="2:2" ht="15.75" customHeight="1" x14ac:dyDescent="0.2">
      <c r="B811" s="12"/>
    </row>
    <row r="812" spans="2:2" ht="15.75" customHeight="1" x14ac:dyDescent="0.2">
      <c r="B812" s="12"/>
    </row>
    <row r="813" spans="2:2" ht="15.75" customHeight="1" x14ac:dyDescent="0.2">
      <c r="B813" s="12"/>
    </row>
    <row r="814" spans="2:2" ht="15.75" customHeight="1" x14ac:dyDescent="0.2">
      <c r="B814" s="12"/>
    </row>
    <row r="815" spans="2:2" ht="15.75" customHeight="1" x14ac:dyDescent="0.2">
      <c r="B815" s="12"/>
    </row>
    <row r="816" spans="2:2" ht="15.75" customHeight="1" x14ac:dyDescent="0.2">
      <c r="B816" s="12"/>
    </row>
    <row r="817" spans="2:2" ht="15.75" customHeight="1" x14ac:dyDescent="0.2">
      <c r="B817" s="12"/>
    </row>
    <row r="818" spans="2:2" ht="15.75" customHeight="1" x14ac:dyDescent="0.2">
      <c r="B818" s="12"/>
    </row>
    <row r="819" spans="2:2" ht="15.75" customHeight="1" x14ac:dyDescent="0.2">
      <c r="B819" s="12"/>
    </row>
    <row r="820" spans="2:2" ht="15.75" customHeight="1" x14ac:dyDescent="0.2">
      <c r="B820" s="12"/>
    </row>
    <row r="821" spans="2:2" ht="15.75" customHeight="1" x14ac:dyDescent="0.2">
      <c r="B821" s="12"/>
    </row>
    <row r="822" spans="2:2" ht="15.75" customHeight="1" x14ac:dyDescent="0.2">
      <c r="B822" s="12"/>
    </row>
    <row r="823" spans="2:2" ht="15.75" customHeight="1" x14ac:dyDescent="0.2">
      <c r="B823" s="12"/>
    </row>
    <row r="824" spans="2:2" ht="15.75" customHeight="1" x14ac:dyDescent="0.2">
      <c r="B824" s="12"/>
    </row>
    <row r="825" spans="2:2" ht="15.75" customHeight="1" x14ac:dyDescent="0.2">
      <c r="B825" s="12"/>
    </row>
    <row r="826" spans="2:2" ht="15.75" customHeight="1" x14ac:dyDescent="0.2">
      <c r="B826" s="12"/>
    </row>
    <row r="827" spans="2:2" ht="15.75" customHeight="1" x14ac:dyDescent="0.2">
      <c r="B827" s="12"/>
    </row>
    <row r="828" spans="2:2" ht="15.75" customHeight="1" x14ac:dyDescent="0.2">
      <c r="B828" s="12"/>
    </row>
    <row r="829" spans="2:2" ht="15.75" customHeight="1" x14ac:dyDescent="0.2">
      <c r="B829" s="12"/>
    </row>
    <row r="830" spans="2:2" ht="15.75" customHeight="1" x14ac:dyDescent="0.2">
      <c r="B830" s="12"/>
    </row>
    <row r="831" spans="2:2" ht="15.75" customHeight="1" x14ac:dyDescent="0.2">
      <c r="B831" s="12"/>
    </row>
    <row r="832" spans="2:2" ht="15.75" customHeight="1" x14ac:dyDescent="0.2">
      <c r="B832" s="12"/>
    </row>
    <row r="833" spans="2:2" ht="15.75" customHeight="1" x14ac:dyDescent="0.2">
      <c r="B833" s="12"/>
    </row>
    <row r="834" spans="2:2" ht="15.75" customHeight="1" x14ac:dyDescent="0.2">
      <c r="B834" s="12"/>
    </row>
    <row r="835" spans="2:2" ht="15.75" customHeight="1" x14ac:dyDescent="0.2">
      <c r="B835" s="12"/>
    </row>
    <row r="836" spans="2:2" ht="15.75" customHeight="1" x14ac:dyDescent="0.2">
      <c r="B836" s="12"/>
    </row>
    <row r="837" spans="2:2" ht="15.75" customHeight="1" x14ac:dyDescent="0.2">
      <c r="B837" s="12"/>
    </row>
    <row r="838" spans="2:2" ht="15.75" customHeight="1" x14ac:dyDescent="0.2">
      <c r="B838" s="12"/>
    </row>
    <row r="839" spans="2:2" ht="15.75" customHeight="1" x14ac:dyDescent="0.2">
      <c r="B839" s="12"/>
    </row>
    <row r="840" spans="2:2" ht="15.75" customHeight="1" x14ac:dyDescent="0.2">
      <c r="B840" s="12"/>
    </row>
    <row r="841" spans="2:2" ht="15.75" customHeight="1" x14ac:dyDescent="0.2">
      <c r="B841" s="12"/>
    </row>
    <row r="842" spans="2:2" ht="15.75" customHeight="1" x14ac:dyDescent="0.2">
      <c r="B842" s="12"/>
    </row>
    <row r="843" spans="2:2" ht="15.75" customHeight="1" x14ac:dyDescent="0.2">
      <c r="B843" s="12"/>
    </row>
    <row r="844" spans="2:2" ht="15.75" customHeight="1" x14ac:dyDescent="0.2">
      <c r="B844" s="12"/>
    </row>
    <row r="845" spans="2:2" ht="15.75" customHeight="1" x14ac:dyDescent="0.2">
      <c r="B845" s="12"/>
    </row>
    <row r="846" spans="2:2" ht="15.75" customHeight="1" x14ac:dyDescent="0.2">
      <c r="B846" s="12"/>
    </row>
    <row r="847" spans="2:2" ht="15.75" customHeight="1" x14ac:dyDescent="0.2">
      <c r="B847" s="12"/>
    </row>
    <row r="848" spans="2:2" ht="15.75" customHeight="1" x14ac:dyDescent="0.2">
      <c r="B848" s="12"/>
    </row>
    <row r="849" spans="2:2" ht="15.75" customHeight="1" x14ac:dyDescent="0.2">
      <c r="B849" s="12"/>
    </row>
    <row r="850" spans="2:2" ht="15.75" customHeight="1" x14ac:dyDescent="0.2">
      <c r="B850" s="12"/>
    </row>
    <row r="851" spans="2:2" ht="15.75" customHeight="1" x14ac:dyDescent="0.2">
      <c r="B851" s="12"/>
    </row>
    <row r="852" spans="2:2" ht="15.75" customHeight="1" x14ac:dyDescent="0.2">
      <c r="B852" s="12"/>
    </row>
    <row r="853" spans="2:2" ht="15.75" customHeight="1" x14ac:dyDescent="0.2">
      <c r="B853" s="12"/>
    </row>
    <row r="854" spans="2:2" ht="15.75" customHeight="1" x14ac:dyDescent="0.2">
      <c r="B854" s="12"/>
    </row>
    <row r="855" spans="2:2" ht="15.75" customHeight="1" x14ac:dyDescent="0.2">
      <c r="B855" s="12"/>
    </row>
    <row r="856" spans="2:2" ht="15.75" customHeight="1" x14ac:dyDescent="0.2">
      <c r="B856" s="12"/>
    </row>
    <row r="857" spans="2:2" ht="15.75" customHeight="1" x14ac:dyDescent="0.2">
      <c r="B857" s="12"/>
    </row>
    <row r="858" spans="2:2" ht="15.75" customHeight="1" x14ac:dyDescent="0.2">
      <c r="B858" s="12"/>
    </row>
    <row r="859" spans="2:2" ht="15.75" customHeight="1" x14ac:dyDescent="0.2">
      <c r="B859" s="12"/>
    </row>
    <row r="860" spans="2:2" ht="15.75" customHeight="1" x14ac:dyDescent="0.2">
      <c r="B860" s="12"/>
    </row>
    <row r="861" spans="2:2" ht="15.75" customHeight="1" x14ac:dyDescent="0.2">
      <c r="B861" s="12"/>
    </row>
    <row r="862" spans="2:2" ht="15.75" customHeight="1" x14ac:dyDescent="0.2">
      <c r="B862" s="12"/>
    </row>
    <row r="863" spans="2:2" ht="15.75" customHeight="1" x14ac:dyDescent="0.2">
      <c r="B863" s="12"/>
    </row>
    <row r="864" spans="2:2" ht="15.75" customHeight="1" x14ac:dyDescent="0.2">
      <c r="B864" s="12"/>
    </row>
    <row r="865" spans="2:2" ht="15.75" customHeight="1" x14ac:dyDescent="0.2">
      <c r="B865" s="12"/>
    </row>
    <row r="866" spans="2:2" ht="15.75" customHeight="1" x14ac:dyDescent="0.2">
      <c r="B866" s="12"/>
    </row>
    <row r="867" spans="2:2" ht="15.75" customHeight="1" x14ac:dyDescent="0.2">
      <c r="B867" s="12"/>
    </row>
    <row r="868" spans="2:2" ht="15.75" customHeight="1" x14ac:dyDescent="0.2">
      <c r="B868" s="12"/>
    </row>
    <row r="869" spans="2:2" ht="15.75" customHeight="1" x14ac:dyDescent="0.2">
      <c r="B869" s="12"/>
    </row>
    <row r="870" spans="2:2" ht="15.75" customHeight="1" x14ac:dyDescent="0.2">
      <c r="B870" s="12"/>
    </row>
    <row r="871" spans="2:2" ht="15.75" customHeight="1" x14ac:dyDescent="0.2">
      <c r="B871" s="12"/>
    </row>
    <row r="872" spans="2:2" ht="15.75" customHeight="1" x14ac:dyDescent="0.2">
      <c r="B872" s="12"/>
    </row>
    <row r="873" spans="2:2" ht="15.75" customHeight="1" x14ac:dyDescent="0.2">
      <c r="B873" s="12"/>
    </row>
    <row r="874" spans="2:2" ht="15.75" customHeight="1" x14ac:dyDescent="0.2">
      <c r="B874" s="12"/>
    </row>
    <row r="875" spans="2:2" ht="15.75" customHeight="1" x14ac:dyDescent="0.2">
      <c r="B875" s="12"/>
    </row>
    <row r="876" spans="2:2" ht="15.75" customHeight="1" x14ac:dyDescent="0.2">
      <c r="B876" s="12"/>
    </row>
    <row r="877" spans="2:2" ht="15.75" customHeight="1" x14ac:dyDescent="0.2">
      <c r="B877" s="12"/>
    </row>
    <row r="878" spans="2:2" ht="15.75" customHeight="1" x14ac:dyDescent="0.2">
      <c r="B878" s="12"/>
    </row>
    <row r="879" spans="2:2" ht="15.75" customHeight="1" x14ac:dyDescent="0.2">
      <c r="B879" s="12"/>
    </row>
    <row r="880" spans="2:2" ht="15.75" customHeight="1" x14ac:dyDescent="0.2">
      <c r="B880" s="12"/>
    </row>
    <row r="881" spans="2:2" ht="15.75" customHeight="1" x14ac:dyDescent="0.2">
      <c r="B881" s="12"/>
    </row>
    <row r="882" spans="2:2" ht="15.75" customHeight="1" x14ac:dyDescent="0.2">
      <c r="B882" s="12"/>
    </row>
    <row r="883" spans="2:2" ht="15.75" customHeight="1" x14ac:dyDescent="0.2">
      <c r="B883" s="12"/>
    </row>
    <row r="884" spans="2:2" ht="15.75" customHeight="1" x14ac:dyDescent="0.2">
      <c r="B884" s="12"/>
    </row>
    <row r="885" spans="2:2" ht="15.75" customHeight="1" x14ac:dyDescent="0.2">
      <c r="B885" s="12"/>
    </row>
    <row r="886" spans="2:2" ht="15.75" customHeight="1" x14ac:dyDescent="0.2">
      <c r="B886" s="12"/>
    </row>
    <row r="887" spans="2:2" ht="15.75" customHeight="1" x14ac:dyDescent="0.2">
      <c r="B887" s="12"/>
    </row>
    <row r="888" spans="2:2" ht="15.75" customHeight="1" x14ac:dyDescent="0.2">
      <c r="B888" s="12"/>
    </row>
    <row r="889" spans="2:2" ht="15.75" customHeight="1" x14ac:dyDescent="0.2">
      <c r="B889" s="12"/>
    </row>
    <row r="890" spans="2:2" ht="15.75" customHeight="1" x14ac:dyDescent="0.2">
      <c r="B890" s="12"/>
    </row>
    <row r="891" spans="2:2" ht="15.75" customHeight="1" x14ac:dyDescent="0.2">
      <c r="B891" s="12"/>
    </row>
    <row r="892" spans="2:2" ht="15.75" customHeight="1" x14ac:dyDescent="0.2">
      <c r="B892" s="12"/>
    </row>
    <row r="893" spans="2:2" ht="15.75" customHeight="1" x14ac:dyDescent="0.2">
      <c r="B893" s="12"/>
    </row>
    <row r="894" spans="2:2" ht="15.75" customHeight="1" x14ac:dyDescent="0.2">
      <c r="B894" s="12"/>
    </row>
    <row r="895" spans="2:2" ht="15.75" customHeight="1" x14ac:dyDescent="0.2">
      <c r="B895" s="12"/>
    </row>
    <row r="896" spans="2:2" ht="15.75" customHeight="1" x14ac:dyDescent="0.2">
      <c r="B896" s="12"/>
    </row>
    <row r="897" spans="2:2" ht="15.75" customHeight="1" x14ac:dyDescent="0.2">
      <c r="B897" s="12"/>
    </row>
    <row r="898" spans="2:2" ht="15.75" customHeight="1" x14ac:dyDescent="0.2">
      <c r="B898" s="12"/>
    </row>
    <row r="899" spans="2:2" ht="15.75" customHeight="1" x14ac:dyDescent="0.2">
      <c r="B899" s="12"/>
    </row>
    <row r="900" spans="2:2" ht="15.75" customHeight="1" x14ac:dyDescent="0.2">
      <c r="B900" s="12"/>
    </row>
    <row r="901" spans="2:2" ht="15.75" customHeight="1" x14ac:dyDescent="0.2">
      <c r="B901" s="12"/>
    </row>
    <row r="902" spans="2:2" ht="15.75" customHeight="1" x14ac:dyDescent="0.2">
      <c r="B902" s="12"/>
    </row>
    <row r="903" spans="2:2" ht="15.75" customHeight="1" x14ac:dyDescent="0.2">
      <c r="B903" s="12"/>
    </row>
    <row r="904" spans="2:2" ht="15.75" customHeight="1" x14ac:dyDescent="0.2">
      <c r="B904" s="12"/>
    </row>
    <row r="905" spans="2:2" ht="15.75" customHeight="1" x14ac:dyDescent="0.2">
      <c r="B905" s="12"/>
    </row>
    <row r="906" spans="2:2" ht="15.75" customHeight="1" x14ac:dyDescent="0.2">
      <c r="B906" s="12"/>
    </row>
    <row r="907" spans="2:2" ht="15.75" customHeight="1" x14ac:dyDescent="0.2">
      <c r="B907" s="12"/>
    </row>
    <row r="908" spans="2:2" ht="15.75" customHeight="1" x14ac:dyDescent="0.2">
      <c r="B908" s="12"/>
    </row>
    <row r="909" spans="2:2" ht="15.75" customHeight="1" x14ac:dyDescent="0.2">
      <c r="B909" s="12"/>
    </row>
    <row r="910" spans="2:2" ht="15.75" customHeight="1" x14ac:dyDescent="0.2">
      <c r="B910" s="12"/>
    </row>
    <row r="911" spans="2:2" ht="15.75" customHeight="1" x14ac:dyDescent="0.2">
      <c r="B911" s="12"/>
    </row>
    <row r="912" spans="2:2" ht="15.75" customHeight="1" x14ac:dyDescent="0.2">
      <c r="B912" s="12"/>
    </row>
    <row r="913" spans="2:2" ht="15.75" customHeight="1" x14ac:dyDescent="0.2">
      <c r="B913" s="12"/>
    </row>
    <row r="914" spans="2:2" ht="15.75" customHeight="1" x14ac:dyDescent="0.2">
      <c r="B914" s="12"/>
    </row>
    <row r="915" spans="2:2" ht="15.75" customHeight="1" x14ac:dyDescent="0.2">
      <c r="B915" s="12"/>
    </row>
    <row r="916" spans="2:2" ht="15.75" customHeight="1" x14ac:dyDescent="0.2">
      <c r="B916" s="12"/>
    </row>
    <row r="917" spans="2:2" ht="15.75" customHeight="1" x14ac:dyDescent="0.2">
      <c r="B917" s="12"/>
    </row>
    <row r="918" spans="2:2" ht="15.75" customHeight="1" x14ac:dyDescent="0.2">
      <c r="B918" s="12"/>
    </row>
    <row r="919" spans="2:2" ht="15.75" customHeight="1" x14ac:dyDescent="0.2">
      <c r="B919" s="12"/>
    </row>
    <row r="920" spans="2:2" ht="15.75" customHeight="1" x14ac:dyDescent="0.2">
      <c r="B920" s="12"/>
    </row>
    <row r="921" spans="2:2" ht="15.75" customHeight="1" x14ac:dyDescent="0.2">
      <c r="B921" s="12"/>
    </row>
    <row r="922" spans="2:2" ht="15.75" customHeight="1" x14ac:dyDescent="0.2">
      <c r="B922" s="12"/>
    </row>
    <row r="923" spans="2:2" ht="15.75" customHeight="1" x14ac:dyDescent="0.2">
      <c r="B923" s="12"/>
    </row>
    <row r="924" spans="2:2" ht="15.75" customHeight="1" x14ac:dyDescent="0.2">
      <c r="B924" s="12"/>
    </row>
    <row r="925" spans="2:2" ht="15.75" customHeight="1" x14ac:dyDescent="0.2">
      <c r="B925" s="12"/>
    </row>
    <row r="926" spans="2:2" ht="15.75" customHeight="1" x14ac:dyDescent="0.2">
      <c r="B926" s="12"/>
    </row>
    <row r="927" spans="2:2" ht="15.75" customHeight="1" x14ac:dyDescent="0.2">
      <c r="B927" s="12"/>
    </row>
    <row r="928" spans="2:2" ht="15.75" customHeight="1" x14ac:dyDescent="0.2">
      <c r="B928" s="12"/>
    </row>
    <row r="929" spans="2:2" ht="15.75" customHeight="1" x14ac:dyDescent="0.2">
      <c r="B929" s="12"/>
    </row>
    <row r="930" spans="2:2" ht="15.75" customHeight="1" x14ac:dyDescent="0.2">
      <c r="B930" s="12"/>
    </row>
    <row r="931" spans="2:2" ht="15.75" customHeight="1" x14ac:dyDescent="0.2">
      <c r="B931" s="12"/>
    </row>
    <row r="932" spans="2:2" ht="15.75" customHeight="1" x14ac:dyDescent="0.2">
      <c r="B932" s="12"/>
    </row>
    <row r="933" spans="2:2" ht="15.75" customHeight="1" x14ac:dyDescent="0.2">
      <c r="B933" s="12"/>
    </row>
    <row r="934" spans="2:2" ht="15.75" customHeight="1" x14ac:dyDescent="0.2">
      <c r="B934" s="12"/>
    </row>
    <row r="935" spans="2:2" ht="15.75" customHeight="1" x14ac:dyDescent="0.2">
      <c r="B935" s="12"/>
    </row>
    <row r="936" spans="2:2" ht="15.75" customHeight="1" x14ac:dyDescent="0.2">
      <c r="B936" s="12"/>
    </row>
    <row r="937" spans="2:2" ht="15.75" customHeight="1" x14ac:dyDescent="0.2">
      <c r="B937" s="12"/>
    </row>
    <row r="938" spans="2:2" ht="15.75" customHeight="1" x14ac:dyDescent="0.2">
      <c r="B938" s="12"/>
    </row>
    <row r="939" spans="2:2" ht="15.75" customHeight="1" x14ac:dyDescent="0.2">
      <c r="B939" s="12"/>
    </row>
    <row r="940" spans="2:2" ht="15.75" customHeight="1" x14ac:dyDescent="0.2">
      <c r="B940" s="12"/>
    </row>
    <row r="941" spans="2:2" ht="15.75" customHeight="1" x14ac:dyDescent="0.2">
      <c r="B941" s="12"/>
    </row>
    <row r="942" spans="2:2" ht="15.75" customHeight="1" x14ac:dyDescent="0.2">
      <c r="B942" s="12"/>
    </row>
    <row r="943" spans="2:2" ht="15.75" customHeight="1" x14ac:dyDescent="0.2">
      <c r="B943" s="12"/>
    </row>
    <row r="944" spans="2:2" ht="15.75" customHeight="1" x14ac:dyDescent="0.2">
      <c r="B944" s="12"/>
    </row>
    <row r="945" spans="2:2" ht="15.75" customHeight="1" x14ac:dyDescent="0.2">
      <c r="B945" s="12"/>
    </row>
    <row r="946" spans="2:2" ht="15.75" customHeight="1" x14ac:dyDescent="0.2">
      <c r="B946" s="12"/>
    </row>
    <row r="947" spans="2:2" ht="15.75" customHeight="1" x14ac:dyDescent="0.2">
      <c r="B947" s="12"/>
    </row>
    <row r="948" spans="2:2" ht="15.75" customHeight="1" x14ac:dyDescent="0.2">
      <c r="B948" s="12"/>
    </row>
    <row r="949" spans="2:2" ht="15.75" customHeight="1" x14ac:dyDescent="0.2">
      <c r="B949" s="12"/>
    </row>
    <row r="950" spans="2:2" ht="15.75" customHeight="1" x14ac:dyDescent="0.2">
      <c r="B950" s="12"/>
    </row>
    <row r="951" spans="2:2" ht="15.75" customHeight="1" x14ac:dyDescent="0.2">
      <c r="B951" s="12"/>
    </row>
    <row r="952" spans="2:2" ht="15.75" customHeight="1" x14ac:dyDescent="0.2">
      <c r="B952" s="12"/>
    </row>
    <row r="953" spans="2:2" ht="15.75" customHeight="1" x14ac:dyDescent="0.2">
      <c r="B953" s="12"/>
    </row>
    <row r="954" spans="2:2" ht="15.75" customHeight="1" x14ac:dyDescent="0.2">
      <c r="B954" s="12"/>
    </row>
    <row r="955" spans="2:2" ht="15.75" customHeight="1" x14ac:dyDescent="0.2">
      <c r="B955" s="12"/>
    </row>
    <row r="956" spans="2:2" ht="15.75" customHeight="1" x14ac:dyDescent="0.2">
      <c r="B956" s="12"/>
    </row>
    <row r="957" spans="2:2" ht="15.75" customHeight="1" x14ac:dyDescent="0.2">
      <c r="B957" s="12"/>
    </row>
    <row r="958" spans="2:2" ht="15.75" customHeight="1" x14ac:dyDescent="0.2">
      <c r="B958" s="12"/>
    </row>
    <row r="959" spans="2:2" ht="15.75" customHeight="1" x14ac:dyDescent="0.2">
      <c r="B959" s="12"/>
    </row>
    <row r="960" spans="2:2" ht="15.75" customHeight="1" x14ac:dyDescent="0.2">
      <c r="B960" s="12"/>
    </row>
    <row r="961" spans="2:2" ht="15.75" customHeight="1" x14ac:dyDescent="0.2">
      <c r="B961" s="12"/>
    </row>
    <row r="962" spans="2:2" ht="15.75" customHeight="1" x14ac:dyDescent="0.2">
      <c r="B962" s="12"/>
    </row>
    <row r="963" spans="2:2" ht="15.75" customHeight="1" x14ac:dyDescent="0.2">
      <c r="B963" s="12"/>
    </row>
    <row r="964" spans="2:2" ht="15.75" customHeight="1" x14ac:dyDescent="0.2">
      <c r="B964" s="12"/>
    </row>
    <row r="965" spans="2:2" ht="15.75" customHeight="1" x14ac:dyDescent="0.2">
      <c r="B965" s="12"/>
    </row>
    <row r="966" spans="2:2" ht="15.75" customHeight="1" x14ac:dyDescent="0.2">
      <c r="B966" s="12"/>
    </row>
    <row r="967" spans="2:2" ht="15.75" customHeight="1" x14ac:dyDescent="0.2">
      <c r="B967" s="12"/>
    </row>
    <row r="968" spans="2:2" ht="15.75" customHeight="1" x14ac:dyDescent="0.2">
      <c r="B968" s="12"/>
    </row>
    <row r="969" spans="2:2" ht="15.75" customHeight="1" x14ac:dyDescent="0.2">
      <c r="B969" s="12"/>
    </row>
    <row r="970" spans="2:2" ht="15.75" customHeight="1" x14ac:dyDescent="0.2">
      <c r="B970" s="12"/>
    </row>
    <row r="971" spans="2:2" ht="15.75" customHeight="1" x14ac:dyDescent="0.2">
      <c r="B971" s="12"/>
    </row>
    <row r="972" spans="2:2" ht="15.75" customHeight="1" x14ac:dyDescent="0.2">
      <c r="B972" s="12"/>
    </row>
    <row r="973" spans="2:2" ht="15.75" customHeight="1" x14ac:dyDescent="0.2">
      <c r="B973" s="12"/>
    </row>
    <row r="974" spans="2:2" ht="15.75" customHeight="1" x14ac:dyDescent="0.2">
      <c r="B974" s="12"/>
    </row>
    <row r="975" spans="2:2" ht="15.75" customHeight="1" x14ac:dyDescent="0.2">
      <c r="B975" s="12"/>
    </row>
    <row r="976" spans="2:2" ht="15.75" customHeight="1" x14ac:dyDescent="0.2">
      <c r="B976" s="12"/>
    </row>
    <row r="977" spans="2:2" ht="15.75" customHeight="1" x14ac:dyDescent="0.2">
      <c r="B977" s="12"/>
    </row>
    <row r="978" spans="2:2" ht="15.75" customHeight="1" x14ac:dyDescent="0.2">
      <c r="B978" s="12"/>
    </row>
    <row r="979" spans="2:2" ht="15.75" customHeight="1" x14ac:dyDescent="0.2">
      <c r="B979" s="12"/>
    </row>
    <row r="980" spans="2:2" ht="15.75" customHeight="1" x14ac:dyDescent="0.2">
      <c r="B980" s="12"/>
    </row>
    <row r="981" spans="2:2" ht="15.75" customHeight="1" x14ac:dyDescent="0.2">
      <c r="B981" s="12"/>
    </row>
    <row r="982" spans="2:2" ht="15.75" customHeight="1" x14ac:dyDescent="0.2">
      <c r="B982" s="12"/>
    </row>
    <row r="983" spans="2:2" ht="15.75" customHeight="1" x14ac:dyDescent="0.2">
      <c r="B983" s="12"/>
    </row>
    <row r="984" spans="2:2" ht="15.75" customHeight="1" x14ac:dyDescent="0.2">
      <c r="B984" s="12"/>
    </row>
    <row r="985" spans="2:2" ht="15.75" customHeight="1" x14ac:dyDescent="0.2">
      <c r="B985" s="12"/>
    </row>
    <row r="986" spans="2:2" ht="15.75" customHeight="1" x14ac:dyDescent="0.2">
      <c r="B986" s="12"/>
    </row>
    <row r="987" spans="2:2" ht="15.75" customHeight="1" x14ac:dyDescent="0.2">
      <c r="B987" s="12"/>
    </row>
    <row r="988" spans="2:2" ht="15.75" customHeight="1" x14ac:dyDescent="0.2">
      <c r="B988" s="12"/>
    </row>
    <row r="989" spans="2:2" ht="15.75" customHeight="1" x14ac:dyDescent="0.2">
      <c r="B989" s="12"/>
    </row>
    <row r="990" spans="2:2" ht="15.75" customHeight="1" x14ac:dyDescent="0.2">
      <c r="B990" s="12"/>
    </row>
    <row r="991" spans="2:2" ht="15.75" customHeight="1" x14ac:dyDescent="0.2">
      <c r="B991" s="12"/>
    </row>
    <row r="992" spans="2:2" ht="15.75" customHeight="1" x14ac:dyDescent="0.2">
      <c r="B992" s="12"/>
    </row>
    <row r="993" spans="2:2" ht="15.75" customHeight="1" x14ac:dyDescent="0.2">
      <c r="B993" s="12"/>
    </row>
    <row r="994" spans="2:2" ht="15.75" customHeight="1" x14ac:dyDescent="0.2">
      <c r="B994" s="12"/>
    </row>
    <row r="995" spans="2:2" ht="15.75" customHeight="1" x14ac:dyDescent="0.2">
      <c r="B995" s="12"/>
    </row>
    <row r="996" spans="2:2" ht="15.75" customHeight="1" x14ac:dyDescent="0.2">
      <c r="B996" s="12"/>
    </row>
    <row r="997" spans="2:2" ht="15.75" customHeight="1" x14ac:dyDescent="0.2">
      <c r="B997" s="12"/>
    </row>
    <row r="998" spans="2:2" ht="15.75" customHeight="1" x14ac:dyDescent="0.2">
      <c r="B998" s="12"/>
    </row>
    <row r="999" spans="2:2" ht="15.75" customHeight="1" x14ac:dyDescent="0.2">
      <c r="B999" s="12"/>
    </row>
    <row r="1000" spans="2:2" ht="15.75" customHeight="1" x14ac:dyDescent="0.2">
      <c r="B1000" s="12"/>
    </row>
    <row r="1001" spans="2:2" ht="15.75" customHeight="1" x14ac:dyDescent="0.2">
      <c r="B1001" s="12"/>
    </row>
    <row r="1002" spans="2:2" ht="15.75" customHeight="1" x14ac:dyDescent="0.2">
      <c r="B1002" s="12"/>
    </row>
    <row r="1003" spans="2:2" ht="15.75" customHeight="1" x14ac:dyDescent="0.2">
      <c r="B1003" s="12"/>
    </row>
    <row r="1004" spans="2:2" ht="15.75" customHeight="1" x14ac:dyDescent="0.2">
      <c r="B1004" s="12"/>
    </row>
    <row r="1005" spans="2:2" ht="15.75" customHeight="1" x14ac:dyDescent="0.2">
      <c r="B1005" s="12"/>
    </row>
    <row r="1006" spans="2:2" ht="15.75" customHeight="1" x14ac:dyDescent="0.2">
      <c r="B1006" s="12"/>
    </row>
    <row r="1007" spans="2:2" ht="15.75" customHeight="1" x14ac:dyDescent="0.2">
      <c r="B1007" s="12"/>
    </row>
    <row r="1008" spans="2:2" ht="15.75" customHeight="1" x14ac:dyDescent="0.2">
      <c r="B1008" s="12"/>
    </row>
    <row r="1009" spans="2:2" ht="15.75" customHeight="1" x14ac:dyDescent="0.2">
      <c r="B1009" s="12"/>
    </row>
    <row r="1010" spans="2:2" ht="15.75" customHeight="1" x14ac:dyDescent="0.2">
      <c r="B1010" s="12"/>
    </row>
    <row r="1011" spans="2:2" ht="15.75" customHeight="1" x14ac:dyDescent="0.2">
      <c r="B1011" s="12"/>
    </row>
    <row r="1012" spans="2:2" ht="15.75" customHeight="1" x14ac:dyDescent="0.2">
      <c r="B1012" s="12"/>
    </row>
    <row r="1013" spans="2:2" ht="15.75" customHeight="1" x14ac:dyDescent="0.2">
      <c r="B1013" s="12"/>
    </row>
    <row r="1014" spans="2:2" ht="15.75" customHeight="1" x14ac:dyDescent="0.2">
      <c r="B1014" s="12"/>
    </row>
    <row r="1015" spans="2:2" ht="15.75" customHeight="1" x14ac:dyDescent="0.2">
      <c r="B1015" s="12"/>
    </row>
    <row r="1016" spans="2:2" ht="15.75" customHeight="1" x14ac:dyDescent="0.2">
      <c r="B1016" s="12"/>
    </row>
    <row r="1017" spans="2:2" ht="15.75" customHeight="1" x14ac:dyDescent="0.2">
      <c r="B1017" s="12"/>
    </row>
    <row r="1018" spans="2:2" ht="15.75" customHeight="1" x14ac:dyDescent="0.2">
      <c r="B1018" s="12"/>
    </row>
    <row r="1019" spans="2:2" ht="15.75" customHeight="1" x14ac:dyDescent="0.2">
      <c r="B1019" s="12"/>
    </row>
    <row r="1020" spans="2:2" ht="15.75" customHeight="1" x14ac:dyDescent="0.2">
      <c r="B1020" s="12"/>
    </row>
    <row r="1021" spans="2:2" ht="15.75" customHeight="1" x14ac:dyDescent="0.2">
      <c r="B1021" s="12"/>
    </row>
    <row r="1022" spans="2:2" ht="15.75" customHeight="1" x14ac:dyDescent="0.2">
      <c r="B1022" s="12"/>
    </row>
    <row r="1023" spans="2:2" ht="15.75" customHeight="1" x14ac:dyDescent="0.2">
      <c r="B1023" s="12"/>
    </row>
    <row r="1024" spans="2:2" ht="15.75" customHeight="1" x14ac:dyDescent="0.2">
      <c r="B1024" s="12"/>
    </row>
    <row r="1025" spans="2:2" ht="15.75" customHeight="1" x14ac:dyDescent="0.2">
      <c r="B1025" s="12"/>
    </row>
    <row r="1026" spans="2:2" ht="15.75" customHeight="1" x14ac:dyDescent="0.2">
      <c r="B1026" s="12"/>
    </row>
    <row r="1027" spans="2:2" ht="15.75" customHeight="1" x14ac:dyDescent="0.2">
      <c r="B1027" s="12"/>
    </row>
    <row r="1028" spans="2:2" ht="15.75" customHeight="1" x14ac:dyDescent="0.2">
      <c r="B1028" s="12"/>
    </row>
    <row r="1029" spans="2:2" ht="15.75" customHeight="1" x14ac:dyDescent="0.2">
      <c r="B1029" s="12"/>
    </row>
    <row r="1030" spans="2:2" ht="15.75" customHeight="1" x14ac:dyDescent="0.2">
      <c r="B1030" s="12"/>
    </row>
    <row r="1031" spans="2:2" ht="15.75" customHeight="1" x14ac:dyDescent="0.2">
      <c r="B1031" s="12"/>
    </row>
    <row r="1032" spans="2:2" ht="15.75" customHeight="1" x14ac:dyDescent="0.2">
      <c r="B1032" s="12"/>
    </row>
    <row r="1033" spans="2:2" ht="15.75" customHeight="1" x14ac:dyDescent="0.2">
      <c r="B1033" s="12"/>
    </row>
    <row r="1034" spans="2:2" ht="15.75" customHeight="1" x14ac:dyDescent="0.2">
      <c r="B1034" s="12"/>
    </row>
    <row r="1035" spans="2:2" ht="15.75" customHeight="1" x14ac:dyDescent="0.2">
      <c r="B1035" s="12"/>
    </row>
    <row r="1036" spans="2:2" ht="15.75" customHeight="1" x14ac:dyDescent="0.2">
      <c r="B1036" s="12"/>
    </row>
    <row r="1037" spans="2:2" ht="15.75" customHeight="1" x14ac:dyDescent="0.2">
      <c r="B1037" s="12"/>
    </row>
    <row r="1038" spans="2:2" ht="15.75" customHeight="1" x14ac:dyDescent="0.2">
      <c r="B1038" s="12"/>
    </row>
    <row r="1039" spans="2:2" ht="15.75" customHeight="1" x14ac:dyDescent="0.2">
      <c r="B1039" s="12"/>
    </row>
    <row r="1040" spans="2:2" ht="15.75" customHeight="1" x14ac:dyDescent="0.2">
      <c r="B1040" s="12"/>
    </row>
    <row r="1041" spans="2:2" ht="15.75" customHeight="1" x14ac:dyDescent="0.2">
      <c r="B1041" s="12"/>
    </row>
    <row r="1042" spans="2:2" ht="15.75" customHeight="1" x14ac:dyDescent="0.2">
      <c r="B1042" s="12"/>
    </row>
    <row r="1043" spans="2:2" ht="15.75" customHeight="1" x14ac:dyDescent="0.2">
      <c r="B1043" s="12"/>
    </row>
    <row r="1044" spans="2:2" ht="15.75" customHeight="1" x14ac:dyDescent="0.2">
      <c r="B1044" s="12"/>
    </row>
    <row r="1045" spans="2:2" ht="15.75" customHeight="1" x14ac:dyDescent="0.2">
      <c r="B1045" s="12"/>
    </row>
    <row r="1046" spans="2:2" ht="15.75" customHeight="1" x14ac:dyDescent="0.2">
      <c r="B1046" s="12"/>
    </row>
    <row r="1047" spans="2:2" ht="15.75" customHeight="1" x14ac:dyDescent="0.2">
      <c r="B1047" s="12"/>
    </row>
    <row r="1048" spans="2:2" ht="15.75" customHeight="1" x14ac:dyDescent="0.2">
      <c r="B1048" s="12"/>
    </row>
    <row r="1049" spans="2:2" ht="15.75" customHeight="1" x14ac:dyDescent="0.2">
      <c r="B1049" s="12"/>
    </row>
    <row r="1050" spans="2:2" ht="15.75" customHeight="1" x14ac:dyDescent="0.2">
      <c r="B1050" s="12"/>
    </row>
    <row r="1051" spans="2:2" ht="15.75" customHeight="1" x14ac:dyDescent="0.2">
      <c r="B1051" s="12"/>
    </row>
    <row r="1052" spans="2:2" ht="15.75" customHeight="1" x14ac:dyDescent="0.2">
      <c r="B1052" s="12"/>
    </row>
    <row r="1053" spans="2:2" ht="15.75" customHeight="1" x14ac:dyDescent="0.2">
      <c r="B1053" s="12"/>
    </row>
    <row r="1054" spans="2:2" ht="15.75" customHeight="1" x14ac:dyDescent="0.2">
      <c r="B1054" s="12"/>
    </row>
    <row r="1055" spans="2:2" ht="15.75" customHeight="1" x14ac:dyDescent="0.2">
      <c r="B1055" s="12"/>
    </row>
    <row r="1056" spans="2:2" ht="15.75" customHeight="1" x14ac:dyDescent="0.2">
      <c r="B1056" s="12"/>
    </row>
    <row r="1057" spans="2:2" ht="15.75" customHeight="1" x14ac:dyDescent="0.2">
      <c r="B1057" s="12"/>
    </row>
    <row r="1058" spans="2:2" ht="15.75" customHeight="1" x14ac:dyDescent="0.2">
      <c r="B1058" s="12"/>
    </row>
    <row r="1059" spans="2:2" ht="15.75" customHeight="1" x14ac:dyDescent="0.2">
      <c r="B1059" s="12"/>
    </row>
    <row r="1060" spans="2:2" ht="15.75" customHeight="1" x14ac:dyDescent="0.2">
      <c r="B1060" s="12"/>
    </row>
    <row r="1061" spans="2:2" ht="15.75" customHeight="1" x14ac:dyDescent="0.2">
      <c r="B1061" s="12"/>
    </row>
    <row r="1062" spans="2:2" ht="15.75" customHeight="1" x14ac:dyDescent="0.2">
      <c r="B1062" s="12"/>
    </row>
    <row r="1063" spans="2:2" ht="15.75" customHeight="1" x14ac:dyDescent="0.2">
      <c r="B1063" s="12"/>
    </row>
    <row r="1064" spans="2:2" ht="15.75" customHeight="1" x14ac:dyDescent="0.2">
      <c r="B1064" s="12"/>
    </row>
    <row r="1065" spans="2:2" ht="15.75" customHeight="1" x14ac:dyDescent="0.2">
      <c r="B1065" s="12"/>
    </row>
  </sheetData>
  <sortState xmlns:xlrd2="http://schemas.microsoft.com/office/spreadsheetml/2017/richdata2" ref="A6:M178">
    <sortCondition ref="A6:A178"/>
    <sortCondition ref="B6:B178"/>
  </sortState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/>
  </sheetViews>
  <sheetFormatPr defaultColWidth="12.625" defaultRowHeight="15" customHeight="1" x14ac:dyDescent="0.2"/>
  <cols>
    <col min="1" max="1" width="28.875" style="1" customWidth="1"/>
    <col min="2" max="2" width="35.25" style="1" hidden="1" customWidth="1"/>
    <col min="3" max="3" width="30.5" style="1" hidden="1" customWidth="1"/>
    <col min="4" max="4" width="37" style="1" hidden="1" customWidth="1"/>
    <col min="5" max="5" width="10" style="1" customWidth="1"/>
    <col min="6" max="6" width="18.625" style="1" bestFit="1" customWidth="1"/>
    <col min="7" max="7" width="20" style="1" bestFit="1" customWidth="1"/>
    <col min="8" max="8" width="17.75" style="1" bestFit="1" customWidth="1"/>
    <col min="9" max="9" width="6" style="1" customWidth="1"/>
    <col min="10" max="10" width="18.625" style="1" bestFit="1" customWidth="1"/>
    <col min="11" max="12" width="17.75" style="1" bestFit="1" customWidth="1"/>
    <col min="13" max="22" width="7.625" style="1" customWidth="1"/>
    <col min="23" max="16384" width="12.625" style="1"/>
  </cols>
  <sheetData>
    <row r="1" spans="1:12" ht="20.25" customHeight="1" x14ac:dyDescent="0.25">
      <c r="F1" s="19"/>
      <c r="G1" s="22" t="s">
        <v>249</v>
      </c>
      <c r="H1" s="19"/>
      <c r="I1" s="18"/>
      <c r="J1" s="23"/>
      <c r="K1" s="23" t="s">
        <v>230</v>
      </c>
      <c r="L1" s="24"/>
    </row>
    <row r="2" spans="1:12" ht="18" x14ac:dyDescent="0.25">
      <c r="B2" s="5" t="s">
        <v>228</v>
      </c>
      <c r="C2" s="5" t="s">
        <v>228</v>
      </c>
      <c r="D2" s="5" t="s">
        <v>228</v>
      </c>
      <c r="F2" s="23" t="s">
        <v>175</v>
      </c>
      <c r="G2" s="23" t="s">
        <v>176</v>
      </c>
      <c r="H2" s="25" t="s">
        <v>177</v>
      </c>
      <c r="I2" s="18"/>
      <c r="J2" s="26" t="s">
        <v>175</v>
      </c>
      <c r="K2" s="23" t="s">
        <v>176</v>
      </c>
      <c r="L2" s="27" t="s">
        <v>177</v>
      </c>
    </row>
    <row r="3" spans="1:12" ht="18" x14ac:dyDescent="0.25">
      <c r="A3" s="18" t="s">
        <v>0</v>
      </c>
      <c r="B3" s="18" t="s">
        <v>126</v>
      </c>
      <c r="C3" s="18" t="s">
        <v>127</v>
      </c>
      <c r="D3" s="18" t="s">
        <v>128</v>
      </c>
      <c r="E3" s="18"/>
      <c r="F3" s="19" t="s">
        <v>2</v>
      </c>
      <c r="G3" s="19" t="s">
        <v>3</v>
      </c>
      <c r="H3" s="20" t="s">
        <v>4</v>
      </c>
      <c r="I3" s="18"/>
      <c r="J3" s="18" t="s">
        <v>2</v>
      </c>
      <c r="K3" s="18" t="s">
        <v>3</v>
      </c>
      <c r="L3" s="21" t="s">
        <v>4</v>
      </c>
    </row>
    <row r="4" spans="1:12" ht="18" x14ac:dyDescent="0.25">
      <c r="A4" s="18" t="s">
        <v>32</v>
      </c>
      <c r="B4" s="18">
        <v>123</v>
      </c>
      <c r="C4" s="18">
        <v>46</v>
      </c>
      <c r="D4" s="18">
        <v>12</v>
      </c>
      <c r="E4" s="18"/>
      <c r="F4" s="19">
        <f>(1-(1/(2.71828^((B4*(County!$B$2/100))/141))))</f>
        <v>0.72489019412393263</v>
      </c>
      <c r="G4" s="19">
        <f>(1-(1/(2.71828^((C4*(County!$B$2/100))/141))))</f>
        <v>0.38285902249024129</v>
      </c>
      <c r="H4" s="19">
        <f>IF(D4*(County!$B$2/100)&gt;0, (1-(1/(2.71828^(D4*(County!$B$2/100)/141)))), "&lt;1%")</f>
        <v>0.11830644660586043</v>
      </c>
      <c r="I4" s="18"/>
      <c r="J4" s="19">
        <f t="shared" ref="J4:J21" si="0">(1-(1/(2.71828^(B4/141))))</f>
        <v>0.58202758386804176</v>
      </c>
      <c r="K4" s="19">
        <f t="shared" ref="K4:K21" si="1">(1-(1/(2.71828^(C4/141))))</f>
        <v>0.27836868553984018</v>
      </c>
      <c r="L4" s="19">
        <f t="shared" ref="L4:L21" si="2">IF(D4&gt;0, (1-(1/(2.71828^(D4/141)))), "&lt;1%")</f>
        <v>8.158537189746129E-2</v>
      </c>
    </row>
    <row r="5" spans="1:12" ht="18" x14ac:dyDescent="0.25">
      <c r="A5" s="18" t="s">
        <v>129</v>
      </c>
      <c r="B5" s="18">
        <v>35</v>
      </c>
      <c r="C5" s="18">
        <v>11</v>
      </c>
      <c r="D5" s="18">
        <v>2</v>
      </c>
      <c r="E5" s="18"/>
      <c r="F5" s="19">
        <f>(1-(1/(2.71828^((B5*(County!$B$2/100))/141))))</f>
        <v>0.30735634939256917</v>
      </c>
      <c r="G5" s="19">
        <f>(1-(1/(2.71828^((C5*(County!$B$2/100))/141))))</f>
        <v>0.10900651876539713</v>
      </c>
      <c r="H5" s="19">
        <f>IF(D5*(County!$B$2/100)&gt;0, (1-(1/(2.71828^(D5*(County!$B$2/100)/141)))), "&lt;1%")</f>
        <v>2.0766465927883337E-2</v>
      </c>
      <c r="I5" s="18"/>
      <c r="J5" s="19">
        <f t="shared" si="0"/>
        <v>0.21981700932498704</v>
      </c>
      <c r="K5" s="19">
        <f t="shared" si="1"/>
        <v>7.5048644888033755E-2</v>
      </c>
      <c r="L5" s="19">
        <f t="shared" si="2"/>
        <v>1.408426315629896E-2</v>
      </c>
    </row>
    <row r="6" spans="1:12" ht="18" x14ac:dyDescent="0.25">
      <c r="A6" s="18" t="s">
        <v>97</v>
      </c>
      <c r="B6" s="18">
        <v>36</v>
      </c>
      <c r="C6" s="18">
        <v>9</v>
      </c>
      <c r="D6" s="18">
        <v>1</v>
      </c>
      <c r="E6" s="18"/>
      <c r="F6" s="19">
        <f>(1-(1/(2.71828^((B6*(County!$B$2/100))/141))))</f>
        <v>0.31458596005243444</v>
      </c>
      <c r="G6" s="19">
        <f>(1-(1/(2.71828^((C6*(County!$B$2/100))/141))))</f>
        <v>9.0111347055865099E-2</v>
      </c>
      <c r="H6" s="19">
        <f>IF(D6*(County!$B$2/100)&gt;0, (1-(1/(2.71828^(D6*(County!$B$2/100)/141)))), "&lt;1%")</f>
        <v>1.0437705815284914E-2</v>
      </c>
      <c r="I6" s="18"/>
      <c r="J6" s="19">
        <f t="shared" si="0"/>
        <v>0.22533064331152686</v>
      </c>
      <c r="K6" s="19">
        <f t="shared" si="1"/>
        <v>6.1835286174562576E-2</v>
      </c>
      <c r="L6" s="19">
        <f t="shared" si="2"/>
        <v>7.0671035544741523E-3</v>
      </c>
    </row>
    <row r="7" spans="1:12" ht="18" x14ac:dyDescent="0.25">
      <c r="A7" s="18" t="s">
        <v>35</v>
      </c>
      <c r="B7" s="18">
        <v>274</v>
      </c>
      <c r="C7" s="18">
        <v>115</v>
      </c>
      <c r="D7" s="18">
        <v>48</v>
      </c>
      <c r="E7" s="18"/>
      <c r="F7" s="19">
        <f>(1-(1/(2.71828^((B7*(County!$B$2/100))/141))))</f>
        <v>0.94358169597170949</v>
      </c>
      <c r="G7" s="19">
        <f>(1-(1/(2.71828^((C7*(County!$B$2/100))/141))))</f>
        <v>0.70080043335571995</v>
      </c>
      <c r="H7" s="19">
        <f>IF(D7*(County!$B$2/100)&gt;0, (1-(1/(2.71828^(D7*(County!$B$2/100)/141)))), "&lt;1%")</f>
        <v>0.39567485957239823</v>
      </c>
      <c r="I7" s="18"/>
      <c r="J7" s="19">
        <f t="shared" si="0"/>
        <v>0.85676392047597894</v>
      </c>
      <c r="K7" s="19">
        <f t="shared" si="1"/>
        <v>0.55762718884195683</v>
      </c>
      <c r="L7" s="19">
        <f t="shared" si="2"/>
        <v>0.2885323308745229</v>
      </c>
    </row>
    <row r="8" spans="1:12" ht="18" x14ac:dyDescent="0.25">
      <c r="A8" s="18" t="s">
        <v>69</v>
      </c>
      <c r="B8" s="18">
        <v>140</v>
      </c>
      <c r="C8" s="18">
        <v>51</v>
      </c>
      <c r="D8" s="18">
        <v>9</v>
      </c>
      <c r="E8" s="18"/>
      <c r="F8" s="19">
        <f>(1-(1/(2.71828^((B8*(County!$B$2/100))/141))))</f>
        <v>0.76983492242832763</v>
      </c>
      <c r="G8" s="19">
        <f>(1-(1/(2.71828^((C8*(County!$B$2/100))/141))))</f>
        <v>0.41440133499308607</v>
      </c>
      <c r="H8" s="19">
        <f>IF(D8*(County!$B$2/100)&gt;0, (1-(1/(2.71828^(D8*(County!$B$2/100)/141)))), "&lt;1%")</f>
        <v>9.0111347055865099E-2</v>
      </c>
      <c r="I8" s="18"/>
      <c r="J8" s="19">
        <f t="shared" si="0"/>
        <v>0.6295019633818586</v>
      </c>
      <c r="K8" s="19">
        <f t="shared" si="1"/>
        <v>0.30351002855087539</v>
      </c>
      <c r="L8" s="19">
        <f t="shared" si="2"/>
        <v>6.1835286174562576E-2</v>
      </c>
    </row>
    <row r="9" spans="1:12" ht="18" x14ac:dyDescent="0.25">
      <c r="A9" s="18" t="s">
        <v>19</v>
      </c>
      <c r="B9" s="18">
        <v>151</v>
      </c>
      <c r="C9" s="18">
        <v>68</v>
      </c>
      <c r="D9" s="18">
        <v>22</v>
      </c>
      <c r="E9" s="18"/>
      <c r="F9" s="19">
        <f>(1-(1/(2.71828^((B9*(County!$B$2/100))/141))))</f>
        <v>0.79492441627578314</v>
      </c>
      <c r="G9" s="19">
        <f>(1-(1/(2.71828^((C9*(County!$B$2/100))/141))))</f>
        <v>0.51007067258844863</v>
      </c>
      <c r="H9" s="19">
        <f>IF(D9*(County!$B$2/100)&gt;0, (1-(1/(2.71828^(D9*(County!$B$2/100)/141)))), "&lt;1%")</f>
        <v>0.20613061639744334</v>
      </c>
      <c r="I9" s="18"/>
      <c r="J9" s="19">
        <f t="shared" si="0"/>
        <v>0.65730733896372728</v>
      </c>
      <c r="K9" s="19">
        <f t="shared" si="1"/>
        <v>0.38261914665522456</v>
      </c>
      <c r="L9" s="19">
        <f t="shared" si="2"/>
        <v>0.14446499067653729</v>
      </c>
    </row>
    <row r="10" spans="1:12" ht="18" x14ac:dyDescent="0.25">
      <c r="A10" s="18" t="s">
        <v>120</v>
      </c>
      <c r="B10" s="18">
        <v>34</v>
      </c>
      <c r="C10" s="18">
        <v>10</v>
      </c>
      <c r="D10" s="18">
        <v>2</v>
      </c>
      <c r="E10" s="18"/>
      <c r="F10" s="19">
        <f>(1-(1/(2.71828^((B10*(County!$B$2/100))/141))))</f>
        <v>0.30005048224064657</v>
      </c>
      <c r="G10" s="19">
        <f>(1-(1/(2.71828^((C10*(County!$B$2/100))/141))))</f>
        <v>9.9608497139961893E-2</v>
      </c>
      <c r="H10" s="19">
        <f>IF(D10*(County!$B$2/100)&gt;0, (1-(1/(2.71828^(D10*(County!$B$2/100)/141)))), "&lt;1%")</f>
        <v>2.0766465927883337E-2</v>
      </c>
      <c r="I10" s="18"/>
      <c r="J10" s="19">
        <f t="shared" si="0"/>
        <v>0.21426413258348997</v>
      </c>
      <c r="K10" s="19">
        <f t="shared" si="1"/>
        <v>6.846539335832047E-2</v>
      </c>
      <c r="L10" s="19">
        <f t="shared" si="2"/>
        <v>1.408426315629896E-2</v>
      </c>
    </row>
    <row r="11" spans="1:12" ht="18" x14ac:dyDescent="0.25">
      <c r="A11" s="18" t="s">
        <v>95</v>
      </c>
      <c r="B11" s="18">
        <v>52</v>
      </c>
      <c r="C11" s="18">
        <v>16</v>
      </c>
      <c r="D11" s="18">
        <v>1</v>
      </c>
      <c r="E11" s="18"/>
      <c r="F11" s="19">
        <f>(1-(1/(2.71828^((B11*(County!$B$2/100))/141))))</f>
        <v>0.42051364158425175</v>
      </c>
      <c r="G11" s="19">
        <f>(1-(1/(2.71828^((C11*(County!$B$2/100))/141))))</f>
        <v>0.15454553796406145</v>
      </c>
      <c r="H11" s="19">
        <f>IF(D11*(County!$B$2/100)&gt;0, (1-(1/(2.71828^(D11*(County!$B$2/100)/141)))), "&lt;1%")</f>
        <v>1.0437705815284914E-2</v>
      </c>
      <c r="I11" s="18"/>
      <c r="J11" s="19">
        <f t="shared" si="0"/>
        <v>0.3084321953037592</v>
      </c>
      <c r="K11" s="19">
        <f t="shared" si="1"/>
        <v>0.1072735758485035</v>
      </c>
      <c r="L11" s="19">
        <f t="shared" si="2"/>
        <v>7.0671035544741523E-3</v>
      </c>
    </row>
    <row r="12" spans="1:12" ht="18" x14ac:dyDescent="0.25">
      <c r="A12" s="18" t="s">
        <v>112</v>
      </c>
      <c r="B12" s="18">
        <v>56</v>
      </c>
      <c r="C12" s="18">
        <v>22</v>
      </c>
      <c r="D12" s="18">
        <v>4</v>
      </c>
      <c r="E12" s="18"/>
      <c r="F12" s="19">
        <f>(1-(1/(2.71828^((B12*(County!$B$2/100))/141))))</f>
        <v>0.4443315077834753</v>
      </c>
      <c r="G12" s="19">
        <f>(1-(1/(2.71828^((C12*(County!$B$2/100))/141))))</f>
        <v>0.20613061639744334</v>
      </c>
      <c r="H12" s="19">
        <f>IF(D12*(County!$B$2/100)&gt;0, (1-(1/(2.71828^(D12*(County!$B$2/100)/141)))), "&lt;1%")</f>
        <v>4.1101685748632599E-2</v>
      </c>
      <c r="I12" s="18"/>
      <c r="J12" s="19">
        <f t="shared" si="0"/>
        <v>0.32777545734403701</v>
      </c>
      <c r="K12" s="19">
        <f t="shared" si="1"/>
        <v>0.14446499067653729</v>
      </c>
      <c r="L12" s="19">
        <f t="shared" si="2"/>
        <v>2.79701598439418E-2</v>
      </c>
    </row>
    <row r="13" spans="1:12" ht="18" x14ac:dyDescent="0.25">
      <c r="A13" s="18" t="s">
        <v>28</v>
      </c>
      <c r="B13" s="18">
        <v>106</v>
      </c>
      <c r="C13" s="18">
        <v>47</v>
      </c>
      <c r="D13" s="18">
        <v>11</v>
      </c>
      <c r="E13" s="18"/>
      <c r="F13" s="19">
        <f>(1-(1/(2.71828^((B13*(County!$B$2/100))/141))))</f>
        <v>0.67116903186323151</v>
      </c>
      <c r="G13" s="19">
        <f>(1-(1/(2.71828^((C13*(County!$B$2/100))/141))))</f>
        <v>0.38930055846004541</v>
      </c>
      <c r="H13" s="19">
        <f>IF(D13*(County!$B$2/100)&gt;0, (1-(1/(2.71828^(D13*(County!$B$2/100)/141)))), "&lt;1%")</f>
        <v>0.10900651876539713</v>
      </c>
      <c r="I13" s="18"/>
      <c r="J13" s="19">
        <f t="shared" si="0"/>
        <v>0.52846999611162671</v>
      </c>
      <c r="K13" s="19">
        <f t="shared" si="1"/>
        <v>0.28346852876728157</v>
      </c>
      <c r="L13" s="19">
        <f t="shared" si="2"/>
        <v>7.5048644888033755E-2</v>
      </c>
    </row>
    <row r="14" spans="1:12" ht="18" x14ac:dyDescent="0.25">
      <c r="A14" s="18" t="s">
        <v>118</v>
      </c>
      <c r="B14" s="18">
        <v>28</v>
      </c>
      <c r="C14" s="18">
        <v>8</v>
      </c>
      <c r="D14" s="18">
        <v>2</v>
      </c>
      <c r="E14" s="18"/>
      <c r="F14" s="19">
        <f>(1-(1/(2.71828^((B14*(County!$B$2/100))/141))))</f>
        <v>0.2545682511346028</v>
      </c>
      <c r="G14" s="19">
        <f>(1-(1/(2.71828^((C14*(County!$B$2/100))/141))))</f>
        <v>8.0514022925885831E-2</v>
      </c>
      <c r="H14" s="19">
        <f>IF(D14*(County!$B$2/100)&gt;0, (1-(1/(2.71828^(D14*(County!$B$2/100)/141)))), "&lt;1%")</f>
        <v>2.0766465927883337E-2</v>
      </c>
      <c r="I14" s="18"/>
      <c r="J14" s="19">
        <f t="shared" si="0"/>
        <v>0.1801069931655942</v>
      </c>
      <c r="K14" s="19">
        <f t="shared" si="1"/>
        <v>5.5157989846188027E-2</v>
      </c>
      <c r="L14" s="19">
        <f t="shared" si="2"/>
        <v>1.408426315629896E-2</v>
      </c>
    </row>
    <row r="15" spans="1:12" ht="18" x14ac:dyDescent="0.25">
      <c r="A15" s="18" t="s">
        <v>99</v>
      </c>
      <c r="B15" s="18">
        <v>36</v>
      </c>
      <c r="C15" s="18">
        <v>10</v>
      </c>
      <c r="D15" s="18">
        <v>1</v>
      </c>
      <c r="E15" s="18"/>
      <c r="F15" s="19">
        <f>(1-(1/(2.71828^((B15*(County!$B$2/100))/141))))</f>
        <v>0.31458596005243444</v>
      </c>
      <c r="G15" s="19">
        <f>(1-(1/(2.71828^((C15*(County!$B$2/100))/141))))</f>
        <v>9.9608497139961893E-2</v>
      </c>
      <c r="H15" s="19">
        <f>IF(D15*(County!$B$2/100)&gt;0, (1-(1/(2.71828^(D15*(County!$B$2/100)/141)))), "&lt;1%")</f>
        <v>1.0437705815284914E-2</v>
      </c>
      <c r="I15" s="18"/>
      <c r="J15" s="19">
        <f t="shared" si="0"/>
        <v>0.22533064331152686</v>
      </c>
      <c r="K15" s="19">
        <f t="shared" si="1"/>
        <v>6.846539335832047E-2</v>
      </c>
      <c r="L15" s="19">
        <f t="shared" si="2"/>
        <v>7.0671035544741523E-3</v>
      </c>
    </row>
    <row r="16" spans="1:12" ht="18" x14ac:dyDescent="0.25">
      <c r="A16" s="18" t="s">
        <v>104</v>
      </c>
      <c r="B16" s="18">
        <v>43</v>
      </c>
      <c r="C16" s="18">
        <v>14</v>
      </c>
      <c r="D16" s="18">
        <v>3</v>
      </c>
      <c r="E16" s="18"/>
      <c r="F16" s="19">
        <f>(1-(1/(2.71828^((B16*(County!$B$2/100))/141))))</f>
        <v>0.36312387615704511</v>
      </c>
      <c r="G16" s="19">
        <f>(1-(1/(2.71828^((C16*(County!$B$2/100))/141))))</f>
        <v>0.13661610574125405</v>
      </c>
      <c r="H16" s="19">
        <f>IF(D16*(County!$B$2/100)&gt;0, (1-(1/(2.71828^(D16*(County!$B$2/100)/141)))), "&lt;1%")</f>
        <v>3.0987417480989654E-2</v>
      </c>
      <c r="I16" s="18"/>
      <c r="J16" s="19">
        <f t="shared" si="0"/>
        <v>0.26285033480280795</v>
      </c>
      <c r="K16" s="19">
        <f t="shared" si="1"/>
        <v>9.4520565206251739E-2</v>
      </c>
      <c r="L16" s="19">
        <f t="shared" si="2"/>
        <v>2.1051831764559048E-2</v>
      </c>
    </row>
    <row r="17" spans="1:12" ht="18" x14ac:dyDescent="0.25">
      <c r="A17" s="18" t="s">
        <v>83</v>
      </c>
      <c r="B17" s="18">
        <v>159</v>
      </c>
      <c r="C17" s="18">
        <v>68</v>
      </c>
      <c r="D17" s="18">
        <v>11</v>
      </c>
      <c r="E17" s="18"/>
      <c r="F17" s="19">
        <f>(1-(1/(2.71828^((B17*(County!$B$2/100))/141))))</f>
        <v>0.81143587652529414</v>
      </c>
      <c r="G17" s="19">
        <f>(1-(1/(2.71828^((C17*(County!$B$2/100))/141))))</f>
        <v>0.51007067258844863</v>
      </c>
      <c r="H17" s="19">
        <f>IF(D17*(County!$B$2/100)&gt;0, (1-(1/(2.71828^(D17*(County!$B$2/100)/141)))), "&lt;1%")</f>
        <v>0.10900651876539713</v>
      </c>
      <c r="I17" s="18"/>
      <c r="J17" s="19">
        <f t="shared" si="0"/>
        <v>0.67620957728152908</v>
      </c>
      <c r="K17" s="19">
        <f t="shared" si="1"/>
        <v>0.38261914665522456</v>
      </c>
      <c r="L17" s="19">
        <f t="shared" si="2"/>
        <v>7.5048644888033755E-2</v>
      </c>
    </row>
    <row r="18" spans="1:12" ht="18" x14ac:dyDescent="0.25">
      <c r="A18" s="18" t="s">
        <v>108</v>
      </c>
      <c r="B18" s="18">
        <v>32</v>
      </c>
      <c r="C18" s="18">
        <v>11</v>
      </c>
      <c r="D18" s="18">
        <v>2</v>
      </c>
      <c r="E18" s="18"/>
      <c r="F18" s="19">
        <f>(1-(1/(2.71828^((B18*(County!$B$2/100))/141))))</f>
        <v>0.28520675262352191</v>
      </c>
      <c r="G18" s="19">
        <f>(1-(1/(2.71828^((C18*(County!$B$2/100))/141))))</f>
        <v>0.10900651876539713</v>
      </c>
      <c r="H18" s="19">
        <f>IF(D18*(County!$B$2/100)&gt;0, (1-(1/(2.71828^(D18*(County!$B$2/100)/141)))), "&lt;1%")</f>
        <v>2.0766465927883337E-2</v>
      </c>
      <c r="I18" s="18"/>
      <c r="J18" s="19">
        <f t="shared" si="0"/>
        <v>0.20303953162168265</v>
      </c>
      <c r="K18" s="19">
        <f t="shared" si="1"/>
        <v>7.5048644888033755E-2</v>
      </c>
      <c r="L18" s="19">
        <f t="shared" si="2"/>
        <v>1.408426315629896E-2</v>
      </c>
    </row>
    <row r="19" spans="1:12" ht="18" x14ac:dyDescent="0.25">
      <c r="A19" s="18" t="s">
        <v>76</v>
      </c>
      <c r="B19" s="18">
        <v>118</v>
      </c>
      <c r="C19" s="18">
        <v>48</v>
      </c>
      <c r="D19" s="18">
        <v>12</v>
      </c>
      <c r="E19" s="18"/>
      <c r="F19" s="19">
        <f>(1-(1/(2.71828^((B19*(County!$B$2/100))/141))))</f>
        <v>0.71007185523745742</v>
      </c>
      <c r="G19" s="19">
        <f>(1-(1/(2.71828^((C19*(County!$B$2/100))/141))))</f>
        <v>0.39567485957239823</v>
      </c>
      <c r="H19" s="19">
        <f>IF(D19*(County!$B$2/100)&gt;0, (1-(1/(2.71828^(D19*(County!$B$2/100)/141)))), "&lt;1%")</f>
        <v>0.11830644660586043</v>
      </c>
      <c r="I19" s="18"/>
      <c r="J19" s="19">
        <f t="shared" si="0"/>
        <v>0.56693994683967097</v>
      </c>
      <c r="K19" s="19">
        <f t="shared" si="1"/>
        <v>0.2885323308745229</v>
      </c>
      <c r="L19" s="19">
        <f t="shared" si="2"/>
        <v>8.158537189746129E-2</v>
      </c>
    </row>
    <row r="20" spans="1:12" ht="15.75" customHeight="1" x14ac:dyDescent="0.25">
      <c r="A20" s="18" t="s">
        <v>5</v>
      </c>
      <c r="B20" s="18">
        <v>133</v>
      </c>
      <c r="C20" s="18">
        <v>64</v>
      </c>
      <c r="D20" s="18">
        <v>24</v>
      </c>
      <c r="E20" s="18"/>
      <c r="F20" s="19">
        <f>(1-(1/(2.71828^((B20*(County!$B$2/100))/141))))</f>
        <v>0.75229346843571432</v>
      </c>
      <c r="G20" s="19">
        <f>(1-(1/(2.71828^((C20*(County!$B$2/100))/141))))</f>
        <v>0.48907061350498904</v>
      </c>
      <c r="H20" s="19">
        <f>IF(D20*(County!$B$2/100)&gt;0, (1-(1/(2.71828^(D20*(County!$B$2/100)/141)))), "&lt;1%")</f>
        <v>0.22261647790321548</v>
      </c>
      <c r="I20" s="18"/>
      <c r="J20" s="19">
        <f t="shared" si="0"/>
        <v>0.61064422975144395</v>
      </c>
      <c r="K20" s="19">
        <f t="shared" si="1"/>
        <v>0.36485401184221289</v>
      </c>
      <c r="L20" s="19">
        <f t="shared" si="2"/>
        <v>0.15651457088727549</v>
      </c>
    </row>
    <row r="21" spans="1:12" ht="15.75" customHeight="1" x14ac:dyDescent="0.25">
      <c r="A21" s="18" t="s">
        <v>92</v>
      </c>
      <c r="B21" s="18">
        <v>86</v>
      </c>
      <c r="C21" s="18">
        <v>31</v>
      </c>
      <c r="D21" s="18">
        <v>2</v>
      </c>
      <c r="E21" s="18"/>
      <c r="F21" s="19">
        <f>(1-(1/(2.71828^((B21*(County!$B$2/100))/141))))</f>
        <v>0.59438880287877316</v>
      </c>
      <c r="G21" s="19">
        <f>(1-(1/(2.71828^((C21*(County!$B$2/100))/141))))</f>
        <v>0.27766725594027908</v>
      </c>
      <c r="H21" s="19">
        <f>IF(D21*(County!$B$2/100)&gt;0, (1-(1/(2.71828^(D21*(County!$B$2/100)/141)))), "&lt;1%")</f>
        <v>2.0766465927883337E-2</v>
      </c>
      <c r="I21" s="18"/>
      <c r="J21" s="19">
        <f t="shared" si="0"/>
        <v>0.45661037109966762</v>
      </c>
      <c r="K21" s="19">
        <f t="shared" si="1"/>
        <v>0.19736724281041051</v>
      </c>
      <c r="L21" s="19">
        <f t="shared" si="2"/>
        <v>1.408426315629896E-2</v>
      </c>
    </row>
    <row r="22" spans="1:12" ht="15.75" customHeight="1" x14ac:dyDescent="0.2"/>
    <row r="23" spans="1:12" ht="15.75" customHeight="1" x14ac:dyDescent="0.2"/>
    <row r="24" spans="1:12" ht="15.75" customHeight="1" x14ac:dyDescent="0.2"/>
    <row r="25" spans="1:12" ht="15.75" customHeight="1" x14ac:dyDescent="0.2"/>
    <row r="26" spans="1:12" ht="15.75" customHeight="1" x14ac:dyDescent="0.2"/>
    <row r="27" spans="1:12" ht="15.75" customHeight="1" x14ac:dyDescent="0.2"/>
    <row r="28" spans="1:12" ht="15.75" customHeight="1" x14ac:dyDescent="0.2"/>
    <row r="29" spans="1:12" ht="15.75" customHeight="1" x14ac:dyDescent="0.2"/>
    <row r="30" spans="1:12" ht="15.75" customHeight="1" x14ac:dyDescent="0.2"/>
    <row r="31" spans="1:12" ht="15.75" customHeight="1" x14ac:dyDescent="0.2"/>
    <row r="32" spans="1:1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A4:L21">
    <sortCondition ref="A4:A21"/>
  </sortState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DAC7B-140A-4EB4-AEF9-29CE074480FA}">
  <dimension ref="A1:L982"/>
  <sheetViews>
    <sheetView workbookViewId="0">
      <selection activeCell="G2" sqref="G2"/>
    </sheetView>
  </sheetViews>
  <sheetFormatPr defaultColWidth="12.625" defaultRowHeight="15" customHeight="1" x14ac:dyDescent="0.2"/>
  <cols>
    <col min="1" max="1" width="26.125" style="1" bestFit="1" customWidth="1"/>
    <col min="2" max="3" width="30.25" style="1" bestFit="1" customWidth="1"/>
    <col min="4" max="4" width="32.5" style="1" customWidth="1"/>
    <col min="5" max="5" width="8.5" style="1" customWidth="1"/>
    <col min="6" max="6" width="19.125" style="1" customWidth="1"/>
    <col min="7" max="7" width="12.875" style="1" customWidth="1"/>
    <col min="8" max="8" width="15" style="1" bestFit="1" customWidth="1"/>
    <col min="9" max="9" width="7.625" style="1" customWidth="1"/>
    <col min="10" max="10" width="15.375" style="1" bestFit="1" customWidth="1"/>
    <col min="11" max="11" width="14.75" style="1" bestFit="1" customWidth="1"/>
    <col min="12" max="12" width="15" style="1" bestFit="1" customWidth="1"/>
    <col min="13" max="15" width="7.625" style="1" customWidth="1"/>
    <col min="16" max="16384" width="12.625" style="1"/>
  </cols>
  <sheetData>
    <row r="1" spans="1:12" ht="15" customHeight="1" x14ac:dyDescent="0.25">
      <c r="F1" s="2"/>
      <c r="G1" s="17">
        <v>2024</v>
      </c>
      <c r="H1" s="2"/>
      <c r="J1" s="9"/>
      <c r="K1" s="9" t="s">
        <v>230</v>
      </c>
      <c r="L1" s="3"/>
    </row>
    <row r="2" spans="1:12" ht="15.75" x14ac:dyDescent="0.25">
      <c r="B2" s="5" t="s">
        <v>228</v>
      </c>
      <c r="C2" s="5" t="s">
        <v>228</v>
      </c>
      <c r="D2" s="5" t="s">
        <v>228</v>
      </c>
      <c r="F2" s="9" t="s">
        <v>175</v>
      </c>
      <c r="G2" s="9" t="s">
        <v>176</v>
      </c>
      <c r="H2" s="15" t="s">
        <v>177</v>
      </c>
      <c r="J2" s="5" t="s">
        <v>175</v>
      </c>
      <c r="K2" s="9" t="s">
        <v>176</v>
      </c>
      <c r="L2" s="10" t="s">
        <v>177</v>
      </c>
    </row>
    <row r="3" spans="1:12" x14ac:dyDescent="0.2">
      <c r="A3" s="1" t="s">
        <v>130</v>
      </c>
      <c r="B3" s="1" t="s">
        <v>126</v>
      </c>
      <c r="C3" s="1" t="s">
        <v>127</v>
      </c>
      <c r="D3" s="1" t="s">
        <v>128</v>
      </c>
      <c r="F3" s="2" t="s">
        <v>2</v>
      </c>
      <c r="G3" s="2" t="s">
        <v>3</v>
      </c>
      <c r="H3" s="16" t="s">
        <v>4</v>
      </c>
      <c r="J3" s="1" t="s">
        <v>2</v>
      </c>
      <c r="K3" s="1" t="s">
        <v>3</v>
      </c>
      <c r="L3" s="4" t="s">
        <v>4</v>
      </c>
    </row>
    <row r="4" spans="1:12" x14ac:dyDescent="0.2">
      <c r="A4" s="1" t="s">
        <v>131</v>
      </c>
      <c r="B4" s="1">
        <v>57</v>
      </c>
      <c r="C4" s="1">
        <v>11</v>
      </c>
      <c r="D4" s="1">
        <v>1</v>
      </c>
      <c r="F4" s="3">
        <f>IF(B4*(County!$B$2/100)&gt;0, (1-(1/(2.71828^(B4*(County!$B$2/100)/141)))), "&lt;1%")</f>
        <v>0.45013141203605422</v>
      </c>
      <c r="G4" s="3">
        <f>IF(C4*(County!$B$2/100)&gt;0, (1-(1/(2.71828^(C4*(County!$B$2/100)/141)))), "&lt;1%")</f>
        <v>0.10900651876539713</v>
      </c>
      <c r="H4" s="3">
        <f>IF(D4*(County!$B$2/100)&gt;0, (1-(1/(2.71828^(D4*(County!$B$2/100)/141)))), "&lt;1%")</f>
        <v>1.0437705815284914E-2</v>
      </c>
      <c r="J4" s="3">
        <f t="shared" ref="J4:K7" si="0">(1-(1/(2.71828^(B4/141))))</f>
        <v>0.33252613779884566</v>
      </c>
      <c r="K4" s="3">
        <f t="shared" si="0"/>
        <v>7.5048644888033755E-2</v>
      </c>
      <c r="L4" s="3">
        <f>IF(D4&gt;0, (1-(1/(2.71828^(D4/141)))), "&lt;1%")</f>
        <v>7.0671035544741523E-3</v>
      </c>
    </row>
    <row r="5" spans="1:12" x14ac:dyDescent="0.2">
      <c r="A5" s="1" t="s">
        <v>134</v>
      </c>
      <c r="B5" s="1">
        <v>43</v>
      </c>
      <c r="C5" s="1">
        <v>24</v>
      </c>
      <c r="D5" s="1">
        <v>1</v>
      </c>
      <c r="F5" s="3">
        <f>IF(B5*(County!$B$2/100)&gt;0, (1-(1/(2.71828^(B5*(County!$B$2/100)/141)))), "&lt;1%")</f>
        <v>0.36312387615704511</v>
      </c>
      <c r="G5" s="3">
        <f>IF(C5*(County!$B$2/100)&gt;0, (1-(1/(2.71828^(C5*(County!$B$2/100)/141)))), "&lt;1%")</f>
        <v>0.22261647790321548</v>
      </c>
      <c r="H5" s="3">
        <f>IF(D5*(County!$B$2/100)&gt;0, (1-(1/(2.71828^(D5*(County!$B$2/100)/141)))), "&lt;1%")</f>
        <v>1.0437705815284914E-2</v>
      </c>
      <c r="J5" s="3">
        <f t="shared" si="0"/>
        <v>0.26285033480280795</v>
      </c>
      <c r="K5" s="3">
        <f t="shared" si="0"/>
        <v>0.15651457088727549</v>
      </c>
      <c r="L5" s="3">
        <f>IF(D5&gt;0, (1-(1/(2.71828^(D5/141)))), "&lt;1%")</f>
        <v>7.0671035544741523E-3</v>
      </c>
    </row>
    <row r="6" spans="1:12" x14ac:dyDescent="0.2">
      <c r="A6" s="1" t="s">
        <v>132</v>
      </c>
      <c r="B6" s="1">
        <v>77</v>
      </c>
      <c r="C6" s="1">
        <v>44</v>
      </c>
      <c r="D6" s="1">
        <v>1</v>
      </c>
      <c r="F6" s="3">
        <f>IF(B6*(County!$B$2/100)&gt;0, (1-(1/(2.71828^(B6*(County!$B$2/100)/141)))), "&lt;1%")</f>
        <v>0.5542188642436775</v>
      </c>
      <c r="G6" s="3">
        <f>IF(C6*(County!$B$2/100)&gt;0, (1-(1/(2.71828^(C6*(County!$B$2/100)/141)))), "&lt;1%")</f>
        <v>0.36977140177849677</v>
      </c>
      <c r="H6" s="3">
        <f>IF(D6*(County!$B$2/100)&gt;0, (1-(1/(2.71828^(D6*(County!$B$2/100)/141)))), "&lt;1%")</f>
        <v>1.0437705815284914E-2</v>
      </c>
      <c r="J6" s="3">
        <f t="shared" si="0"/>
        <v>0.4207950684004943</v>
      </c>
      <c r="K6" s="3">
        <f t="shared" si="0"/>
        <v>0.26805984782190262</v>
      </c>
      <c r="L6" s="3">
        <f>IF(D6&gt;0, (1-(1/(2.71828^(D6/141)))), "&lt;1%")</f>
        <v>7.0671035544741523E-3</v>
      </c>
    </row>
    <row r="7" spans="1:12" x14ac:dyDescent="0.2">
      <c r="A7" s="1" t="s">
        <v>133</v>
      </c>
      <c r="B7" s="1">
        <v>14</v>
      </c>
      <c r="C7" s="1">
        <v>9</v>
      </c>
      <c r="D7" s="1">
        <v>0</v>
      </c>
      <c r="F7" s="3">
        <f>IF(B7*(County!$B$2/100)&gt;0, (1-(1/(2.71828^(B7*(County!$B$2/100)/141)))), "&lt;1%")</f>
        <v>0.13661610574125405</v>
      </c>
      <c r="G7" s="3">
        <f>IF(C7*(County!$B$2/100)&gt;0, (1-(1/(2.71828^(C7*(County!$B$2/100)/141)))), "&lt;1%")</f>
        <v>9.0111347055865099E-2</v>
      </c>
      <c r="H7" s="3" t="str">
        <f>IF(D7*(County!$B$2/100)&gt;0, (1-(1/(2.71828^(D7*(County!$B$2/100)/141)))), "&lt;1%")</f>
        <v>&lt;1%</v>
      </c>
      <c r="J7" s="3">
        <f t="shared" si="0"/>
        <v>9.4520565206251739E-2</v>
      </c>
      <c r="K7" s="3">
        <f t="shared" si="0"/>
        <v>6.1835286174562576E-2</v>
      </c>
      <c r="L7" s="3" t="str">
        <f>IF(D7&gt;0, (1-(1/(2.71828^(D7/141)))), "&lt;1%")</f>
        <v>&lt;1%</v>
      </c>
    </row>
    <row r="8" spans="1:12" ht="15.75" customHeight="1" x14ac:dyDescent="0.2"/>
    <row r="9" spans="1:12" ht="15.75" customHeight="1" x14ac:dyDescent="0.2"/>
    <row r="10" spans="1:12" ht="15.75" customHeight="1" x14ac:dyDescent="0.2"/>
    <row r="11" spans="1:12" ht="15.75" customHeight="1" x14ac:dyDescent="0.2"/>
    <row r="12" spans="1:12" ht="15.75" customHeight="1" x14ac:dyDescent="0.2"/>
    <row r="13" spans="1:12" ht="15.75" customHeight="1" x14ac:dyDescent="0.2"/>
    <row r="14" spans="1:12" ht="15.75" customHeight="1" x14ac:dyDescent="0.2"/>
    <row r="15" spans="1:12" ht="15.75" customHeight="1" x14ac:dyDescent="0.2"/>
    <row r="16" spans="1:1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</sheetData>
  <sortState xmlns:xlrd2="http://schemas.microsoft.com/office/spreadsheetml/2017/richdata2" ref="A4:L7">
    <sortCondition ref="A4:A7"/>
  </sortState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72A41-B7A6-4DFB-9513-A64753B2B20C}">
  <dimension ref="A1:L982"/>
  <sheetViews>
    <sheetView workbookViewId="0">
      <selection activeCell="G2" sqref="G2"/>
    </sheetView>
  </sheetViews>
  <sheetFormatPr defaultColWidth="12.625" defaultRowHeight="15" customHeight="1" x14ac:dyDescent="0.2"/>
  <cols>
    <col min="1" max="1" width="26.125" style="1" bestFit="1" customWidth="1"/>
    <col min="2" max="3" width="30.25" style="1" bestFit="1" customWidth="1"/>
    <col min="4" max="4" width="32.5" style="1" customWidth="1"/>
    <col min="5" max="5" width="8.5" style="1" customWidth="1"/>
    <col min="6" max="6" width="19.125" style="1" customWidth="1"/>
    <col min="7" max="7" width="12.875" style="1" customWidth="1"/>
    <col min="8" max="8" width="15" style="1" bestFit="1" customWidth="1"/>
    <col min="9" max="9" width="7.625" style="1" customWidth="1"/>
    <col min="10" max="10" width="15.375" style="1" bestFit="1" customWidth="1"/>
    <col min="11" max="11" width="14.75" style="1" bestFit="1" customWidth="1"/>
    <col min="12" max="12" width="15" style="1" bestFit="1" customWidth="1"/>
    <col min="13" max="15" width="7.625" style="1" customWidth="1"/>
    <col min="16" max="16384" width="12.625" style="1"/>
  </cols>
  <sheetData>
    <row r="1" spans="1:12" ht="15" customHeight="1" x14ac:dyDescent="0.25">
      <c r="F1" s="2"/>
      <c r="G1" s="17">
        <v>2024</v>
      </c>
      <c r="H1" s="2"/>
      <c r="J1" s="9"/>
      <c r="K1" s="9" t="s">
        <v>230</v>
      </c>
      <c r="L1" s="3"/>
    </row>
    <row r="2" spans="1:12" ht="15.75" x14ac:dyDescent="0.25">
      <c r="B2" s="5" t="s">
        <v>228</v>
      </c>
      <c r="C2" s="5" t="s">
        <v>228</v>
      </c>
      <c r="D2" s="5" t="s">
        <v>228</v>
      </c>
      <c r="F2" s="9" t="s">
        <v>175</v>
      </c>
      <c r="G2" s="9" t="s">
        <v>176</v>
      </c>
      <c r="H2" s="15" t="s">
        <v>177</v>
      </c>
      <c r="J2" s="5" t="s">
        <v>175</v>
      </c>
      <c r="K2" s="9" t="s">
        <v>176</v>
      </c>
      <c r="L2" s="10" t="s">
        <v>177</v>
      </c>
    </row>
    <row r="3" spans="1:12" x14ac:dyDescent="0.2">
      <c r="A3" s="1" t="s">
        <v>0</v>
      </c>
      <c r="B3" s="1" t="s">
        <v>126</v>
      </c>
      <c r="C3" s="1" t="s">
        <v>127</v>
      </c>
      <c r="D3" s="1" t="s">
        <v>128</v>
      </c>
      <c r="F3" s="2" t="s">
        <v>2</v>
      </c>
      <c r="G3" s="2" t="s">
        <v>3</v>
      </c>
      <c r="H3" s="16" t="s">
        <v>4</v>
      </c>
      <c r="J3" s="1" t="s">
        <v>2</v>
      </c>
      <c r="K3" s="1" t="s">
        <v>3</v>
      </c>
      <c r="L3" s="4" t="s">
        <v>4</v>
      </c>
    </row>
    <row r="4" spans="1:12" x14ac:dyDescent="0.2">
      <c r="A4" s="1" t="s">
        <v>233</v>
      </c>
      <c r="B4" s="1">
        <v>89</v>
      </c>
      <c r="C4" s="1">
        <v>33</v>
      </c>
      <c r="D4" s="1">
        <v>7</v>
      </c>
      <c r="F4" s="3">
        <f>IF(B4*(County!$B$2/100)&gt;0, (1-(1/(2.71828^(B4*(County!$B$2/100)/141)))), "&lt;1%")</f>
        <v>0.60695764637893257</v>
      </c>
      <c r="G4" s="3">
        <f>IF(C4*(County!$B$2/100)&gt;0, (1-(1/(2.71828^(C4*(County!$B$2/100)/141)))), "&lt;1%")</f>
        <v>0.29266755425838964</v>
      </c>
      <c r="H4" s="3">
        <f>IF(D4*(County!$B$2/100)&gt;0, (1-(1/(2.71828^(D4*(County!$B$2/100)/141)))), "&lt;1%")</f>
        <v>7.0815468134156956E-2</v>
      </c>
      <c r="J4" s="3">
        <f t="shared" ref="J4:K9" si="0">(1-(1/(2.71828^(B4/141))))</f>
        <v>0.46804971814988361</v>
      </c>
      <c r="K4" s="3">
        <f t="shared" si="0"/>
        <v>0.2086717337805345</v>
      </c>
      <c r="L4" s="3">
        <f t="shared" ref="L4:L9" si="1">IF(D4&gt;0, (1-(1/(2.71828^(D4/141)))), "&lt;1%")</f>
        <v>4.8433168509038227E-2</v>
      </c>
    </row>
    <row r="5" spans="1:12" x14ac:dyDescent="0.2">
      <c r="A5" s="1" t="s">
        <v>231</v>
      </c>
      <c r="B5" s="1">
        <v>139</v>
      </c>
      <c r="C5" s="1">
        <v>57</v>
      </c>
      <c r="D5" s="1">
        <v>23</v>
      </c>
      <c r="F5" s="3">
        <f>IF(B5*(County!$B$2/100)&gt;0, (1-(1/(2.71828^(B5*(County!$B$2/100)/141)))), "&lt;1%")</f>
        <v>0.76740718707223798</v>
      </c>
      <c r="G5" s="3">
        <f>IF(C5*(County!$B$2/100)&gt;0, (1-(1/(2.71828^(C5*(County!$B$2/100)/141)))), "&lt;1%")</f>
        <v>0.45013141203605422</v>
      </c>
      <c r="H5" s="3">
        <f>IF(D5*(County!$B$2/100)&gt;0, (1-(1/(2.71828^(D5*(County!$B$2/100)/141)))), "&lt;1%")</f>
        <v>0.21441679147924841</v>
      </c>
      <c r="J5" s="3">
        <f t="shared" si="0"/>
        <v>0.6268649795525556</v>
      </c>
      <c r="K5" s="3">
        <f t="shared" si="0"/>
        <v>0.33252613779884566</v>
      </c>
      <c r="L5" s="3">
        <f t="shared" si="1"/>
        <v>0.15051114518190423</v>
      </c>
    </row>
    <row r="6" spans="1:12" x14ac:dyDescent="0.2">
      <c r="A6" s="1" t="s">
        <v>234</v>
      </c>
      <c r="B6" s="1">
        <v>40</v>
      </c>
      <c r="C6" s="1">
        <v>8</v>
      </c>
      <c r="D6" s="1">
        <v>0</v>
      </c>
      <c r="F6" s="3">
        <f>IF(B6*(County!$B$2/100)&gt;0, (1-(1/(2.71828^(B6*(County!$B$2/100)/141)))), "&lt;1%")</f>
        <v>0.34275763253005997</v>
      </c>
      <c r="G6" s="3">
        <f>IF(C6*(County!$B$2/100)&gt;0, (1-(1/(2.71828^(C6*(County!$B$2/100)/141)))), "&lt;1%")</f>
        <v>8.0514022925885831E-2</v>
      </c>
      <c r="H6" s="3" t="str">
        <f>IF(D6*(County!$B$2/100)&gt;0, (1-(1/(2.71828^(D6*(County!$B$2/100)/141)))), "&lt;1%")</f>
        <v>&lt;1%</v>
      </c>
      <c r="J6" s="3">
        <f t="shared" si="0"/>
        <v>0.246998269044307</v>
      </c>
      <c r="K6" s="3">
        <f t="shared" si="0"/>
        <v>5.5157989846188027E-2</v>
      </c>
      <c r="L6" s="3" t="str">
        <f t="shared" si="1"/>
        <v>&lt;1%</v>
      </c>
    </row>
    <row r="7" spans="1:12" x14ac:dyDescent="0.2">
      <c r="A7" s="1" t="s">
        <v>236</v>
      </c>
      <c r="B7" s="1">
        <v>89</v>
      </c>
      <c r="C7" s="1">
        <v>43</v>
      </c>
      <c r="D7" s="1">
        <v>14</v>
      </c>
      <c r="F7" s="3">
        <f>IF(B7*(County!$B$2/100)&gt;0, (1-(1/(2.71828^(B7*(County!$B$2/100)/141)))), "&lt;1%")</f>
        <v>0.60695764637893257</v>
      </c>
      <c r="G7" s="3">
        <f>IF(C7*(County!$B$2/100)&gt;0, (1-(1/(2.71828^(C7*(County!$B$2/100)/141)))), "&lt;1%")</f>
        <v>0.36312387615704511</v>
      </c>
      <c r="H7" s="3">
        <f>IF(D7*(County!$B$2/100)&gt;0, (1-(1/(2.71828^(D7*(County!$B$2/100)/141)))), "&lt;1%")</f>
        <v>0.13661610574125405</v>
      </c>
      <c r="J7" s="3">
        <f t="shared" si="0"/>
        <v>0.46804971814988361</v>
      </c>
      <c r="K7" s="3">
        <f t="shared" si="0"/>
        <v>0.26285033480280795</v>
      </c>
      <c r="L7" s="3">
        <f t="shared" si="1"/>
        <v>9.4520565206251739E-2</v>
      </c>
    </row>
    <row r="8" spans="1:12" ht="15.75" customHeight="1" x14ac:dyDescent="0.2">
      <c r="A8" s="1" t="s">
        <v>235</v>
      </c>
      <c r="B8" s="1">
        <v>83</v>
      </c>
      <c r="C8" s="1">
        <v>32</v>
      </c>
      <c r="D8" s="1">
        <v>4</v>
      </c>
      <c r="F8" s="3">
        <f>IF(B8*(County!$B$2/100)&gt;0, (1-(1/(2.71828^(B8*(County!$B$2/100)/141)))), "&lt;1%")</f>
        <v>0.58141802858037761</v>
      </c>
      <c r="G8" s="3">
        <f>IF(C8*(County!$B$2/100)&gt;0, (1-(1/(2.71828^(C8*(County!$B$2/100)/141)))), "&lt;1%")</f>
        <v>0.28520675262352191</v>
      </c>
      <c r="H8" s="3">
        <f>IF(D8*(County!$B$2/100)&gt;0, (1-(1/(2.71828^(D8*(County!$B$2/100)/141)))), "&lt;1%")</f>
        <v>4.1101685748632599E-2</v>
      </c>
      <c r="J8" s="3">
        <f t="shared" si="0"/>
        <v>0.4449250261331047</v>
      </c>
      <c r="K8" s="3">
        <f t="shared" si="0"/>
        <v>0.20303953162168265</v>
      </c>
      <c r="L8" s="3">
        <f t="shared" si="1"/>
        <v>2.79701598439418E-2</v>
      </c>
    </row>
    <row r="9" spans="1:12" ht="15.75" customHeight="1" x14ac:dyDescent="0.2">
      <c r="A9" s="1" t="s">
        <v>232</v>
      </c>
      <c r="B9" s="1">
        <v>107</v>
      </c>
      <c r="C9" s="1">
        <v>43</v>
      </c>
      <c r="D9" s="1">
        <v>18</v>
      </c>
      <c r="F9" s="3">
        <f>IF(B9*(County!$B$2/100)&gt;0, (1-(1/(2.71828^(B9*(County!$B$2/100)/141)))), "&lt;1%")</f>
        <v>0.67460127277159843</v>
      </c>
      <c r="G9" s="3">
        <f>IF(C9*(County!$B$2/100)&gt;0, (1-(1/(2.71828^(C9*(County!$B$2/100)/141)))), "&lt;1%")</f>
        <v>0.36312387615704511</v>
      </c>
      <c r="H9" s="3">
        <f>IF(D9*(County!$B$2/100)&gt;0, (1-(1/(2.71828^(D9*(County!$B$2/100)/141)))), "&lt;1%")</f>
        <v>0.17210263924350766</v>
      </c>
      <c r="J9" s="3">
        <f t="shared" si="0"/>
        <v>0.53180234747814747</v>
      </c>
      <c r="K9" s="3">
        <f t="shared" si="0"/>
        <v>0.26285033480280795</v>
      </c>
      <c r="L9" s="3">
        <f t="shared" si="1"/>
        <v>0.11984696973283493</v>
      </c>
    </row>
    <row r="10" spans="1:12" ht="15.75" customHeight="1" x14ac:dyDescent="0.2"/>
    <row r="11" spans="1:12" ht="15.75" customHeight="1" x14ac:dyDescent="0.2"/>
    <row r="12" spans="1:12" ht="15.75" customHeight="1" x14ac:dyDescent="0.2"/>
    <row r="13" spans="1:12" ht="15.75" customHeight="1" x14ac:dyDescent="0.2"/>
    <row r="14" spans="1:12" ht="15.75" customHeight="1" x14ac:dyDescent="0.2"/>
    <row r="15" spans="1:12" ht="15.75" customHeight="1" x14ac:dyDescent="0.2"/>
    <row r="16" spans="1:1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</sheetData>
  <sortState xmlns:xlrd2="http://schemas.microsoft.com/office/spreadsheetml/2017/richdata2" ref="A4:L9">
    <sortCondition ref="A4:A9"/>
  </sortState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E57B6-B9DF-451B-AC8D-7B7640F6A107}">
  <dimension ref="A1:L1007"/>
  <sheetViews>
    <sheetView workbookViewId="0">
      <selection activeCell="G2" sqref="G2"/>
    </sheetView>
  </sheetViews>
  <sheetFormatPr defaultColWidth="12.625" defaultRowHeight="15" x14ac:dyDescent="0.2"/>
  <cols>
    <col min="1" max="1" width="30.75" style="4" bestFit="1" customWidth="1"/>
    <col min="2" max="3" width="30.25" style="1" bestFit="1" customWidth="1"/>
    <col min="4" max="4" width="31" style="1" bestFit="1" customWidth="1"/>
    <col min="5" max="5" width="7.625" style="1" customWidth="1"/>
    <col min="6" max="6" width="16.375" style="1" customWidth="1"/>
    <col min="7" max="7" width="12.875" style="1" customWidth="1"/>
    <col min="8" max="8" width="15" style="1" bestFit="1" customWidth="1"/>
    <col min="9" max="9" width="7.625" style="1" customWidth="1"/>
    <col min="10" max="10" width="15.375" style="1" bestFit="1" customWidth="1"/>
    <col min="11" max="11" width="14.75" style="1" bestFit="1" customWidth="1"/>
    <col min="12" max="12" width="15" style="1" bestFit="1" customWidth="1"/>
    <col min="13" max="18" width="7.625" style="1" customWidth="1"/>
    <col min="19" max="16384" width="12.625" style="1"/>
  </cols>
  <sheetData>
    <row r="1" spans="1:12" ht="15.75" x14ac:dyDescent="0.25">
      <c r="F1" s="2"/>
      <c r="G1" s="17">
        <v>2024</v>
      </c>
      <c r="H1" s="2"/>
      <c r="J1" s="9"/>
      <c r="K1" s="9" t="s">
        <v>230</v>
      </c>
      <c r="L1" s="3"/>
    </row>
    <row r="2" spans="1:12" ht="15.75" x14ac:dyDescent="0.25">
      <c r="B2" s="5" t="s">
        <v>228</v>
      </c>
      <c r="C2" s="5" t="s">
        <v>228</v>
      </c>
      <c r="D2" s="5" t="s">
        <v>228</v>
      </c>
      <c r="F2" s="9" t="s">
        <v>175</v>
      </c>
      <c r="G2" s="9" t="s">
        <v>176</v>
      </c>
      <c r="H2" s="15" t="s">
        <v>177</v>
      </c>
      <c r="J2" s="5" t="s">
        <v>175</v>
      </c>
      <c r="K2" s="9" t="s">
        <v>176</v>
      </c>
      <c r="L2" s="10" t="s">
        <v>177</v>
      </c>
    </row>
    <row r="3" spans="1:12" x14ac:dyDescent="0.2">
      <c r="A3" s="4" t="s">
        <v>135</v>
      </c>
      <c r="B3" s="1" t="s">
        <v>126</v>
      </c>
      <c r="C3" s="1" t="s">
        <v>127</v>
      </c>
      <c r="D3" s="1" t="s">
        <v>128</v>
      </c>
      <c r="F3" s="2" t="s">
        <v>2</v>
      </c>
      <c r="G3" s="2" t="s">
        <v>3</v>
      </c>
      <c r="H3" s="16" t="s">
        <v>4</v>
      </c>
      <c r="J3" s="1" t="s">
        <v>2</v>
      </c>
      <c r="K3" s="1" t="s">
        <v>3</v>
      </c>
      <c r="L3" s="4" t="s">
        <v>4</v>
      </c>
    </row>
    <row r="4" spans="1:12" x14ac:dyDescent="0.2">
      <c r="A4" s="6" t="s">
        <v>136</v>
      </c>
      <c r="B4" s="1">
        <v>61</v>
      </c>
      <c r="C4" s="1">
        <v>28</v>
      </c>
      <c r="D4" s="1">
        <v>12</v>
      </c>
      <c r="F4" s="3">
        <f>IF(B4*(County!$B$2/100)&gt;0, (1-(1/(2.71828^(B4*(County!$B$2/100)/141)))), "&lt;1%")</f>
        <v>0.47273193794159274</v>
      </c>
      <c r="G4" s="3">
        <f>IF(C4*(County!$B$2/100)&gt;0, (1-(1/(2.71828^(C4*(County!$B$2/100)/141)))), "&lt;1%")</f>
        <v>0.2545682511346028</v>
      </c>
      <c r="H4" s="3">
        <f>IF(D4*(County!$B$2/100)&gt;0, (1-(1/(2.71828^(D4*(County!$B$2/100)/141)))), "&lt;1%")</f>
        <v>0.11830644660586043</v>
      </c>
      <c r="J4" s="3">
        <f>(1-(1/(2.71828^(B4/141))))</f>
        <v>0.35119548841626524</v>
      </c>
      <c r="K4" s="3">
        <f>(1-(1/(2.71828^(C4/141))))</f>
        <v>0.1801069931655942</v>
      </c>
      <c r="L4" s="3">
        <f>IF(D4&gt;0, (1-(1/(2.71828^(D4/141)))), "&lt;1%")</f>
        <v>8.158537189746129E-2</v>
      </c>
    </row>
    <row r="5" spans="1:12" x14ac:dyDescent="0.2">
      <c r="A5" s="6" t="s">
        <v>137</v>
      </c>
      <c r="B5" s="1">
        <v>46</v>
      </c>
      <c r="C5" s="1">
        <v>23</v>
      </c>
      <c r="D5" s="1">
        <v>10</v>
      </c>
      <c r="F5" s="3">
        <f>IF(B5*(County!$B$2/100)&gt;0, (1-(1/(2.71828^(B5*(County!$B$2/100)/141)))), "&lt;1%")</f>
        <v>0.38285902249024129</v>
      </c>
      <c r="G5" s="3">
        <f>IF(C5*(County!$B$2/100)&gt;0, (1-(1/(2.71828^(C5*(County!$B$2/100)/141)))), "&lt;1%")</f>
        <v>0.21441679147924841</v>
      </c>
      <c r="H5" s="3">
        <f>IF(D5*(County!$B$2/100)&gt;0, (1-(1/(2.71828^(D5*(County!$B$2/100)/141)))), "&lt;1%")</f>
        <v>9.9608497139961893E-2</v>
      </c>
      <c r="J5" s="3">
        <f t="shared" ref="J5:K7" si="0">(1-(1/(2.71828^(B5/141))))</f>
        <v>0.27836868553984018</v>
      </c>
      <c r="K5" s="3">
        <f t="shared" si="0"/>
        <v>0.15051114518190423</v>
      </c>
      <c r="L5" s="3">
        <f t="shared" ref="L5:L7" si="1">IF(D5&gt;0, (1-(1/(2.71828^(D5/141)))), "&lt;1%")</f>
        <v>6.846539335832047E-2</v>
      </c>
    </row>
    <row r="6" spans="1:12" x14ac:dyDescent="0.2">
      <c r="A6" s="6" t="s">
        <v>138</v>
      </c>
      <c r="B6" s="1">
        <v>15</v>
      </c>
      <c r="C6" s="1">
        <v>7</v>
      </c>
      <c r="D6" s="1">
        <v>0</v>
      </c>
      <c r="F6" s="3">
        <f>IF(B6*(County!$B$2/100)&gt;0, (1-(1/(2.71828^(B6*(County!$B$2/100)/141)))), "&lt;1%")</f>
        <v>0.14562785283518198</v>
      </c>
      <c r="G6" s="3">
        <f>IF(C6*(County!$B$2/100)&gt;0, (1-(1/(2.71828^(C6*(County!$B$2/100)/141)))), "&lt;1%")</f>
        <v>7.0815468134156956E-2</v>
      </c>
      <c r="H6" s="3" t="str">
        <f>IF(D6*(County!$B$2/100)&gt;0, (1-(1/(2.71828^(D6*(County!$B$2/100)/141)))), "&lt;1%")</f>
        <v>&lt;1%</v>
      </c>
      <c r="J6" s="3">
        <f t="shared" si="0"/>
        <v>0.10091968213838587</v>
      </c>
      <c r="K6" s="3">
        <f t="shared" si="0"/>
        <v>4.8433168509038227E-2</v>
      </c>
      <c r="L6" s="3" t="str">
        <f t="shared" si="1"/>
        <v>&lt;1%</v>
      </c>
    </row>
    <row r="7" spans="1:12" x14ac:dyDescent="0.2">
      <c r="A7" s="6" t="s">
        <v>139</v>
      </c>
      <c r="B7" s="1">
        <v>237</v>
      </c>
      <c r="C7" s="1">
        <v>106</v>
      </c>
      <c r="D7" s="1">
        <v>50</v>
      </c>
      <c r="F7" s="3">
        <f>IF(B7*(County!$B$2/100)&gt;0, (1-(1/(2.71828^(B7*(County!$B$2/100)/141)))), "&lt;1%")</f>
        <v>0.91681904698528605</v>
      </c>
      <c r="G7" s="3">
        <f>IF(C7*(County!$B$2/100)&gt;0, (1-(1/(2.71828^(C7*(County!$B$2/100)/141)))), "&lt;1%")</f>
        <v>0.67116903186323151</v>
      </c>
      <c r="H7" s="3">
        <f>IF(D7*(County!$B$2/100)&gt;0, (1-(1/(2.71828^(D7*(County!$B$2/100)/141)))), "&lt;1%")</f>
        <v>0.40822455701045135</v>
      </c>
      <c r="J7" s="3">
        <f t="shared" si="0"/>
        <v>0.81378436209263239</v>
      </c>
      <c r="K7" s="3">
        <f t="shared" si="0"/>
        <v>0.52846999611162671</v>
      </c>
      <c r="L7" s="3">
        <f t="shared" si="1"/>
        <v>0.29855282875368472</v>
      </c>
    </row>
    <row r="8" spans="1:12" x14ac:dyDescent="0.2">
      <c r="A8" s="6" t="s">
        <v>140</v>
      </c>
      <c r="B8" s="1">
        <v>47</v>
      </c>
      <c r="C8" s="1">
        <v>9</v>
      </c>
      <c r="D8" s="1">
        <v>2</v>
      </c>
      <c r="F8" s="3">
        <f>IF(B8*(County!$B$2/100)&gt;0, (1-(1/(2.71828^(B8*(County!$B$2/100)/141)))), "&lt;1%")</f>
        <v>0.38930055846004541</v>
      </c>
      <c r="G8" s="3">
        <f>IF(C8*(County!$B$2/100)&gt;0, (1-(1/(2.71828^(C8*(County!$B$2/100)/141)))), "&lt;1%")</f>
        <v>9.0111347055865099E-2</v>
      </c>
      <c r="H8" s="3">
        <f>IF(D8*(County!$B$2/100)&gt;0, (1-(1/(2.71828^(D8*(County!$B$2/100)/141)))), "&lt;1%")</f>
        <v>2.0766465927883337E-2</v>
      </c>
      <c r="J8" s="3">
        <f t="shared" ref="J8:J42" si="2">(1-(1/(2.71828^(B8/141))))</f>
        <v>0.28346852876728157</v>
      </c>
      <c r="K8" s="3">
        <f t="shared" ref="K8:K42" si="3">(1-(1/(2.71828^(C8/141))))</f>
        <v>6.1835286174562576E-2</v>
      </c>
      <c r="L8" s="3">
        <f t="shared" ref="L8:L42" si="4">IF(D8&gt;0, (1-(1/(2.71828^(D8/141)))), "&lt;1%")</f>
        <v>1.408426315629896E-2</v>
      </c>
    </row>
    <row r="9" spans="1:12" x14ac:dyDescent="0.2">
      <c r="A9" s="6" t="s">
        <v>141</v>
      </c>
      <c r="B9" s="1">
        <v>76</v>
      </c>
      <c r="C9" s="1">
        <v>30</v>
      </c>
      <c r="D9" s="1">
        <v>9</v>
      </c>
      <c r="F9" s="3">
        <f>IF(B9*(County!$B$2/100)&gt;0, (1-(1/(2.71828^(B9*(County!$B$2/100)/141)))), "&lt;1%")</f>
        <v>0.54951685368772596</v>
      </c>
      <c r="G9" s="3">
        <f>IF(C9*(County!$B$2/100)&gt;0, (1-(1/(2.71828^(C9*(County!$B$2/100)/141)))), "&lt;1%")</f>
        <v>0.27004823414897849</v>
      </c>
      <c r="H9" s="3">
        <f>IF(D9*(County!$B$2/100)&gt;0, (1-(1/(2.71828^(D9*(County!$B$2/100)/141)))), "&lt;1%")</f>
        <v>9.0111347055865099E-2</v>
      </c>
      <c r="J9" s="3">
        <f t="shared" si="2"/>
        <v>0.41667263349524641</v>
      </c>
      <c r="K9" s="3">
        <f t="shared" si="3"/>
        <v>0.1916545820338591</v>
      </c>
      <c r="L9" s="3">
        <f t="shared" si="4"/>
        <v>6.1835286174562576E-2</v>
      </c>
    </row>
    <row r="10" spans="1:12" x14ac:dyDescent="0.2">
      <c r="A10" s="6" t="s">
        <v>142</v>
      </c>
      <c r="B10" s="1">
        <v>71</v>
      </c>
      <c r="C10" s="1">
        <v>42</v>
      </c>
      <c r="D10" s="1">
        <v>17</v>
      </c>
      <c r="F10" s="3">
        <f>IF(B10*(County!$B$2/100)&gt;0, (1-(1/(2.71828^(B10*(County!$B$2/100)/141)))), "&lt;1%")</f>
        <v>0.52525231719313081</v>
      </c>
      <c r="G10" s="3">
        <f>IF(C10*(County!$B$2/100)&gt;0, (1-(1/(2.71828^(C10*(County!$B$2/100)/141)))), "&lt;1%")</f>
        <v>0.35640623376048586</v>
      </c>
      <c r="H10" s="3">
        <f>IF(D10*(County!$B$2/100)&gt;0, (1-(1/(2.71828^(D10*(County!$B$2/100)/141)))), "&lt;1%")</f>
        <v>0.16337014291901264</v>
      </c>
      <c r="J10" s="3">
        <f t="shared" si="2"/>
        <v>0.39561614451449867</v>
      </c>
      <c r="K10" s="3">
        <f t="shared" si="3"/>
        <v>0.25760374358023552</v>
      </c>
      <c r="L10" s="3">
        <f t="shared" si="4"/>
        <v>0.11358256593379767</v>
      </c>
    </row>
    <row r="11" spans="1:12" x14ac:dyDescent="0.2">
      <c r="A11" s="6" t="s">
        <v>168</v>
      </c>
      <c r="B11" s="1">
        <v>11</v>
      </c>
      <c r="C11" s="1">
        <v>5</v>
      </c>
      <c r="D11" s="1">
        <v>0</v>
      </c>
      <c r="F11" s="3">
        <f>IF(B11*(County!$B$2/100)&gt;0, (1-(1/(2.71828^(B11*(County!$B$2/100)/141)))), "&lt;1%")</f>
        <v>0.10900651876539713</v>
      </c>
      <c r="G11" s="3">
        <f>IF(C11*(County!$B$2/100)&gt;0, (1-(1/(2.71828^(C11*(County!$B$2/100)/141)))), "&lt;1%")</f>
        <v>5.1110384259560937E-2</v>
      </c>
      <c r="H11" s="3" t="str">
        <f>IF(D11*(County!$B$2/100)&gt;0, (1-(1/(2.71828^(D11*(County!$B$2/100)/141)))), "&lt;1%")</f>
        <v>&lt;1%</v>
      </c>
      <c r="J11" s="3">
        <f t="shared" si="2"/>
        <v>7.5048644888033755E-2</v>
      </c>
      <c r="K11" s="3">
        <f t="shared" si="3"/>
        <v>3.4839595382363586E-2</v>
      </c>
      <c r="L11" s="3" t="str">
        <f t="shared" si="4"/>
        <v>&lt;1%</v>
      </c>
    </row>
    <row r="12" spans="1:12" x14ac:dyDescent="0.2">
      <c r="A12" s="6" t="s">
        <v>167</v>
      </c>
      <c r="B12" s="1">
        <v>25</v>
      </c>
      <c r="C12" s="1">
        <v>4</v>
      </c>
      <c r="D12" s="1">
        <v>0</v>
      </c>
      <c r="F12" s="3">
        <f>IF(B12*(County!$B$2/100)&gt;0, (1-(1/(2.71828^(B12*(County!$B$2/100)/141)))), "&lt;1%")</f>
        <v>0.23073057841251177</v>
      </c>
      <c r="G12" s="3">
        <f>IF(C12*(County!$B$2/100)&gt;0, (1-(1/(2.71828^(C12*(County!$B$2/100)/141)))), "&lt;1%")</f>
        <v>4.1101685748632599E-2</v>
      </c>
      <c r="H12" s="3" t="str">
        <f>IF(D12*(County!$B$2/100)&gt;0, (1-(1/(2.71828^(D12*(County!$B$2/100)/141)))), "&lt;1%")</f>
        <v>&lt;1%</v>
      </c>
      <c r="J12" s="3">
        <f t="shared" si="2"/>
        <v>0.16247556976150523</v>
      </c>
      <c r="K12" s="3">
        <f t="shared" si="3"/>
        <v>2.79701598439418E-2</v>
      </c>
      <c r="L12" s="3" t="str">
        <f t="shared" si="4"/>
        <v>&lt;1%</v>
      </c>
    </row>
    <row r="13" spans="1:12" x14ac:dyDescent="0.2">
      <c r="A13" s="6" t="s">
        <v>246</v>
      </c>
      <c r="B13" s="1">
        <v>100</v>
      </c>
      <c r="C13" s="1">
        <v>48</v>
      </c>
      <c r="D13" s="1">
        <v>2</v>
      </c>
      <c r="F13" s="3">
        <f>IF(B13*(County!$B$2/100)&gt;0, (1-(1/(2.71828^(B13*(County!$B$2/100)/141)))), "&lt;1%")</f>
        <v>0.64980182507452344</v>
      </c>
      <c r="G13" s="3">
        <f>IF(C13*(County!$B$2/100)&gt;0, (1-(1/(2.71828^(C13*(County!$B$2/100)/141)))), "&lt;1%")</f>
        <v>0.39567485957239823</v>
      </c>
      <c r="H13" s="3">
        <f>IF(D13*(County!$B$2/100)&gt;0, (1-(1/(2.71828^(D13*(County!$B$2/100)/141)))), "&lt;1%")</f>
        <v>2.0766465927883337E-2</v>
      </c>
      <c r="J13" s="3">
        <f t="shared" ref="J13" si="5">(1-(1/(2.71828^(B13/141))))</f>
        <v>0.50797186595054244</v>
      </c>
      <c r="K13" s="3">
        <f t="shared" ref="K13" si="6">(1-(1/(2.71828^(C13/141))))</f>
        <v>0.2885323308745229</v>
      </c>
      <c r="L13" s="3">
        <f t="shared" ref="L13" si="7">IF(D13&gt;0, (1-(1/(2.71828^(D13/141)))), "&lt;1%")</f>
        <v>1.408426315629896E-2</v>
      </c>
    </row>
    <row r="14" spans="1:12" x14ac:dyDescent="0.2">
      <c r="A14" s="6" t="s">
        <v>143</v>
      </c>
      <c r="B14" s="1">
        <v>71</v>
      </c>
      <c r="C14" s="1">
        <v>37</v>
      </c>
      <c r="D14" s="1">
        <v>11</v>
      </c>
      <c r="F14" s="3">
        <f>IF(B14*(County!$B$2/100)&gt;0, (1-(1/(2.71828^(B14*(County!$B$2/100)/141)))), "&lt;1%")</f>
        <v>0.52525231719313081</v>
      </c>
      <c r="G14" s="3">
        <f>IF(C14*(County!$B$2/100)&gt;0, (1-(1/(2.71828^(C14*(County!$B$2/100)/141)))), "&lt;1%")</f>
        <v>0.32174011016307302</v>
      </c>
      <c r="H14" s="3">
        <f>IF(D14*(County!$B$2/100)&gt;0, (1-(1/(2.71828^(D14*(County!$B$2/100)/141)))), "&lt;1%")</f>
        <v>0.10900651876539713</v>
      </c>
      <c r="J14" s="3">
        <f t="shared" si="2"/>
        <v>0.39561614451449867</v>
      </c>
      <c r="K14" s="3">
        <f t="shared" si="3"/>
        <v>0.23080531187572217</v>
      </c>
      <c r="L14" s="3">
        <f t="shared" si="4"/>
        <v>7.5048644888033755E-2</v>
      </c>
    </row>
    <row r="15" spans="1:12" x14ac:dyDescent="0.2">
      <c r="A15" s="6" t="s">
        <v>144</v>
      </c>
      <c r="B15" s="1">
        <v>8</v>
      </c>
      <c r="C15" s="1">
        <v>3</v>
      </c>
      <c r="D15" s="1">
        <v>1</v>
      </c>
      <c r="F15" s="3">
        <f>IF(B15*(County!$B$2/100)&gt;0, (1-(1/(2.71828^(B15*(County!$B$2/100)/141)))), "&lt;1%")</f>
        <v>8.0514022925885831E-2</v>
      </c>
      <c r="G15" s="3">
        <f>IF(C15*(County!$B$2/100)&gt;0, (1-(1/(2.71828^(C15*(County!$B$2/100)/141)))), "&lt;1%")</f>
        <v>3.0987417480989654E-2</v>
      </c>
      <c r="H15" s="3">
        <f>IF(D15*(County!$B$2/100)&gt;0, (1-(1/(2.71828^(D15*(County!$B$2/100)/141)))), "&lt;1%")</f>
        <v>1.0437705815284914E-2</v>
      </c>
      <c r="J15" s="3">
        <f t="shared" si="2"/>
        <v>5.5157989846188027E-2</v>
      </c>
      <c r="K15" s="3">
        <f t="shared" si="3"/>
        <v>2.1051831764559048E-2</v>
      </c>
      <c r="L15" s="3">
        <f t="shared" si="4"/>
        <v>7.0671035544741523E-3</v>
      </c>
    </row>
    <row r="16" spans="1:12" x14ac:dyDescent="0.2">
      <c r="A16" s="7" t="s">
        <v>145</v>
      </c>
      <c r="B16" s="1">
        <v>204</v>
      </c>
      <c r="C16" s="1">
        <v>102</v>
      </c>
      <c r="D16" s="1">
        <v>41</v>
      </c>
      <c r="F16" s="3">
        <f>IF(B16*(County!$B$2/100)&gt;0, (1-(1/(2.71828^(B16*(County!$B$2/100)/141)))), "&lt;1%")</f>
        <v>0.88240189812372882</v>
      </c>
      <c r="G16" s="3">
        <f>IF(C16*(County!$B$2/100)&gt;0, (1-(1/(2.71828^(C16*(County!$B$2/100)/141)))), "&lt;1%")</f>
        <v>0.65707420354212021</v>
      </c>
      <c r="H16" s="3">
        <f>IF(D16*(County!$B$2/100)&gt;0, (1-(1/(2.71828^(D16*(County!$B$2/100)/141)))), "&lt;1%")</f>
        <v>0.34961773501105264</v>
      </c>
      <c r="J16" s="3">
        <f t="shared" si="2"/>
        <v>0.76467965842165064</v>
      </c>
      <c r="K16" s="3">
        <f t="shared" si="3"/>
        <v>0.51490171967079768</v>
      </c>
      <c r="L16" s="3">
        <f t="shared" si="4"/>
        <v>0.25231981025366912</v>
      </c>
    </row>
    <row r="17" spans="1:12" x14ac:dyDescent="0.2">
      <c r="A17" s="1" t="s">
        <v>169</v>
      </c>
      <c r="B17" s="1">
        <v>13</v>
      </c>
      <c r="C17" s="1">
        <v>6</v>
      </c>
      <c r="D17" s="1">
        <v>0</v>
      </c>
      <c r="F17" s="3">
        <f>IF(B17*(County!$B$2/100)&gt;0, (1-(1/(2.71828^(B17*(County!$B$2/100)/141)))), "&lt;1%")</f>
        <v>0.12750930453542164</v>
      </c>
      <c r="G17" s="3">
        <f>IF(C17*(County!$B$2/100)&gt;0, (1-(1/(2.71828^(C17*(County!$B$2/100)/141)))), "&lt;1%")</f>
        <v>6.1014614919838284E-2</v>
      </c>
      <c r="H17" s="3" t="str">
        <f>IF(D17*(County!$B$2/100)&gt;0, (1-(1/(2.71828^(D17*(County!$B$2/100)/141)))), "&lt;1%")</f>
        <v>&lt;1%</v>
      </c>
      <c r="J17" s="3">
        <f t="shared" si="2"/>
        <v>8.8075903180205861E-2</v>
      </c>
      <c r="K17" s="3">
        <f t="shared" si="3"/>
        <v>4.1660483908474766E-2</v>
      </c>
      <c r="L17" s="3" t="str">
        <f t="shared" si="4"/>
        <v>&lt;1%</v>
      </c>
    </row>
    <row r="18" spans="1:12" x14ac:dyDescent="0.2">
      <c r="A18" s="7" t="s">
        <v>146</v>
      </c>
      <c r="B18" s="1">
        <v>57</v>
      </c>
      <c r="C18" s="1">
        <v>21</v>
      </c>
      <c r="D18" s="1">
        <v>10</v>
      </c>
      <c r="F18" s="3">
        <f>IF(B18*(County!$B$2/100)&gt;0, (1-(1/(2.71828^(B18*(County!$B$2/100)/141)))), "&lt;1%")</f>
        <v>0.45013141203605422</v>
      </c>
      <c r="G18" s="3">
        <f>IF(C18*(County!$B$2/100)&gt;0, (1-(1/(2.71828^(C18*(County!$B$2/100)/141)))), "&lt;1%")</f>
        <v>0.19775704039267872</v>
      </c>
      <c r="H18" s="3">
        <f>IF(D18*(County!$B$2/100)&gt;0, (1-(1/(2.71828^(D18*(County!$B$2/100)/141)))), "&lt;1%")</f>
        <v>9.9608497139961893E-2</v>
      </c>
      <c r="J18" s="3">
        <f t="shared" si="2"/>
        <v>0.33252613779884566</v>
      </c>
      <c r="K18" s="3">
        <f t="shared" si="3"/>
        <v>0.13837580325308607</v>
      </c>
      <c r="L18" s="3">
        <f t="shared" si="4"/>
        <v>6.846539335832047E-2</v>
      </c>
    </row>
    <row r="19" spans="1:12" x14ac:dyDescent="0.2">
      <c r="A19" s="7" t="s">
        <v>147</v>
      </c>
      <c r="B19" s="1">
        <v>123</v>
      </c>
      <c r="C19" s="1">
        <v>61</v>
      </c>
      <c r="D19" s="1">
        <v>26</v>
      </c>
      <c r="F19" s="3">
        <f>IF(B19*(County!$B$2/100)&gt;0, (1-(1/(2.71828^(B19*(County!$B$2/100)/141)))), "&lt;1%")</f>
        <v>0.72489019412393263</v>
      </c>
      <c r="G19" s="3">
        <f>IF(C19*(County!$B$2/100)&gt;0, (1-(1/(2.71828^(C19*(County!$B$2/100)/141)))), "&lt;1%")</f>
        <v>0.47273193794159274</v>
      </c>
      <c r="H19" s="3">
        <f>IF(D19*(County!$B$2/100)&gt;0, (1-(1/(2.71828^(D19*(County!$B$2/100)/141)))), "&lt;1%")</f>
        <v>0.23875998632773632</v>
      </c>
      <c r="J19" s="3">
        <f t="shared" si="2"/>
        <v>0.58202758386804176</v>
      </c>
      <c r="K19" s="3">
        <f t="shared" si="3"/>
        <v>0.35119548841626524</v>
      </c>
      <c r="L19" s="3">
        <f t="shared" si="4"/>
        <v>0.16839444163940265</v>
      </c>
    </row>
    <row r="20" spans="1:12" x14ac:dyDescent="0.2">
      <c r="A20" s="7" t="s">
        <v>148</v>
      </c>
      <c r="B20" s="1">
        <v>46</v>
      </c>
      <c r="C20" s="1">
        <v>10</v>
      </c>
      <c r="D20" s="1">
        <v>1</v>
      </c>
      <c r="F20" s="3">
        <f>IF(B20*(County!$B$2/100)&gt;0, (1-(1/(2.71828^(B20*(County!$B$2/100)/141)))), "&lt;1%")</f>
        <v>0.38285902249024129</v>
      </c>
      <c r="G20" s="3">
        <f>IF(C20*(County!$B$2/100)&gt;0, (1-(1/(2.71828^(C20*(County!$B$2/100)/141)))), "&lt;1%")</f>
        <v>9.9608497139961893E-2</v>
      </c>
      <c r="H20" s="3">
        <f>IF(D20*(County!$B$2/100)&gt;0, (1-(1/(2.71828^(D20*(County!$B$2/100)/141)))), "&lt;1%")</f>
        <v>1.0437705815284914E-2</v>
      </c>
      <c r="J20" s="3">
        <f t="shared" si="2"/>
        <v>0.27836868553984018</v>
      </c>
      <c r="K20" s="3">
        <f t="shared" si="3"/>
        <v>6.846539335832047E-2</v>
      </c>
      <c r="L20" s="3">
        <f t="shared" si="4"/>
        <v>7.0671035544741523E-3</v>
      </c>
    </row>
    <row r="21" spans="1:12" x14ac:dyDescent="0.2">
      <c r="A21" s="7" t="s">
        <v>149</v>
      </c>
      <c r="B21" s="1">
        <v>59</v>
      </c>
      <c r="C21" s="1">
        <v>28</v>
      </c>
      <c r="D21" s="1">
        <v>10</v>
      </c>
      <c r="F21" s="3">
        <f>IF(B21*(County!$B$2/100)&gt;0, (1-(1/(2.71828^(B21*(County!$B$2/100)/141)))), "&lt;1%")</f>
        <v>0.4615502393328208</v>
      </c>
      <c r="G21" s="3">
        <f>IF(C21*(County!$B$2/100)&gt;0, (1-(1/(2.71828^(C21*(County!$B$2/100)/141)))), "&lt;1%")</f>
        <v>0.2545682511346028</v>
      </c>
      <c r="H21" s="3">
        <f>IF(D21*(County!$B$2/100)&gt;0, (1-(1/(2.71828^(D21*(County!$B$2/100)/141)))), "&lt;1%")</f>
        <v>9.9608497139961893E-2</v>
      </c>
      <c r="J21" s="3">
        <f t="shared" si="2"/>
        <v>0.34192701532403791</v>
      </c>
      <c r="K21" s="3">
        <f t="shared" si="3"/>
        <v>0.1801069931655942</v>
      </c>
      <c r="L21" s="3">
        <f t="shared" si="4"/>
        <v>6.846539335832047E-2</v>
      </c>
    </row>
    <row r="22" spans="1:12" x14ac:dyDescent="0.2">
      <c r="A22" s="7" t="s">
        <v>150</v>
      </c>
      <c r="B22" s="1">
        <v>68</v>
      </c>
      <c r="C22" s="1">
        <v>23</v>
      </c>
      <c r="D22" s="1">
        <v>4</v>
      </c>
      <c r="F22" s="3">
        <f>IF(B22*(County!$B$2/100)&gt;0, (1-(1/(2.71828^(B22*(County!$B$2/100)/141)))), "&lt;1%")</f>
        <v>0.51007067258844863</v>
      </c>
      <c r="G22" s="3">
        <f>IF(C22*(County!$B$2/100)&gt;0, (1-(1/(2.71828^(C22*(County!$B$2/100)/141)))), "&lt;1%")</f>
        <v>0.21441679147924841</v>
      </c>
      <c r="H22" s="3">
        <f>IF(D22*(County!$B$2/100)&gt;0, (1-(1/(2.71828^(D22*(County!$B$2/100)/141)))), "&lt;1%")</f>
        <v>4.1101685748632599E-2</v>
      </c>
      <c r="J22" s="3">
        <f t="shared" si="2"/>
        <v>0.38261914665522456</v>
      </c>
      <c r="K22" s="3">
        <f t="shared" si="3"/>
        <v>0.15051114518190423</v>
      </c>
      <c r="L22" s="3">
        <f t="shared" si="4"/>
        <v>2.79701598439418E-2</v>
      </c>
    </row>
    <row r="23" spans="1:12" x14ac:dyDescent="0.2">
      <c r="A23" s="7" t="s">
        <v>151</v>
      </c>
      <c r="B23" s="1">
        <v>82</v>
      </c>
      <c r="C23" s="1">
        <v>42</v>
      </c>
      <c r="D23" s="1">
        <v>14</v>
      </c>
      <c r="F23" s="3">
        <f>IF(B23*(County!$B$2/100)&gt;0, (1-(1/(2.71828^(B23*(County!$B$2/100)/141)))), "&lt;1%")</f>
        <v>0.5770029093878466</v>
      </c>
      <c r="G23" s="3">
        <f>IF(C23*(County!$B$2/100)&gt;0, (1-(1/(2.71828^(C23*(County!$B$2/100)/141)))), "&lt;1%")</f>
        <v>0.35640623376048586</v>
      </c>
      <c r="H23" s="3">
        <f>IF(D23*(County!$B$2/100)&gt;0, (1-(1/(2.71828^(D23*(County!$B$2/100)/141)))), "&lt;1%")</f>
        <v>0.13661610574125405</v>
      </c>
      <c r="J23" s="3">
        <f t="shared" si="2"/>
        <v>0.44097433386089069</v>
      </c>
      <c r="K23" s="3">
        <f t="shared" si="3"/>
        <v>0.25760374358023552</v>
      </c>
      <c r="L23" s="3">
        <f t="shared" si="4"/>
        <v>9.4520565206251739E-2</v>
      </c>
    </row>
    <row r="24" spans="1:12" x14ac:dyDescent="0.2">
      <c r="A24" s="7" t="s">
        <v>152</v>
      </c>
      <c r="B24" s="1">
        <v>146</v>
      </c>
      <c r="C24" s="1">
        <v>46</v>
      </c>
      <c r="D24" s="1">
        <v>16</v>
      </c>
      <c r="F24" s="3">
        <f>IF(B24*(County!$B$2/100)&gt;0, (1-(1/(2.71828^(B24*(County!$B$2/100)/141)))), "&lt;1%")</f>
        <v>0.78387835600435785</v>
      </c>
      <c r="G24" s="3">
        <f>IF(C24*(County!$B$2/100)&gt;0, (1-(1/(2.71828^(C24*(County!$B$2/100)/141)))), "&lt;1%")</f>
        <v>0.38285902249024129</v>
      </c>
      <c r="H24" s="3">
        <f>IF(D24*(County!$B$2/100)&gt;0, (1-(1/(2.71828^(D24*(County!$B$2/100)/141)))), "&lt;1%")</f>
        <v>0.15454553796406145</v>
      </c>
      <c r="J24" s="3">
        <f t="shared" si="2"/>
        <v>0.64493709087451023</v>
      </c>
      <c r="K24" s="3">
        <f t="shared" si="3"/>
        <v>0.27836868553984018</v>
      </c>
      <c r="L24" s="3">
        <f t="shared" si="4"/>
        <v>0.1072735758485035</v>
      </c>
    </row>
    <row r="25" spans="1:12" ht="15.75" customHeight="1" x14ac:dyDescent="0.2">
      <c r="A25" s="7" t="s">
        <v>153</v>
      </c>
      <c r="B25" s="1">
        <v>88</v>
      </c>
      <c r="C25" s="1">
        <v>36</v>
      </c>
      <c r="D25" s="1">
        <v>12</v>
      </c>
      <c r="F25" s="3">
        <f>IF(B25*(County!$B$2/100)&gt;0, (1-(1/(2.71828^(B25*(County!$B$2/100)/141)))), "&lt;1%")</f>
        <v>0.60281191398375911</v>
      </c>
      <c r="G25" s="3">
        <f>IF(C25*(County!$B$2/100)&gt;0, (1-(1/(2.71828^(C25*(County!$B$2/100)/141)))), "&lt;1%")</f>
        <v>0.31458596005243444</v>
      </c>
      <c r="H25" s="3">
        <f>IF(D25*(County!$B$2/100)&gt;0, (1-(1/(2.71828^(D25*(County!$B$2/100)/141)))), "&lt;1%")</f>
        <v>0.11830644660586043</v>
      </c>
      <c r="J25" s="3">
        <f t="shared" si="2"/>
        <v>0.46426361362950352</v>
      </c>
      <c r="K25" s="3">
        <f t="shared" si="3"/>
        <v>0.22533064331152686</v>
      </c>
      <c r="L25" s="3">
        <f t="shared" si="4"/>
        <v>8.158537189746129E-2</v>
      </c>
    </row>
    <row r="26" spans="1:12" ht="15.75" customHeight="1" x14ac:dyDescent="0.2">
      <c r="A26" s="7" t="s">
        <v>154</v>
      </c>
      <c r="B26" s="1">
        <v>59</v>
      </c>
      <c r="C26" s="1">
        <v>17</v>
      </c>
      <c r="D26" s="1">
        <v>6</v>
      </c>
      <c r="F26" s="3">
        <f>IF(B26*(County!$B$2/100)&gt;0, (1-(1/(2.71828^(B26*(County!$B$2/100)/141)))), "&lt;1%")</f>
        <v>0.4615502393328208</v>
      </c>
      <c r="G26" s="3">
        <f>IF(C26*(County!$B$2/100)&gt;0, (1-(1/(2.71828^(C26*(County!$B$2/100)/141)))), "&lt;1%")</f>
        <v>0.16337014291901264</v>
      </c>
      <c r="H26" s="3">
        <f>IF(D26*(County!$B$2/100)&gt;0, (1-(1/(2.71828^(D26*(County!$B$2/100)/141)))), "&lt;1%")</f>
        <v>6.1014614919838284E-2</v>
      </c>
      <c r="J26" s="3">
        <f t="shared" si="2"/>
        <v>0.34192701532403791</v>
      </c>
      <c r="K26" s="3">
        <f t="shared" si="3"/>
        <v>0.11358256593379767</v>
      </c>
      <c r="L26" s="3">
        <f t="shared" si="4"/>
        <v>4.1660483908474766E-2</v>
      </c>
    </row>
    <row r="27" spans="1:12" ht="15.75" customHeight="1" x14ac:dyDescent="0.2">
      <c r="A27" s="7" t="s">
        <v>155</v>
      </c>
      <c r="B27" s="1">
        <v>204</v>
      </c>
      <c r="C27" s="1">
        <v>83</v>
      </c>
      <c r="D27" s="1">
        <v>29</v>
      </c>
      <c r="F27" s="3">
        <f>IF(B27*(County!$B$2/100)&gt;0, (1-(1/(2.71828^(B27*(County!$B$2/100)/141)))), "&lt;1%")</f>
        <v>0.88240189812372882</v>
      </c>
      <c r="G27" s="3">
        <f>IF(C27*(County!$B$2/100)&gt;0, (1-(1/(2.71828^(C27*(County!$B$2/100)/141)))), "&lt;1%")</f>
        <v>0.58141802858037761</v>
      </c>
      <c r="H27" s="3">
        <f>IF(D27*(County!$B$2/100)&gt;0, (1-(1/(2.71828^(D27*(County!$B$2/100)/141)))), "&lt;1%")</f>
        <v>0.26234884843463313</v>
      </c>
      <c r="J27" s="3">
        <f t="shared" si="2"/>
        <v>0.76467965842165064</v>
      </c>
      <c r="K27" s="3">
        <f t="shared" si="3"/>
        <v>0.4449250261331047</v>
      </c>
      <c r="L27" s="3">
        <f t="shared" si="4"/>
        <v>0.18590126194848211</v>
      </c>
    </row>
    <row r="28" spans="1:12" ht="15.75" customHeight="1" x14ac:dyDescent="0.2">
      <c r="A28" s="7" t="s">
        <v>156</v>
      </c>
      <c r="B28" s="1">
        <v>43</v>
      </c>
      <c r="C28" s="1">
        <v>22</v>
      </c>
      <c r="D28" s="1">
        <v>8</v>
      </c>
      <c r="F28" s="3">
        <f>IF(B28*(County!$B$2/100)&gt;0, (1-(1/(2.71828^(B28*(County!$B$2/100)/141)))), "&lt;1%")</f>
        <v>0.36312387615704511</v>
      </c>
      <c r="G28" s="3">
        <f>IF(C28*(County!$B$2/100)&gt;0, (1-(1/(2.71828^(C28*(County!$B$2/100)/141)))), "&lt;1%")</f>
        <v>0.20613061639744334</v>
      </c>
      <c r="H28" s="3">
        <f>IF(D28*(County!$B$2/100)&gt;0, (1-(1/(2.71828^(D28*(County!$B$2/100)/141)))), "&lt;1%")</f>
        <v>8.0514022925885831E-2</v>
      </c>
      <c r="J28" s="3">
        <f t="shared" si="2"/>
        <v>0.26285033480280795</v>
      </c>
      <c r="K28" s="3">
        <f t="shared" si="3"/>
        <v>0.14446499067653729</v>
      </c>
      <c r="L28" s="3">
        <f t="shared" si="4"/>
        <v>5.5157989846188027E-2</v>
      </c>
    </row>
    <row r="29" spans="1:12" ht="15.75" customHeight="1" x14ac:dyDescent="0.2">
      <c r="A29" s="7" t="s">
        <v>157</v>
      </c>
      <c r="B29" s="1">
        <v>62</v>
      </c>
      <c r="C29" s="1">
        <v>25</v>
      </c>
      <c r="D29" s="1">
        <v>11</v>
      </c>
      <c r="F29" s="3">
        <f>IF(B29*(County!$B$2/100)&gt;0, (1-(1/(2.71828^(B29*(County!$B$2/100)/141)))), "&lt;1%")</f>
        <v>0.47823540685915367</v>
      </c>
      <c r="G29" s="3">
        <f>IF(C29*(County!$B$2/100)&gt;0, (1-(1/(2.71828^(C29*(County!$B$2/100)/141)))), "&lt;1%")</f>
        <v>0.23073057841251177</v>
      </c>
      <c r="H29" s="3">
        <f>IF(D29*(County!$B$2/100)&gt;0, (1-(1/(2.71828^(D29*(County!$B$2/100)/141)))), "&lt;1%")</f>
        <v>0.10900651876539713</v>
      </c>
      <c r="J29" s="3">
        <f t="shared" si="2"/>
        <v>0.35578065708623752</v>
      </c>
      <c r="K29" s="3">
        <f t="shared" si="3"/>
        <v>0.16247556976150523</v>
      </c>
      <c r="L29" s="3">
        <f t="shared" si="4"/>
        <v>7.5048644888033755E-2</v>
      </c>
    </row>
    <row r="30" spans="1:12" ht="15.75" customHeight="1" x14ac:dyDescent="0.2">
      <c r="A30" s="7" t="s">
        <v>158</v>
      </c>
      <c r="B30" s="1">
        <v>2</v>
      </c>
      <c r="C30" s="1">
        <v>1</v>
      </c>
      <c r="D30" s="1">
        <v>0</v>
      </c>
      <c r="F30" s="3">
        <f>IF(B30*(County!$B$2/100)&gt;0, (1-(1/(2.71828^(B30*(County!$B$2/100)/141)))), "&lt;1%")</f>
        <v>2.0766465927883337E-2</v>
      </c>
      <c r="G30" s="3">
        <f>IF(C30*(County!$B$2/100)&gt;0, (1-(1/(2.71828^(C30*(County!$B$2/100)/141)))), "&lt;1%")</f>
        <v>1.0437705815284914E-2</v>
      </c>
      <c r="H30" s="3" t="str">
        <f>IF(D30*(County!$B$2/100)&gt;0, (1-(1/(2.71828^(D30*(County!$B$2/100)/141)))), "&lt;1%")</f>
        <v>&lt;1%</v>
      </c>
      <c r="J30" s="3">
        <f t="shared" si="2"/>
        <v>1.408426315629896E-2</v>
      </c>
      <c r="K30" s="3">
        <f t="shared" si="3"/>
        <v>7.0671035544741523E-3</v>
      </c>
      <c r="L30" s="3" t="str">
        <f t="shared" si="4"/>
        <v>&lt;1%</v>
      </c>
    </row>
    <row r="31" spans="1:12" ht="15.75" customHeight="1" x14ac:dyDescent="0.2">
      <c r="A31" s="7" t="s">
        <v>159</v>
      </c>
      <c r="B31" s="1">
        <v>73</v>
      </c>
      <c r="C31" s="1">
        <v>38</v>
      </c>
      <c r="D31" s="1">
        <v>14</v>
      </c>
      <c r="F31" s="3">
        <f>IF(B31*(County!$B$2/100)&gt;0, (1-(1/(2.71828^(B31*(County!$B$2/100)/141)))), "&lt;1%")</f>
        <v>0.53511114877248112</v>
      </c>
      <c r="G31" s="3">
        <f>IF(C31*(County!$B$2/100)&gt;0, (1-(1/(2.71828^(C31*(County!$B$2/100)/141)))), "&lt;1%")</f>
        <v>0.32881958735949834</v>
      </c>
      <c r="H31" s="3">
        <f>IF(D31*(County!$B$2/100)&gt;0, (1-(1/(2.71828^(D31*(County!$B$2/100)/141)))), "&lt;1%")</f>
        <v>0.13661610574125405</v>
      </c>
      <c r="J31" s="3">
        <f t="shared" si="2"/>
        <v>0.4041284457825749</v>
      </c>
      <c r="K31" s="3">
        <f t="shared" si="3"/>
        <v>0.23624129039024788</v>
      </c>
      <c r="L31" s="3">
        <f t="shared" si="4"/>
        <v>9.4520565206251739E-2</v>
      </c>
    </row>
    <row r="32" spans="1:12" ht="15.75" customHeight="1" x14ac:dyDescent="0.2">
      <c r="A32" s="7" t="s">
        <v>170</v>
      </c>
      <c r="B32" s="1">
        <v>39</v>
      </c>
      <c r="C32" s="1">
        <v>23</v>
      </c>
      <c r="D32" s="1">
        <v>9</v>
      </c>
      <c r="F32" s="3">
        <f>IF(B32*(County!$B$2/100)&gt;0, (1-(1/(2.71828^(B32*(County!$B$2/100)/141)))), "&lt;1%")</f>
        <v>0.33582517105562137</v>
      </c>
      <c r="G32" s="3">
        <f>IF(C32*(County!$B$2/100)&gt;0, (1-(1/(2.71828^(C32*(County!$B$2/100)/141)))), "&lt;1%")</f>
        <v>0.21441679147924841</v>
      </c>
      <c r="H32" s="3">
        <f>IF(D32*(County!$B$2/100)&gt;0, (1-(1/(2.71828^(D32*(County!$B$2/100)/141)))), "&lt;1%")</f>
        <v>9.0111347055865099E-2</v>
      </c>
      <c r="J32" s="3">
        <f t="shared" si="2"/>
        <v>0.24163885228169169</v>
      </c>
      <c r="K32" s="3">
        <f t="shared" si="3"/>
        <v>0.15051114518190423</v>
      </c>
      <c r="L32" s="3">
        <f t="shared" si="4"/>
        <v>6.1835286174562576E-2</v>
      </c>
    </row>
    <row r="33" spans="1:12" ht="15.75" customHeight="1" x14ac:dyDescent="0.2">
      <c r="A33" s="8" t="s">
        <v>160</v>
      </c>
      <c r="B33" s="1">
        <v>59</v>
      </c>
      <c r="C33" s="1">
        <v>32</v>
      </c>
      <c r="D33" s="1">
        <v>13</v>
      </c>
      <c r="F33" s="3">
        <f>IF(B33*(County!$B$2/100)&gt;0, (1-(1/(2.71828^(B33*(County!$B$2/100)/141)))), "&lt;1%")</f>
        <v>0.4615502393328208</v>
      </c>
      <c r="G33" s="3">
        <f>IF(C33*(County!$B$2/100)&gt;0, (1-(1/(2.71828^(C33*(County!$B$2/100)/141)))), "&lt;1%")</f>
        <v>0.28520675262352191</v>
      </c>
      <c r="H33" s="3">
        <f>IF(D33*(County!$B$2/100)&gt;0, (1-(1/(2.71828^(D33*(County!$B$2/100)/141)))), "&lt;1%")</f>
        <v>0.12750930453542164</v>
      </c>
      <c r="J33" s="3">
        <f t="shared" si="2"/>
        <v>0.34192701532403791</v>
      </c>
      <c r="K33" s="3">
        <f t="shared" si="3"/>
        <v>0.20303953162168265</v>
      </c>
      <c r="L33" s="3">
        <f t="shared" si="4"/>
        <v>8.8075903180205861E-2</v>
      </c>
    </row>
    <row r="34" spans="1:12" ht="15.75" customHeight="1" x14ac:dyDescent="0.2">
      <c r="A34" s="8" t="s">
        <v>161</v>
      </c>
      <c r="B34" s="1">
        <v>73</v>
      </c>
      <c r="C34" s="1">
        <v>15</v>
      </c>
      <c r="D34" s="1">
        <v>5</v>
      </c>
      <c r="F34" s="3">
        <f>IF(B34*(County!$B$2/100)&gt;0, (1-(1/(2.71828^(B34*(County!$B$2/100)/141)))), "&lt;1%")</f>
        <v>0.53511114877248112</v>
      </c>
      <c r="G34" s="3">
        <f>IF(C34*(County!$B$2/100)&gt;0, (1-(1/(2.71828^(C34*(County!$B$2/100)/141)))), "&lt;1%")</f>
        <v>0.14562785283518198</v>
      </c>
      <c r="H34" s="3">
        <f>IF(D34*(County!$B$2/100)&gt;0, (1-(1/(2.71828^(D34*(County!$B$2/100)/141)))), "&lt;1%")</f>
        <v>5.1110384259560937E-2</v>
      </c>
      <c r="J34" s="3">
        <f t="shared" si="2"/>
        <v>0.4041284457825749</v>
      </c>
      <c r="K34" s="3">
        <f t="shared" si="3"/>
        <v>0.10091968213838587</v>
      </c>
      <c r="L34" s="3">
        <f t="shared" si="4"/>
        <v>3.4839595382363586E-2</v>
      </c>
    </row>
    <row r="35" spans="1:12" ht="15.75" customHeight="1" x14ac:dyDescent="0.2">
      <c r="A35" s="8" t="s">
        <v>173</v>
      </c>
      <c r="B35" s="1">
        <v>43</v>
      </c>
      <c r="C35" s="1">
        <v>23</v>
      </c>
      <c r="D35" s="1">
        <v>11</v>
      </c>
      <c r="F35" s="3">
        <f>IF(B35*(County!$B$2/100)&gt;0, (1-(1/(2.71828^(B35*(County!$B$2/100)/141)))), "&lt;1%")</f>
        <v>0.36312387615704511</v>
      </c>
      <c r="G35" s="3">
        <f>IF(C35*(County!$B$2/100)&gt;0, (1-(1/(2.71828^(C35*(County!$B$2/100)/141)))), "&lt;1%")</f>
        <v>0.21441679147924841</v>
      </c>
      <c r="H35" s="3">
        <f>IF(D35*(County!$B$2/100)&gt;0, (1-(1/(2.71828^(D35*(County!$B$2/100)/141)))), "&lt;1%")</f>
        <v>0.10900651876539713</v>
      </c>
      <c r="J35" s="3">
        <f t="shared" si="2"/>
        <v>0.26285033480280795</v>
      </c>
      <c r="K35" s="3">
        <f t="shared" si="3"/>
        <v>0.15051114518190423</v>
      </c>
      <c r="L35" s="3">
        <f t="shared" si="4"/>
        <v>7.5048644888033755E-2</v>
      </c>
    </row>
    <row r="36" spans="1:12" ht="15.75" customHeight="1" x14ac:dyDescent="0.2">
      <c r="A36" s="8" t="s">
        <v>162</v>
      </c>
      <c r="B36" s="1">
        <v>74</v>
      </c>
      <c r="C36" s="1">
        <v>13</v>
      </c>
      <c r="D36" s="1">
        <v>2</v>
      </c>
      <c r="F36" s="3">
        <f>IF(B36*(County!$B$2/100)&gt;0, (1-(1/(2.71828^(B36*(County!$B$2/100)/141)))), "&lt;1%")</f>
        <v>0.5399635218383998</v>
      </c>
      <c r="G36" s="3">
        <f>IF(C36*(County!$B$2/100)&gt;0, (1-(1/(2.71828^(C36*(County!$B$2/100)/141)))), "&lt;1%")</f>
        <v>0.12750930453542164</v>
      </c>
      <c r="H36" s="3">
        <f>IF(D36*(County!$B$2/100)&gt;0, (1-(1/(2.71828^(D36*(County!$B$2/100)/141)))), "&lt;1%")</f>
        <v>2.0766465927883337E-2</v>
      </c>
      <c r="J36" s="3">
        <f t="shared" si="2"/>
        <v>0.40833953176139492</v>
      </c>
      <c r="K36" s="3">
        <f t="shared" si="3"/>
        <v>8.8075903180205861E-2</v>
      </c>
      <c r="L36" s="3">
        <f t="shared" si="4"/>
        <v>1.408426315629896E-2</v>
      </c>
    </row>
    <row r="37" spans="1:12" ht="15.75" customHeight="1" x14ac:dyDescent="0.2">
      <c r="A37" s="8" t="s">
        <v>171</v>
      </c>
      <c r="B37" s="1">
        <v>40</v>
      </c>
      <c r="C37" s="1">
        <v>23</v>
      </c>
      <c r="D37" s="1">
        <v>11</v>
      </c>
      <c r="F37" s="3">
        <f>IF(B37*(County!$B$2/100)&gt;0, (1-(1/(2.71828^(B37*(County!$B$2/100)/141)))), "&lt;1%")</f>
        <v>0.34275763253005997</v>
      </c>
      <c r="G37" s="3">
        <f>IF(C37*(County!$B$2/100)&gt;0, (1-(1/(2.71828^(C37*(County!$B$2/100)/141)))), "&lt;1%")</f>
        <v>0.21441679147924841</v>
      </c>
      <c r="H37" s="3">
        <f>IF(D37*(County!$B$2/100)&gt;0, (1-(1/(2.71828^(D37*(County!$B$2/100)/141)))), "&lt;1%")</f>
        <v>0.10900651876539713</v>
      </c>
      <c r="J37" s="3">
        <f t="shared" si="2"/>
        <v>0.246998269044307</v>
      </c>
      <c r="K37" s="3">
        <f t="shared" si="3"/>
        <v>0.15051114518190423</v>
      </c>
      <c r="L37" s="3">
        <f t="shared" si="4"/>
        <v>7.5048644888033755E-2</v>
      </c>
    </row>
    <row r="38" spans="1:12" ht="15.75" customHeight="1" x14ac:dyDescent="0.2">
      <c r="A38" s="8" t="s">
        <v>172</v>
      </c>
      <c r="B38" s="1">
        <v>43</v>
      </c>
      <c r="C38" s="1">
        <v>23</v>
      </c>
      <c r="D38" s="1">
        <v>11</v>
      </c>
      <c r="F38" s="3">
        <f>IF(B38*(County!$B$2/100)&gt;0, (1-(1/(2.71828^(B38*(County!$B$2/100)/141)))), "&lt;1%")</f>
        <v>0.36312387615704511</v>
      </c>
      <c r="G38" s="3">
        <f>IF(C38*(County!$B$2/100)&gt;0, (1-(1/(2.71828^(C38*(County!$B$2/100)/141)))), "&lt;1%")</f>
        <v>0.21441679147924841</v>
      </c>
      <c r="H38" s="3">
        <f>IF(D38*(County!$B$2/100)&gt;0, (1-(1/(2.71828^(D38*(County!$B$2/100)/141)))), "&lt;1%")</f>
        <v>0.10900651876539713</v>
      </c>
      <c r="J38" s="3">
        <f t="shared" si="2"/>
        <v>0.26285033480280795</v>
      </c>
      <c r="K38" s="3">
        <f t="shared" si="3"/>
        <v>0.15051114518190423</v>
      </c>
      <c r="L38" s="3">
        <f t="shared" si="4"/>
        <v>7.5048644888033755E-2</v>
      </c>
    </row>
    <row r="39" spans="1:12" ht="15.75" customHeight="1" x14ac:dyDescent="0.2">
      <c r="A39" s="7" t="s">
        <v>163</v>
      </c>
      <c r="B39" s="1">
        <v>11</v>
      </c>
      <c r="C39" s="1">
        <v>3</v>
      </c>
      <c r="D39" s="1">
        <v>0</v>
      </c>
      <c r="F39" s="3">
        <f>IF(B39*(County!$B$2/100)&gt;0, (1-(1/(2.71828^(B39*(County!$B$2/100)/141)))), "&lt;1%")</f>
        <v>0.10900651876539713</v>
      </c>
      <c r="G39" s="3">
        <f>IF(C39*(County!$B$2/100)&gt;0, (1-(1/(2.71828^(C39*(County!$B$2/100)/141)))), "&lt;1%")</f>
        <v>3.0987417480989654E-2</v>
      </c>
      <c r="H39" s="3" t="str">
        <f>IF(D39*(County!$B$2/100)&gt;0, (1-(1/(2.71828^(D39*(County!$B$2/100)/141)))), "&lt;1%")</f>
        <v>&lt;1%</v>
      </c>
      <c r="J39" s="3">
        <f t="shared" si="2"/>
        <v>7.5048644888033755E-2</v>
      </c>
      <c r="K39" s="3">
        <f t="shared" si="3"/>
        <v>2.1051831764559048E-2</v>
      </c>
      <c r="L39" s="3" t="str">
        <f t="shared" si="4"/>
        <v>&lt;1%</v>
      </c>
    </row>
    <row r="40" spans="1:12" ht="15.75" customHeight="1" x14ac:dyDescent="0.2">
      <c r="A40" s="7" t="s">
        <v>164</v>
      </c>
      <c r="B40" s="1">
        <v>73</v>
      </c>
      <c r="C40" s="1">
        <v>32</v>
      </c>
      <c r="D40" s="1">
        <v>16</v>
      </c>
      <c r="F40" s="3">
        <f>IF(B40*(County!$B$2/100)&gt;0, (1-(1/(2.71828^(B40*(County!$B$2/100)/141)))), "&lt;1%")</f>
        <v>0.53511114877248112</v>
      </c>
      <c r="G40" s="3">
        <f>IF(C40*(County!$B$2/100)&gt;0, (1-(1/(2.71828^(C40*(County!$B$2/100)/141)))), "&lt;1%")</f>
        <v>0.28520675262352191</v>
      </c>
      <c r="H40" s="3">
        <f>IF(D40*(County!$B$2/100)&gt;0, (1-(1/(2.71828^(D40*(County!$B$2/100)/141)))), "&lt;1%")</f>
        <v>0.15454553796406145</v>
      </c>
      <c r="J40" s="3">
        <f t="shared" si="2"/>
        <v>0.4041284457825749</v>
      </c>
      <c r="K40" s="3">
        <f t="shared" si="3"/>
        <v>0.20303953162168265</v>
      </c>
      <c r="L40" s="3">
        <f t="shared" si="4"/>
        <v>0.1072735758485035</v>
      </c>
    </row>
    <row r="41" spans="1:12" ht="15.75" customHeight="1" x14ac:dyDescent="0.2">
      <c r="A41" s="7" t="s">
        <v>165</v>
      </c>
      <c r="B41" s="1">
        <v>69</v>
      </c>
      <c r="C41" s="1">
        <v>35</v>
      </c>
      <c r="D41" s="1">
        <v>15</v>
      </c>
      <c r="F41" s="3">
        <f>IF(B41*(County!$B$2/100)&gt;0, (1-(1/(2.71828^(B41*(County!$B$2/100)/141)))), "&lt;1%")</f>
        <v>0.51518441077825072</v>
      </c>
      <c r="G41" s="3">
        <f>IF(C41*(County!$B$2/100)&gt;0, (1-(1/(2.71828^(C41*(County!$B$2/100)/141)))), "&lt;1%")</f>
        <v>0.30735634939256917</v>
      </c>
      <c r="H41" s="3">
        <f>IF(D41*(County!$B$2/100)&gt;0, (1-(1/(2.71828^(D41*(County!$B$2/100)/141)))), "&lt;1%")</f>
        <v>0.14562785283518198</v>
      </c>
      <c r="J41" s="3">
        <f t="shared" si="2"/>
        <v>0.38698224107836177</v>
      </c>
      <c r="K41" s="3">
        <f t="shared" si="3"/>
        <v>0.21981700932498704</v>
      </c>
      <c r="L41" s="3">
        <f t="shared" si="4"/>
        <v>0.10091968213838587</v>
      </c>
    </row>
    <row r="42" spans="1:12" ht="15.75" customHeight="1" x14ac:dyDescent="0.2">
      <c r="A42" s="7" t="s">
        <v>166</v>
      </c>
      <c r="B42" s="1">
        <v>57</v>
      </c>
      <c r="C42" s="1">
        <v>30</v>
      </c>
      <c r="D42" s="1">
        <v>12</v>
      </c>
      <c r="F42" s="3">
        <f>IF(B42*(County!$B$2/100)&gt;0, (1-(1/(2.71828^(B42*(County!$B$2/100)/141)))), "&lt;1%")</f>
        <v>0.45013141203605422</v>
      </c>
      <c r="G42" s="3">
        <f>IF(C42*(County!$B$2/100)&gt;0, (1-(1/(2.71828^(C42*(County!$B$2/100)/141)))), "&lt;1%")</f>
        <v>0.27004823414897849</v>
      </c>
      <c r="H42" s="3">
        <f>IF(D42*(County!$B$2/100)&gt;0, (1-(1/(2.71828^(D42*(County!$B$2/100)/141)))), "&lt;1%")</f>
        <v>0.11830644660586043</v>
      </c>
      <c r="J42" s="3">
        <f t="shared" si="2"/>
        <v>0.33252613779884566</v>
      </c>
      <c r="K42" s="3">
        <f t="shared" si="3"/>
        <v>0.1916545820338591</v>
      </c>
      <c r="L42" s="3">
        <f t="shared" si="4"/>
        <v>8.158537189746129E-2</v>
      </c>
    </row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B99E9-D3B8-40EB-A72E-93B14DE447EA}">
  <dimension ref="A1:K174"/>
  <sheetViews>
    <sheetView workbookViewId="0">
      <selection activeCell="C11" sqref="C11"/>
    </sheetView>
  </sheetViews>
  <sheetFormatPr defaultRowHeight="14.25" x14ac:dyDescent="0.2"/>
  <cols>
    <col min="1" max="1" width="14" bestFit="1" customWidth="1"/>
    <col min="2" max="2" width="16" bestFit="1" customWidth="1"/>
    <col min="3" max="3" width="9.75" bestFit="1" customWidth="1"/>
    <col min="5" max="5" width="9.875" bestFit="1" customWidth="1"/>
    <col min="8" max="8" width="9" style="30"/>
    <col min="9" max="9" width="10.125" bestFit="1" customWidth="1"/>
    <col min="11" max="11" width="10.25" bestFit="1" customWidth="1"/>
  </cols>
  <sheetData>
    <row r="1" spans="1:11" x14ac:dyDescent="0.2">
      <c r="A1" t="s">
        <v>0</v>
      </c>
      <c r="B1" t="s">
        <v>1</v>
      </c>
      <c r="C1" t="s">
        <v>237</v>
      </c>
      <c r="D1" t="s">
        <v>238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  <c r="K1" t="s">
        <v>245</v>
      </c>
    </row>
    <row r="2" spans="1:11" x14ac:dyDescent="0.2">
      <c r="A2" t="str">
        <f>County!A6</f>
        <v>Alabama</v>
      </c>
      <c r="B2" t="str">
        <f>County!B6</f>
        <v>Baldwin</v>
      </c>
      <c r="C2">
        <f>County!C6</f>
        <v>75</v>
      </c>
      <c r="D2">
        <f>County!D6</f>
        <v>28</v>
      </c>
      <c r="E2">
        <f>County!E6</f>
        <v>9</v>
      </c>
      <c r="F2" s="28">
        <f>County!K6</f>
        <v>0.41252085755952594</v>
      </c>
      <c r="G2" s="28">
        <f>County!L6</f>
        <v>0.1801069931655942</v>
      </c>
      <c r="H2" s="29">
        <f>County!M6</f>
        <v>6.1835286174562576E-2</v>
      </c>
      <c r="I2" s="28">
        <f>County!G6</f>
        <v>0.54476524726175013</v>
      </c>
      <c r="J2" s="28">
        <f>County!H6</f>
        <v>0.2545682511346028</v>
      </c>
      <c r="K2" s="28">
        <f>County!I6</f>
        <v>9.0111347055865099E-2</v>
      </c>
    </row>
    <row r="3" spans="1:11" x14ac:dyDescent="0.2">
      <c r="A3" t="str">
        <f>County!A7</f>
        <v>Alabama</v>
      </c>
      <c r="B3" t="str">
        <f>County!B7</f>
        <v>Mobile</v>
      </c>
      <c r="C3">
        <f>County!C7</f>
        <v>67</v>
      </c>
      <c r="D3">
        <f>County!D7</f>
        <v>28</v>
      </c>
      <c r="E3">
        <f>County!E7</f>
        <v>8</v>
      </c>
      <c r="F3" s="28">
        <f>County!K7</f>
        <v>0.37822499833084533</v>
      </c>
      <c r="G3" s="28">
        <f>County!L7</f>
        <v>0.1801069931655942</v>
      </c>
      <c r="H3" s="29">
        <f>County!M7</f>
        <v>5.5157989846188027E-2</v>
      </c>
      <c r="I3" s="28">
        <f>County!G7</f>
        <v>0.50490299570761588</v>
      </c>
      <c r="J3" s="28">
        <f>County!H7</f>
        <v>0.2545682511346028</v>
      </c>
      <c r="K3" s="28">
        <f>County!I7</f>
        <v>8.0514022925885831E-2</v>
      </c>
    </row>
    <row r="4" spans="1:11" x14ac:dyDescent="0.2">
      <c r="A4" t="str">
        <f>County!A8</f>
        <v>Connecticut</v>
      </c>
      <c r="B4" t="str">
        <f>County!B8</f>
        <v>Fairfield</v>
      </c>
      <c r="C4">
        <f>County!C8</f>
        <v>27</v>
      </c>
      <c r="D4">
        <f>County!D8</f>
        <v>9</v>
      </c>
      <c r="E4">
        <f>County!E8</f>
        <v>2</v>
      </c>
      <c r="F4" s="28">
        <f>County!K8</f>
        <v>0.17427148423681349</v>
      </c>
      <c r="G4" s="28">
        <f>County!L8</f>
        <v>6.1835286174562576E-2</v>
      </c>
      <c r="H4" s="29">
        <f>County!M8</f>
        <v>1.408426315629896E-2</v>
      </c>
      <c r="I4" s="28">
        <f>County!G8</f>
        <v>0.24670558564527079</v>
      </c>
      <c r="J4" s="28">
        <f>County!H8</f>
        <v>9.0111347055865099E-2</v>
      </c>
      <c r="K4" s="28">
        <f>County!I8</f>
        <v>2.0766465927883337E-2</v>
      </c>
    </row>
    <row r="5" spans="1:11" x14ac:dyDescent="0.2">
      <c r="A5" t="str">
        <f>County!A9</f>
        <v>Connecticut</v>
      </c>
      <c r="B5" t="str">
        <f>County!B9</f>
        <v>Middlesex</v>
      </c>
      <c r="C5">
        <f>County!C9</f>
        <v>24</v>
      </c>
      <c r="D5">
        <f>County!D9</f>
        <v>10</v>
      </c>
      <c r="E5">
        <f>County!E9</f>
        <v>2</v>
      </c>
      <c r="F5" s="28">
        <f>County!K9</f>
        <v>0.15651457088727549</v>
      </c>
      <c r="G5" s="28">
        <f>County!L9</f>
        <v>6.846539335832047E-2</v>
      </c>
      <c r="H5" s="29">
        <f>County!M9</f>
        <v>1.408426315629896E-2</v>
      </c>
      <c r="I5" s="28">
        <f>County!G9</f>
        <v>0.22261647790321548</v>
      </c>
      <c r="J5" s="28">
        <f>County!H9</f>
        <v>9.9608497139961893E-2</v>
      </c>
      <c r="K5" s="28">
        <f>County!I9</f>
        <v>2.0766465927883337E-2</v>
      </c>
    </row>
    <row r="6" spans="1:11" x14ac:dyDescent="0.2">
      <c r="A6" t="str">
        <f>County!A10</f>
        <v>Connecticut</v>
      </c>
      <c r="B6" t="str">
        <f>County!B10</f>
        <v>New Haven</v>
      </c>
      <c r="C6">
        <f>County!C10</f>
        <v>32</v>
      </c>
      <c r="D6">
        <f>County!D10</f>
        <v>11</v>
      </c>
      <c r="E6">
        <f>County!E10</f>
        <v>2</v>
      </c>
      <c r="F6" s="28">
        <f>County!K10</f>
        <v>0.20303953162168265</v>
      </c>
      <c r="G6" s="28">
        <f>County!L10</f>
        <v>7.5048644888033755E-2</v>
      </c>
      <c r="H6" s="29">
        <f>County!M10</f>
        <v>1.408426315629896E-2</v>
      </c>
      <c r="I6" s="28">
        <f>County!G10</f>
        <v>0.28520675262352191</v>
      </c>
      <c r="J6" s="28">
        <f>County!H10</f>
        <v>0.10900651876539713</v>
      </c>
      <c r="K6" s="28">
        <f>County!I10</f>
        <v>2.0766465927883337E-2</v>
      </c>
    </row>
    <row r="7" spans="1:11" x14ac:dyDescent="0.2">
      <c r="A7" t="str">
        <f>County!A11</f>
        <v>Connecticut</v>
      </c>
      <c r="B7" t="str">
        <f>County!B11</f>
        <v>New London</v>
      </c>
      <c r="C7">
        <f>County!C11</f>
        <v>27</v>
      </c>
      <c r="D7">
        <f>County!D11</f>
        <v>10</v>
      </c>
      <c r="E7">
        <f>County!E11</f>
        <v>2</v>
      </c>
      <c r="F7" s="28">
        <f>County!K11</f>
        <v>0.17427148423681349</v>
      </c>
      <c r="G7" s="28">
        <f>County!L11</f>
        <v>6.846539335832047E-2</v>
      </c>
      <c r="H7" s="29">
        <f>County!M11</f>
        <v>1.408426315629896E-2</v>
      </c>
      <c r="I7" s="28">
        <f>County!G11</f>
        <v>0.24670558564527079</v>
      </c>
      <c r="J7" s="28">
        <f>County!H11</f>
        <v>9.9608497139961893E-2</v>
      </c>
      <c r="K7" s="28">
        <f>County!I11</f>
        <v>2.0766465927883337E-2</v>
      </c>
    </row>
    <row r="8" spans="1:11" x14ac:dyDescent="0.2">
      <c r="A8" t="str">
        <f>County!A12</f>
        <v>Delaware</v>
      </c>
      <c r="B8" t="str">
        <f>County!B12</f>
        <v>Kent</v>
      </c>
      <c r="C8">
        <f>County!C12</f>
        <v>23</v>
      </c>
      <c r="D8">
        <f>County!D12</f>
        <v>4</v>
      </c>
      <c r="E8">
        <f>County!E12</f>
        <v>0</v>
      </c>
      <c r="F8" s="28">
        <f>County!K12</f>
        <v>0.15051114518190423</v>
      </c>
      <c r="G8" s="28">
        <f>County!L12</f>
        <v>2.79701598439418E-2</v>
      </c>
      <c r="H8" s="29" t="str">
        <f>County!M12</f>
        <v>&lt;1%</v>
      </c>
      <c r="I8" s="28">
        <f>County!G12</f>
        <v>0.21441679147924841</v>
      </c>
      <c r="J8" s="28">
        <f>County!H12</f>
        <v>4.1101685748632599E-2</v>
      </c>
      <c r="K8" s="28" t="str">
        <f>County!I12</f>
        <v>&lt;1%</v>
      </c>
    </row>
    <row r="9" spans="1:11" x14ac:dyDescent="0.2">
      <c r="A9" t="str">
        <f>County!A13</f>
        <v>Delaware</v>
      </c>
      <c r="B9" t="str">
        <f>County!B13</f>
        <v>New Castle</v>
      </c>
      <c r="C9">
        <f>County!C13</f>
        <v>18</v>
      </c>
      <c r="D9">
        <f>County!D13</f>
        <v>1</v>
      </c>
      <c r="E9">
        <f>County!E13</f>
        <v>0</v>
      </c>
      <c r="F9" s="28">
        <f>County!K13</f>
        <v>0.11984696973283493</v>
      </c>
      <c r="G9" s="28">
        <f>County!L13</f>
        <v>7.0671035544741523E-3</v>
      </c>
      <c r="H9" s="29" t="str">
        <f>County!M13</f>
        <v>&lt;1%</v>
      </c>
      <c r="I9" s="28">
        <f>County!G13</f>
        <v>0.17210263924350766</v>
      </c>
      <c r="J9" s="28">
        <f>County!H13</f>
        <v>1.0437705815284914E-2</v>
      </c>
      <c r="K9" s="28" t="str">
        <f>County!I13</f>
        <v>&lt;1%</v>
      </c>
    </row>
    <row r="10" spans="1:11" x14ac:dyDescent="0.2">
      <c r="A10" t="str">
        <f>County!A14</f>
        <v>Delaware</v>
      </c>
      <c r="B10" t="str">
        <f>County!B14</f>
        <v>Sussex</v>
      </c>
      <c r="C10">
        <f>County!C14</f>
        <v>32</v>
      </c>
      <c r="D10">
        <f>County!D14</f>
        <v>9</v>
      </c>
      <c r="E10">
        <f>County!E14</f>
        <v>1</v>
      </c>
      <c r="F10" s="28">
        <f>County!K14</f>
        <v>0.20303953162168265</v>
      </c>
      <c r="G10" s="28">
        <f>County!L14</f>
        <v>6.1835286174562576E-2</v>
      </c>
      <c r="H10" s="29">
        <f>County!M14</f>
        <v>7.0671035544741523E-3</v>
      </c>
      <c r="I10" s="28">
        <f>County!G14</f>
        <v>0.28520675262352191</v>
      </c>
      <c r="J10" s="28">
        <f>County!H14</f>
        <v>9.0111347055865099E-2</v>
      </c>
      <c r="K10" s="28">
        <f>County!I14</f>
        <v>1.0437705815284914E-2</v>
      </c>
    </row>
    <row r="11" spans="1:11" x14ac:dyDescent="0.2">
      <c r="A11" t="str">
        <f>County!A15</f>
        <v>Florida</v>
      </c>
      <c r="B11" t="str">
        <f>County!B15</f>
        <v>Bay</v>
      </c>
      <c r="C11">
        <f>County!C15</f>
        <v>58</v>
      </c>
      <c r="D11">
        <f>County!D15</f>
        <v>26</v>
      </c>
      <c r="E11">
        <f>County!E15</f>
        <v>7</v>
      </c>
      <c r="F11" s="28">
        <f>County!K15</f>
        <v>0.3372432447029261</v>
      </c>
      <c r="G11" s="28">
        <f>County!L15</f>
        <v>0.16839444163940265</v>
      </c>
      <c r="H11" s="29">
        <f>County!M15</f>
        <v>4.8433168509038227E-2</v>
      </c>
      <c r="I11" s="28">
        <f>County!G15</f>
        <v>0.45587077859428793</v>
      </c>
      <c r="J11" s="28">
        <f>County!H15</f>
        <v>0.23875998632773632</v>
      </c>
      <c r="K11" s="28">
        <f>County!I15</f>
        <v>7.0815468134156956E-2</v>
      </c>
    </row>
    <row r="12" spans="1:11" x14ac:dyDescent="0.2">
      <c r="A12" t="str">
        <f>County!A16</f>
        <v>Florida</v>
      </c>
      <c r="B12" t="str">
        <f>County!B16</f>
        <v>Brevard</v>
      </c>
      <c r="C12">
        <f>County!C16</f>
        <v>78</v>
      </c>
      <c r="D12">
        <f>County!D16</f>
        <v>26</v>
      </c>
      <c r="E12">
        <f>County!E16</f>
        <v>8</v>
      </c>
      <c r="F12" s="28">
        <f>County!K16</f>
        <v>0.42488836963137022</v>
      </c>
      <c r="G12" s="28">
        <f>County!L16</f>
        <v>0.16839444163940265</v>
      </c>
      <c r="H12" s="29">
        <f>County!M16</f>
        <v>5.5157989846188027E-2</v>
      </c>
      <c r="I12" s="28">
        <f>County!G16</f>
        <v>0.55887179659670561</v>
      </c>
      <c r="J12" s="28">
        <f>County!H16</f>
        <v>0.23875998632773632</v>
      </c>
      <c r="K12" s="28">
        <f>County!I16</f>
        <v>8.0514022925885831E-2</v>
      </c>
    </row>
    <row r="13" spans="1:11" x14ac:dyDescent="0.2">
      <c r="A13" t="str">
        <f>County!A17</f>
        <v>Florida</v>
      </c>
      <c r="B13" t="str">
        <f>County!B17</f>
        <v>Broward</v>
      </c>
      <c r="C13">
        <f>County!C17</f>
        <v>77</v>
      </c>
      <c r="D13">
        <f>County!D17</f>
        <v>36</v>
      </c>
      <c r="E13">
        <f>County!E17</f>
        <v>16</v>
      </c>
      <c r="F13" s="28">
        <f>County!K17</f>
        <v>0.4207950684004943</v>
      </c>
      <c r="G13" s="28">
        <f>County!L17</f>
        <v>0.22533064331152686</v>
      </c>
      <c r="H13" s="29">
        <f>County!M17</f>
        <v>0.1072735758485035</v>
      </c>
      <c r="I13" s="28">
        <f>County!G17</f>
        <v>0.5542188642436775</v>
      </c>
      <c r="J13" s="28">
        <f>County!H17</f>
        <v>0.31458596005243444</v>
      </c>
      <c r="K13" s="28">
        <f>County!I17</f>
        <v>0.15454553796406145</v>
      </c>
    </row>
    <row r="14" spans="1:11" x14ac:dyDescent="0.2">
      <c r="A14" t="str">
        <f>County!A18</f>
        <v>Florida</v>
      </c>
      <c r="B14" t="str">
        <f>County!B18</f>
        <v>Charlotte</v>
      </c>
      <c r="C14">
        <f>County!C18</f>
        <v>67</v>
      </c>
      <c r="D14">
        <f>County!D18</f>
        <v>26</v>
      </c>
      <c r="E14">
        <f>County!E18</f>
        <v>15</v>
      </c>
      <c r="F14" s="28">
        <f>County!K18</f>
        <v>0.37822499833084533</v>
      </c>
      <c r="G14" s="28">
        <f>County!L18</f>
        <v>0.16839444163940265</v>
      </c>
      <c r="H14" s="29">
        <f>County!M18</f>
        <v>0.10091968213838587</v>
      </c>
      <c r="I14" s="28">
        <f>County!G18</f>
        <v>0.50490299570761588</v>
      </c>
      <c r="J14" s="28">
        <f>County!H18</f>
        <v>0.23875998632773632</v>
      </c>
      <c r="K14" s="28">
        <f>County!I18</f>
        <v>0.14562785283518198</v>
      </c>
    </row>
    <row r="15" spans="1:11" x14ac:dyDescent="0.2">
      <c r="A15" t="str">
        <f>County!A19</f>
        <v>Florida</v>
      </c>
      <c r="B15" t="str">
        <f>County!B19</f>
        <v>Citrus</v>
      </c>
      <c r="C15">
        <f>County!C19</f>
        <v>59</v>
      </c>
      <c r="D15">
        <f>County!D19</f>
        <v>26</v>
      </c>
      <c r="E15">
        <f>County!E19</f>
        <v>4</v>
      </c>
      <c r="F15" s="28">
        <f>County!K19</f>
        <v>0.34192701532403791</v>
      </c>
      <c r="G15" s="28">
        <f>County!L19</f>
        <v>0.16839444163940265</v>
      </c>
      <c r="H15" s="29">
        <f>County!M19</f>
        <v>2.79701598439418E-2</v>
      </c>
      <c r="I15" s="28">
        <f>County!G19</f>
        <v>0.4615502393328208</v>
      </c>
      <c r="J15" s="28">
        <f>County!H19</f>
        <v>0.23875998632773632</v>
      </c>
      <c r="K15" s="28">
        <f>County!I19</f>
        <v>4.1101685748632599E-2</v>
      </c>
    </row>
    <row r="16" spans="1:11" x14ac:dyDescent="0.2">
      <c r="A16" t="str">
        <f>County!A20</f>
        <v>Florida</v>
      </c>
      <c r="B16" t="str">
        <f>County!B20</f>
        <v>Collier</v>
      </c>
      <c r="C16">
        <f>County!C20</f>
        <v>77</v>
      </c>
      <c r="D16">
        <f>County!D20</f>
        <v>34</v>
      </c>
      <c r="E16">
        <f>County!E20</f>
        <v>19</v>
      </c>
      <c r="F16" s="28">
        <f>County!K20</f>
        <v>0.4207950684004943</v>
      </c>
      <c r="G16" s="28">
        <f>County!L20</f>
        <v>0.21426413258348997</v>
      </c>
      <c r="H16" s="29">
        <f>County!M20</f>
        <v>0.1260671023415173</v>
      </c>
      <c r="I16" s="28">
        <f>County!G20</f>
        <v>0.5542188642436775</v>
      </c>
      <c r="J16" s="28">
        <f>County!H20</f>
        <v>0.30005048224064657</v>
      </c>
      <c r="K16" s="28">
        <f>County!I20</f>
        <v>0.18074398834033478</v>
      </c>
    </row>
    <row r="17" spans="1:11" x14ac:dyDescent="0.2">
      <c r="A17" t="str">
        <f>County!A21</f>
        <v>Florida</v>
      </c>
      <c r="B17" t="str">
        <f>County!B21</f>
        <v>Dixie</v>
      </c>
      <c r="C17">
        <f>County!C21</f>
        <v>61</v>
      </c>
      <c r="D17">
        <f>County!D21</f>
        <v>19</v>
      </c>
      <c r="E17">
        <f>County!E21</f>
        <v>2</v>
      </c>
      <c r="F17" s="28">
        <f>County!K21</f>
        <v>0.35119548841626524</v>
      </c>
      <c r="G17" s="28">
        <f>County!L21</f>
        <v>0.1260671023415173</v>
      </c>
      <c r="H17" s="29">
        <f>County!M21</f>
        <v>1.408426315629896E-2</v>
      </c>
      <c r="I17" s="28">
        <f>County!G21</f>
        <v>0.47273193794159274</v>
      </c>
      <c r="J17" s="28">
        <f>County!H21</f>
        <v>0.18074398834033478</v>
      </c>
      <c r="K17" s="28">
        <f>County!I21</f>
        <v>2.0766465927883337E-2</v>
      </c>
    </row>
    <row r="18" spans="1:11" x14ac:dyDescent="0.2">
      <c r="A18" t="str">
        <f>County!A22</f>
        <v>Florida</v>
      </c>
      <c r="B18" t="str">
        <f>County!B22</f>
        <v>Duval</v>
      </c>
      <c r="C18">
        <f>County!C22</f>
        <v>67</v>
      </c>
      <c r="D18">
        <f>County!D22</f>
        <v>22</v>
      </c>
      <c r="E18">
        <f>County!E22</f>
        <v>5</v>
      </c>
      <c r="F18" s="28">
        <f>County!K22</f>
        <v>0.37822499833084533</v>
      </c>
      <c r="G18" s="28">
        <f>County!L22</f>
        <v>0.14446499067653729</v>
      </c>
      <c r="H18" s="29">
        <f>County!M22</f>
        <v>3.4839595382363586E-2</v>
      </c>
      <c r="I18" s="28">
        <f>County!G22</f>
        <v>0.50490299570761588</v>
      </c>
      <c r="J18" s="28">
        <f>County!H22</f>
        <v>0.20613061639744334</v>
      </c>
      <c r="K18" s="28">
        <f>County!I22</f>
        <v>5.1110384259560937E-2</v>
      </c>
    </row>
    <row r="19" spans="1:11" x14ac:dyDescent="0.2">
      <c r="A19" t="str">
        <f>County!A23</f>
        <v>Florida</v>
      </c>
      <c r="B19" t="str">
        <f>County!B23</f>
        <v>Escambia</v>
      </c>
      <c r="C19">
        <f>County!C23</f>
        <v>69</v>
      </c>
      <c r="D19">
        <f>County!D23</f>
        <v>27</v>
      </c>
      <c r="E19">
        <f>County!E23</f>
        <v>10</v>
      </c>
      <c r="F19" s="28">
        <f>County!K23</f>
        <v>0.38698224107836177</v>
      </c>
      <c r="G19" s="28">
        <f>County!L23</f>
        <v>0.17427148423681349</v>
      </c>
      <c r="H19" s="29">
        <f>County!M23</f>
        <v>6.846539335832047E-2</v>
      </c>
      <c r="I19" s="28">
        <f>County!G23</f>
        <v>0.51518441077825072</v>
      </c>
      <c r="J19" s="28">
        <f>County!H23</f>
        <v>0.24670558564527079</v>
      </c>
      <c r="K19" s="28">
        <f>County!I23</f>
        <v>9.9608497139961893E-2</v>
      </c>
    </row>
    <row r="20" spans="1:11" x14ac:dyDescent="0.2">
      <c r="A20" t="str">
        <f>County!A24</f>
        <v>Florida</v>
      </c>
      <c r="B20" t="str">
        <f>County!B24</f>
        <v>Flagler</v>
      </c>
      <c r="C20">
        <f>County!C24</f>
        <v>59</v>
      </c>
      <c r="D20">
        <f>County!D24</f>
        <v>22</v>
      </c>
      <c r="E20">
        <f>County!E24</f>
        <v>3</v>
      </c>
      <c r="F20" s="28">
        <f>County!K24</f>
        <v>0.34192701532403791</v>
      </c>
      <c r="G20" s="28">
        <f>County!L24</f>
        <v>0.14446499067653729</v>
      </c>
      <c r="H20" s="29">
        <f>County!M24</f>
        <v>2.1051831764559048E-2</v>
      </c>
      <c r="I20" s="28">
        <f>County!G24</f>
        <v>0.4615502393328208</v>
      </c>
      <c r="J20" s="28">
        <f>County!H24</f>
        <v>0.20613061639744334</v>
      </c>
      <c r="K20" s="28">
        <f>County!I24</f>
        <v>3.0987417480989654E-2</v>
      </c>
    </row>
    <row r="21" spans="1:11" x14ac:dyDescent="0.2">
      <c r="A21" t="str">
        <f>County!A25</f>
        <v>Florida</v>
      </c>
      <c r="B21" t="str">
        <f>County!B25</f>
        <v>Franklin</v>
      </c>
      <c r="C21">
        <f>County!C25</f>
        <v>60</v>
      </c>
      <c r="D21">
        <f>County!D25</f>
        <v>21</v>
      </c>
      <c r="E21">
        <f>County!E25</f>
        <v>4</v>
      </c>
      <c r="F21" s="28">
        <f>County!K25</f>
        <v>0.34657768525314492</v>
      </c>
      <c r="G21" s="28">
        <f>County!L25</f>
        <v>0.13837580325308607</v>
      </c>
      <c r="H21" s="29">
        <f>County!M25</f>
        <v>2.79701598439418E-2</v>
      </c>
      <c r="I21" s="28">
        <f>County!G25</f>
        <v>0.46717041953097538</v>
      </c>
      <c r="J21" s="28">
        <f>County!H25</f>
        <v>0.19775704039267872</v>
      </c>
      <c r="K21" s="28">
        <f>County!I25</f>
        <v>4.1101685748632599E-2</v>
      </c>
    </row>
    <row r="22" spans="1:11" x14ac:dyDescent="0.2">
      <c r="A22" t="str">
        <f>County!A26</f>
        <v>Florida</v>
      </c>
      <c r="B22" t="str">
        <f>County!B26</f>
        <v>Gulf</v>
      </c>
      <c r="C22">
        <f>County!C26</f>
        <v>59</v>
      </c>
      <c r="D22">
        <f>County!D26</f>
        <v>23</v>
      </c>
      <c r="E22">
        <f>County!E26</f>
        <v>4</v>
      </c>
      <c r="F22" s="28">
        <f>County!K26</f>
        <v>0.34192701532403791</v>
      </c>
      <c r="G22" s="28">
        <f>County!L26</f>
        <v>0.15051114518190423</v>
      </c>
      <c r="H22" s="29">
        <f>County!M26</f>
        <v>2.79701598439418E-2</v>
      </c>
      <c r="I22" s="28">
        <f>County!G26</f>
        <v>0.4615502393328208</v>
      </c>
      <c r="J22" s="28">
        <f>County!H26</f>
        <v>0.21441679147924841</v>
      </c>
      <c r="K22" s="28">
        <f>County!I26</f>
        <v>4.1101685748632599E-2</v>
      </c>
    </row>
    <row r="23" spans="1:11" x14ac:dyDescent="0.2">
      <c r="A23" t="str">
        <f>County!A27</f>
        <v>Florida</v>
      </c>
      <c r="B23" t="str">
        <f>County!B27</f>
        <v>Hernando</v>
      </c>
      <c r="C23">
        <f>County!C27</f>
        <v>58</v>
      </c>
      <c r="D23">
        <f>County!D27</f>
        <v>26</v>
      </c>
      <c r="E23">
        <f>County!E27</f>
        <v>6</v>
      </c>
      <c r="F23" s="28">
        <f>County!K27</f>
        <v>0.3372432447029261</v>
      </c>
      <c r="G23" s="28">
        <f>County!L27</f>
        <v>0.16839444163940265</v>
      </c>
      <c r="H23" s="29">
        <f>County!M27</f>
        <v>4.1660483908474766E-2</v>
      </c>
      <c r="I23" s="28">
        <f>County!G27</f>
        <v>0.45587077859428793</v>
      </c>
      <c r="J23" s="28">
        <f>County!H27</f>
        <v>0.23875998632773632</v>
      </c>
      <c r="K23" s="28">
        <f>County!I27</f>
        <v>6.1014614919838284E-2</v>
      </c>
    </row>
    <row r="24" spans="1:11" x14ac:dyDescent="0.2">
      <c r="A24" t="str">
        <f>County!A28</f>
        <v>Florida</v>
      </c>
      <c r="B24" t="str">
        <f>County!B28</f>
        <v>Hillsborough</v>
      </c>
      <c r="C24">
        <f>County!C28</f>
        <v>63</v>
      </c>
      <c r="D24">
        <f>County!D28</f>
        <v>27</v>
      </c>
      <c r="E24">
        <f>County!E28</f>
        <v>10</v>
      </c>
      <c r="F24" s="28">
        <f>County!K28</f>
        <v>0.36033342189440443</v>
      </c>
      <c r="G24" s="28">
        <f>County!L28</f>
        <v>0.17427148423681349</v>
      </c>
      <c r="H24" s="29">
        <f>County!M28</f>
        <v>6.846539335832047E-2</v>
      </c>
      <c r="I24" s="28">
        <f>County!G28</f>
        <v>0.48368143218718962</v>
      </c>
      <c r="J24" s="28">
        <f>County!H28</f>
        <v>0.24670558564527079</v>
      </c>
      <c r="K24" s="28">
        <f>County!I28</f>
        <v>9.9608497139961893E-2</v>
      </c>
    </row>
    <row r="25" spans="1:11" x14ac:dyDescent="0.2">
      <c r="A25" t="str">
        <f>County!A29</f>
        <v>Florida</v>
      </c>
      <c r="B25" t="str">
        <f>County!B29</f>
        <v>Indian River</v>
      </c>
      <c r="C25">
        <f>County!C29</f>
        <v>65</v>
      </c>
      <c r="D25">
        <f>County!D29</f>
        <v>26</v>
      </c>
      <c r="E25">
        <f>County!E29</f>
        <v>9</v>
      </c>
      <c r="F25" s="28">
        <f>County!K29</f>
        <v>0.36934265431273283</v>
      </c>
      <c r="G25" s="28">
        <f>County!L29</f>
        <v>0.16839444163940265</v>
      </c>
      <c r="H25" s="29">
        <f>County!M29</f>
        <v>6.1835286174562576E-2</v>
      </c>
      <c r="I25" s="28">
        <f>County!G29</f>
        <v>0.49440354413360788</v>
      </c>
      <c r="J25" s="28">
        <f>County!H29</f>
        <v>0.23875998632773632</v>
      </c>
      <c r="K25" s="28">
        <f>County!I29</f>
        <v>9.0111347055865099E-2</v>
      </c>
    </row>
    <row r="26" spans="1:11" x14ac:dyDescent="0.2">
      <c r="A26" t="str">
        <f>County!A30</f>
        <v>Florida</v>
      </c>
      <c r="B26" t="str">
        <f>County!B30</f>
        <v>Jefferson</v>
      </c>
      <c r="C26">
        <f>County!C30</f>
        <v>56</v>
      </c>
      <c r="D26">
        <f>County!D30</f>
        <v>14</v>
      </c>
      <c r="E26">
        <f>County!E30</f>
        <v>1</v>
      </c>
      <c r="F26" s="28">
        <f>County!K30</f>
        <v>0.32777545734403701</v>
      </c>
      <c r="G26" s="28">
        <f>County!L30</f>
        <v>9.4520565206251739E-2</v>
      </c>
      <c r="H26" s="29">
        <f>County!M30</f>
        <v>7.0671035544741523E-3</v>
      </c>
      <c r="I26" s="28">
        <f>County!G30</f>
        <v>0.4443315077834753</v>
      </c>
      <c r="J26" s="28">
        <f>County!H30</f>
        <v>0.13661610574125405</v>
      </c>
      <c r="K26" s="28">
        <f>County!I30</f>
        <v>1.0437705815284914E-2</v>
      </c>
    </row>
    <row r="27" spans="1:11" x14ac:dyDescent="0.2">
      <c r="A27" t="str">
        <f>County!A31</f>
        <v>Florida</v>
      </c>
      <c r="B27" t="str">
        <f>County!B31</f>
        <v>Lee</v>
      </c>
      <c r="C27">
        <f>County!C31</f>
        <v>71</v>
      </c>
      <c r="D27">
        <f>County!D31</f>
        <v>28</v>
      </c>
      <c r="E27">
        <f>County!E31</f>
        <v>17</v>
      </c>
      <c r="F27" s="28">
        <f>County!K31</f>
        <v>0.39561614451449867</v>
      </c>
      <c r="G27" s="28">
        <f>County!L31</f>
        <v>0.1801069931655942</v>
      </c>
      <c r="H27" s="29">
        <f>County!M31</f>
        <v>0.11358256593379767</v>
      </c>
      <c r="I27" s="28">
        <f>County!G31</f>
        <v>0.52525231719313081</v>
      </c>
      <c r="J27" s="28">
        <f>County!H31</f>
        <v>0.2545682511346028</v>
      </c>
      <c r="K27" s="28">
        <f>County!I31</f>
        <v>0.16337014291901264</v>
      </c>
    </row>
    <row r="28" spans="1:11" x14ac:dyDescent="0.2">
      <c r="A28" t="str">
        <f>County!A32</f>
        <v>Florida</v>
      </c>
      <c r="B28" t="str">
        <f>County!B32</f>
        <v>Levy</v>
      </c>
      <c r="C28">
        <f>County!C32</f>
        <v>62</v>
      </c>
      <c r="D28">
        <f>County!D32</f>
        <v>22</v>
      </c>
      <c r="E28">
        <f>County!E32</f>
        <v>4</v>
      </c>
      <c r="F28" s="28">
        <f>County!K32</f>
        <v>0.35578065708623752</v>
      </c>
      <c r="G28" s="28">
        <f>County!L32</f>
        <v>0.14446499067653729</v>
      </c>
      <c r="H28" s="29">
        <f>County!M32</f>
        <v>2.79701598439418E-2</v>
      </c>
      <c r="I28" s="28">
        <f>County!G32</f>
        <v>0.47823540685915367</v>
      </c>
      <c r="J28" s="28">
        <f>County!H32</f>
        <v>0.20613061639744334</v>
      </c>
      <c r="K28" s="28">
        <f>County!I32</f>
        <v>4.1101685748632599E-2</v>
      </c>
    </row>
    <row r="29" spans="1:11" x14ac:dyDescent="0.2">
      <c r="A29" t="str">
        <f>County!A33</f>
        <v>Florida</v>
      </c>
      <c r="B29" t="str">
        <f>County!B33</f>
        <v>Manatee</v>
      </c>
      <c r="C29">
        <f>County!C33</f>
        <v>65</v>
      </c>
      <c r="D29">
        <f>County!D33</f>
        <v>28</v>
      </c>
      <c r="E29">
        <f>County!E33</f>
        <v>11</v>
      </c>
      <c r="F29" s="28">
        <f>County!K33</f>
        <v>0.36934265431273283</v>
      </c>
      <c r="G29" s="28">
        <f>County!L33</f>
        <v>0.1801069931655942</v>
      </c>
      <c r="H29" s="29">
        <f>County!M33</f>
        <v>7.5048644888033755E-2</v>
      </c>
      <c r="I29" s="28">
        <f>County!G33</f>
        <v>0.49440354413360788</v>
      </c>
      <c r="J29" s="28">
        <f>County!H33</f>
        <v>0.2545682511346028</v>
      </c>
      <c r="K29" s="28">
        <f>County!I33</f>
        <v>0.10900651876539713</v>
      </c>
    </row>
    <row r="30" spans="1:11" x14ac:dyDescent="0.2">
      <c r="A30" t="str">
        <f>County!A34</f>
        <v>Florida</v>
      </c>
      <c r="B30" t="str">
        <f>County!B34</f>
        <v>Martin</v>
      </c>
      <c r="C30">
        <f>County!C34</f>
        <v>67</v>
      </c>
      <c r="D30">
        <f>County!D34</f>
        <v>27</v>
      </c>
      <c r="E30">
        <f>County!E34</f>
        <v>10</v>
      </c>
      <c r="F30" s="28">
        <f>County!K34</f>
        <v>0.37822499833084533</v>
      </c>
      <c r="G30" s="28">
        <f>County!L34</f>
        <v>0.17427148423681349</v>
      </c>
      <c r="H30" s="29">
        <f>County!M34</f>
        <v>6.846539335832047E-2</v>
      </c>
      <c r="I30" s="28">
        <f>County!G34</f>
        <v>0.50490299570761588</v>
      </c>
      <c r="J30" s="28">
        <f>County!H34</f>
        <v>0.24670558564527079</v>
      </c>
      <c r="K30" s="28">
        <f>County!I34</f>
        <v>9.9608497139961893E-2</v>
      </c>
    </row>
    <row r="31" spans="1:11" x14ac:dyDescent="0.2">
      <c r="A31" t="str">
        <f>County!A35</f>
        <v>Florida</v>
      </c>
      <c r="B31" t="str">
        <f>County!B35</f>
        <v>Miami-Dade</v>
      </c>
      <c r="C31">
        <f>County!C35</f>
        <v>79</v>
      </c>
      <c r="D31">
        <f>County!D35</f>
        <v>37</v>
      </c>
      <c r="E31">
        <f>County!E35</f>
        <v>21</v>
      </c>
      <c r="F31" s="28">
        <f>County!K35</f>
        <v>0.42895274307856779</v>
      </c>
      <c r="G31" s="28">
        <f>County!L35</f>
        <v>0.23080531187572217</v>
      </c>
      <c r="H31" s="29">
        <f>County!M35</f>
        <v>0.13837580325308607</v>
      </c>
      <c r="I31" s="28">
        <f>County!G35</f>
        <v>0.56347616301065417</v>
      </c>
      <c r="J31" s="28">
        <f>County!H35</f>
        <v>0.32174011016307302</v>
      </c>
      <c r="K31" s="28">
        <f>County!I35</f>
        <v>0.19775704039267872</v>
      </c>
    </row>
    <row r="32" spans="1:11" x14ac:dyDescent="0.2">
      <c r="A32" t="str">
        <f>County!A36</f>
        <v>Florida</v>
      </c>
      <c r="B32" t="str">
        <f>County!B36</f>
        <v>Monroe</v>
      </c>
      <c r="C32">
        <f>County!C36</f>
        <v>103</v>
      </c>
      <c r="D32">
        <f>County!D36</f>
        <v>50</v>
      </c>
      <c r="E32">
        <f>County!E36</f>
        <v>26</v>
      </c>
      <c r="F32" s="28">
        <f>County!K36</f>
        <v>0.51832995945198146</v>
      </c>
      <c r="G32" s="28">
        <f>County!L36</f>
        <v>0.29855282875368472</v>
      </c>
      <c r="H32" s="29">
        <f>County!M36</f>
        <v>0.16839444163940265</v>
      </c>
      <c r="I32" s="28">
        <f>County!G36</f>
        <v>0.66065356212201976</v>
      </c>
      <c r="J32" s="28">
        <f>County!H36</f>
        <v>0.40822455701045135</v>
      </c>
      <c r="K32" s="28">
        <f>County!I36</f>
        <v>0.23875998632773632</v>
      </c>
    </row>
    <row r="33" spans="1:11" x14ac:dyDescent="0.2">
      <c r="A33" t="str">
        <f>County!A37</f>
        <v>Florida</v>
      </c>
      <c r="B33" t="str">
        <f>County!B37</f>
        <v>Nassau</v>
      </c>
      <c r="C33">
        <f>County!C37</f>
        <v>69</v>
      </c>
      <c r="D33">
        <f>County!D37</f>
        <v>20</v>
      </c>
      <c r="E33">
        <f>County!E37</f>
        <v>5</v>
      </c>
      <c r="F33" s="28">
        <f>County!K37</f>
        <v>0.38698224107836177</v>
      </c>
      <c r="G33" s="28">
        <f>County!L37</f>
        <v>0.13224327662893154</v>
      </c>
      <c r="H33" s="29">
        <f>County!M37</f>
        <v>3.4839595382363586E-2</v>
      </c>
      <c r="I33" s="28">
        <f>County!G37</f>
        <v>0.51518441077825072</v>
      </c>
      <c r="J33" s="28">
        <f>County!H37</f>
        <v>0.18929514157744187</v>
      </c>
      <c r="K33" s="28">
        <f>County!I37</f>
        <v>5.1110384259560937E-2</v>
      </c>
    </row>
    <row r="34" spans="1:11" x14ac:dyDescent="0.2">
      <c r="A34" t="str">
        <f>County!A38</f>
        <v>Florida</v>
      </c>
      <c r="B34" t="str">
        <f>County!B38</f>
        <v>Okaloosa</v>
      </c>
      <c r="C34">
        <f>County!C38</f>
        <v>62</v>
      </c>
      <c r="D34">
        <f>County!D38</f>
        <v>24</v>
      </c>
      <c r="E34">
        <f>County!E38</f>
        <v>8</v>
      </c>
      <c r="F34" s="28">
        <f>County!K38</f>
        <v>0.35578065708623752</v>
      </c>
      <c r="G34" s="28">
        <f>County!L38</f>
        <v>0.15651457088727549</v>
      </c>
      <c r="H34" s="29">
        <f>County!M38</f>
        <v>5.5157989846188027E-2</v>
      </c>
      <c r="I34" s="28">
        <f>County!G38</f>
        <v>0.47823540685915367</v>
      </c>
      <c r="J34" s="28">
        <f>County!H38</f>
        <v>0.22261647790321548</v>
      </c>
      <c r="K34" s="28">
        <f>County!I38</f>
        <v>8.0514022925885831E-2</v>
      </c>
    </row>
    <row r="35" spans="1:11" x14ac:dyDescent="0.2">
      <c r="A35" t="str">
        <f>County!A39</f>
        <v>Florida</v>
      </c>
      <c r="B35" t="str">
        <f>County!B39</f>
        <v>Palm Beach</v>
      </c>
      <c r="C35">
        <f>County!C39</f>
        <v>77</v>
      </c>
      <c r="D35">
        <f>County!D39</f>
        <v>34</v>
      </c>
      <c r="E35">
        <f>County!E39</f>
        <v>13</v>
      </c>
      <c r="F35" s="28">
        <f>County!K39</f>
        <v>0.4207950684004943</v>
      </c>
      <c r="G35" s="28">
        <f>County!L39</f>
        <v>0.21426413258348997</v>
      </c>
      <c r="H35" s="29">
        <f>County!M39</f>
        <v>8.8075903180205861E-2</v>
      </c>
      <c r="I35" s="28">
        <f>County!G39</f>
        <v>0.5542188642436775</v>
      </c>
      <c r="J35" s="28">
        <f>County!H39</f>
        <v>0.30005048224064657</v>
      </c>
      <c r="K35" s="28">
        <f>County!I39</f>
        <v>0.12750930453542164</v>
      </c>
    </row>
    <row r="36" spans="1:11" x14ac:dyDescent="0.2">
      <c r="A36" t="str">
        <f>County!A40</f>
        <v>Florida</v>
      </c>
      <c r="B36" t="str">
        <f>County!B40</f>
        <v>Pasco</v>
      </c>
      <c r="C36">
        <f>County!C40</f>
        <v>63</v>
      </c>
      <c r="D36">
        <f>County!D40</f>
        <v>26</v>
      </c>
      <c r="E36">
        <f>County!E40</f>
        <v>7</v>
      </c>
      <c r="F36" s="28">
        <f>County!K40</f>
        <v>0.36033342189440443</v>
      </c>
      <c r="G36" s="28">
        <f>County!L40</f>
        <v>0.16839444163940265</v>
      </c>
      <c r="H36" s="29">
        <f>County!M40</f>
        <v>4.8433168509038227E-2</v>
      </c>
      <c r="I36" s="28">
        <f>County!G40</f>
        <v>0.48368143218718962</v>
      </c>
      <c r="J36" s="28">
        <f>County!H40</f>
        <v>0.23875998632773632</v>
      </c>
      <c r="K36" s="28">
        <f>County!I40</f>
        <v>7.0815468134156956E-2</v>
      </c>
    </row>
    <row r="37" spans="1:11" x14ac:dyDescent="0.2">
      <c r="A37" t="str">
        <f>County!A41</f>
        <v>Florida</v>
      </c>
      <c r="B37" t="str">
        <f>County!B41</f>
        <v>Pinellas</v>
      </c>
      <c r="C37">
        <f>County!C41</f>
        <v>64</v>
      </c>
      <c r="D37">
        <f>County!D41</f>
        <v>26</v>
      </c>
      <c r="E37">
        <f>County!E41</f>
        <v>10</v>
      </c>
      <c r="F37" s="28">
        <f>County!K41</f>
        <v>0.36485401184221289</v>
      </c>
      <c r="G37" s="28">
        <f>County!L41</f>
        <v>0.16839444163940265</v>
      </c>
      <c r="H37" s="29">
        <f>County!M41</f>
        <v>6.846539335832047E-2</v>
      </c>
      <c r="I37" s="28">
        <f>County!G41</f>
        <v>0.48907061350498904</v>
      </c>
      <c r="J37" s="28">
        <f>County!H41</f>
        <v>0.23875998632773632</v>
      </c>
      <c r="K37" s="28">
        <f>County!I41</f>
        <v>9.9608497139961893E-2</v>
      </c>
    </row>
    <row r="38" spans="1:11" x14ac:dyDescent="0.2">
      <c r="A38" t="str">
        <f>County!A42</f>
        <v>Florida</v>
      </c>
      <c r="B38" t="str">
        <f>County!B42</f>
        <v>Santa Rosa</v>
      </c>
      <c r="C38">
        <f>County!C42</f>
        <v>61</v>
      </c>
      <c r="D38">
        <f>County!D42</f>
        <v>25</v>
      </c>
      <c r="E38">
        <f>County!E42</f>
        <v>8</v>
      </c>
      <c r="F38" s="28">
        <f>County!K42</f>
        <v>0.35119548841626524</v>
      </c>
      <c r="G38" s="28">
        <f>County!L42</f>
        <v>0.16247556976150523</v>
      </c>
      <c r="H38" s="29">
        <f>County!M42</f>
        <v>5.5157989846188027E-2</v>
      </c>
      <c r="I38" s="28">
        <f>County!G42</f>
        <v>0.47273193794159274</v>
      </c>
      <c r="J38" s="28">
        <f>County!H42</f>
        <v>0.23073057841251177</v>
      </c>
      <c r="K38" s="28">
        <f>County!I42</f>
        <v>8.0514022925885831E-2</v>
      </c>
    </row>
    <row r="39" spans="1:11" x14ac:dyDescent="0.2">
      <c r="A39" t="str">
        <f>County!A43</f>
        <v>Florida</v>
      </c>
      <c r="B39" t="str">
        <f>County!B43</f>
        <v>Sarasota</v>
      </c>
      <c r="C39">
        <f>County!C43</f>
        <v>63</v>
      </c>
      <c r="D39">
        <f>County!D43</f>
        <v>26</v>
      </c>
      <c r="E39">
        <f>County!E43</f>
        <v>12</v>
      </c>
      <c r="F39" s="28">
        <f>County!K43</f>
        <v>0.36033342189440443</v>
      </c>
      <c r="G39" s="28">
        <f>County!L43</f>
        <v>0.16839444163940265</v>
      </c>
      <c r="H39" s="29">
        <f>County!M43</f>
        <v>8.158537189746129E-2</v>
      </c>
      <c r="I39" s="28">
        <f>County!G43</f>
        <v>0.48368143218718962</v>
      </c>
      <c r="J39" s="28">
        <f>County!H43</f>
        <v>0.23875998632773632</v>
      </c>
      <c r="K39" s="28">
        <f>County!I43</f>
        <v>0.11830644660586043</v>
      </c>
    </row>
    <row r="40" spans="1:11" x14ac:dyDescent="0.2">
      <c r="A40" t="str">
        <f>County!A44</f>
        <v>Florida</v>
      </c>
      <c r="B40" t="str">
        <f>County!B44</f>
        <v>St. Johns</v>
      </c>
      <c r="C40">
        <f>County!C44</f>
        <v>68</v>
      </c>
      <c r="D40">
        <f>County!D44</f>
        <v>23</v>
      </c>
      <c r="E40">
        <f>County!E44</f>
        <v>5</v>
      </c>
      <c r="F40" s="28">
        <f>County!K44</f>
        <v>0.38261914665522456</v>
      </c>
      <c r="G40" s="28">
        <f>County!L44</f>
        <v>0.15051114518190423</v>
      </c>
      <c r="H40" s="29">
        <f>County!M44</f>
        <v>3.4839595382363586E-2</v>
      </c>
      <c r="I40" s="28">
        <f>County!G44</f>
        <v>0.51007067258844863</v>
      </c>
      <c r="J40" s="28">
        <f>County!H44</f>
        <v>0.21441679147924841</v>
      </c>
      <c r="K40" s="28">
        <f>County!I44</f>
        <v>5.1110384259560937E-2</v>
      </c>
    </row>
    <row r="41" spans="1:11" x14ac:dyDescent="0.2">
      <c r="A41" t="str">
        <f>County!A45</f>
        <v>Florida</v>
      </c>
      <c r="B41" t="str">
        <f>County!B45</f>
        <v>St. Lucie</v>
      </c>
      <c r="C41">
        <f>County!C45</f>
        <v>63</v>
      </c>
      <c r="D41">
        <f>County!D45</f>
        <v>23</v>
      </c>
      <c r="E41">
        <f>County!E45</f>
        <v>8</v>
      </c>
      <c r="F41" s="28">
        <f>County!K45</f>
        <v>0.36033342189440443</v>
      </c>
      <c r="G41" s="28">
        <f>County!L45</f>
        <v>0.15051114518190423</v>
      </c>
      <c r="H41" s="29">
        <f>County!M45</f>
        <v>5.5157989846188027E-2</v>
      </c>
      <c r="I41" s="28">
        <f>County!G45</f>
        <v>0.48368143218718962</v>
      </c>
      <c r="J41" s="28">
        <f>County!H45</f>
        <v>0.21441679147924841</v>
      </c>
      <c r="K41" s="28">
        <f>County!I45</f>
        <v>8.0514022925885831E-2</v>
      </c>
    </row>
    <row r="42" spans="1:11" x14ac:dyDescent="0.2">
      <c r="A42" t="str">
        <f>County!A46</f>
        <v>Florida</v>
      </c>
      <c r="B42" t="str">
        <f>County!B46</f>
        <v>Taylor</v>
      </c>
      <c r="C42">
        <f>County!C46</f>
        <v>62</v>
      </c>
      <c r="D42">
        <f>County!D46</f>
        <v>16</v>
      </c>
      <c r="E42">
        <f>County!E46</f>
        <v>1</v>
      </c>
      <c r="F42" s="28">
        <f>County!K46</f>
        <v>0.35578065708623752</v>
      </c>
      <c r="G42" s="28">
        <f>County!L46</f>
        <v>0.1072735758485035</v>
      </c>
      <c r="H42" s="29">
        <f>County!M46</f>
        <v>7.0671035544741523E-3</v>
      </c>
      <c r="I42" s="28">
        <f>County!G46</f>
        <v>0.47823540685915367</v>
      </c>
      <c r="J42" s="28">
        <f>County!H46</f>
        <v>0.15454553796406145</v>
      </c>
      <c r="K42" s="28">
        <f>County!I46</f>
        <v>1.0437705815284914E-2</v>
      </c>
    </row>
    <row r="43" spans="1:11" x14ac:dyDescent="0.2">
      <c r="A43" t="str">
        <f>County!A47</f>
        <v>Florida</v>
      </c>
      <c r="B43" t="str">
        <f>County!B47</f>
        <v>Volusia</v>
      </c>
      <c r="C43">
        <f>County!C47</f>
        <v>69</v>
      </c>
      <c r="D43">
        <f>County!D47</f>
        <v>26</v>
      </c>
      <c r="E43">
        <f>County!E47</f>
        <v>3</v>
      </c>
      <c r="F43" s="28">
        <f>County!K47</f>
        <v>0.38698224107836177</v>
      </c>
      <c r="G43" s="28">
        <f>County!L47</f>
        <v>0.16839444163940265</v>
      </c>
      <c r="H43" s="29">
        <f>County!M47</f>
        <v>2.1051831764559048E-2</v>
      </c>
      <c r="I43" s="28">
        <f>County!G47</f>
        <v>0.51518441077825072</v>
      </c>
      <c r="J43" s="28">
        <f>County!H47</f>
        <v>0.23875998632773632</v>
      </c>
      <c r="K43" s="28">
        <f>County!I47</f>
        <v>3.0987417480989654E-2</v>
      </c>
    </row>
    <row r="44" spans="1:11" x14ac:dyDescent="0.2">
      <c r="A44" t="str">
        <f>County!A48</f>
        <v>Florida</v>
      </c>
      <c r="B44" t="str">
        <f>County!B48</f>
        <v>Wakulla</v>
      </c>
      <c r="C44">
        <f>County!C48</f>
        <v>54</v>
      </c>
      <c r="D44">
        <f>County!D48</f>
        <v>18</v>
      </c>
      <c r="E44">
        <f>County!E48</f>
        <v>2</v>
      </c>
      <c r="F44" s="28">
        <f>County!K48</f>
        <v>0.31817241825552489</v>
      </c>
      <c r="G44" s="28">
        <f>County!L48</f>
        <v>0.11984696973283493</v>
      </c>
      <c r="H44" s="29">
        <f>County!M48</f>
        <v>1.408426315629896E-2</v>
      </c>
      <c r="I44" s="28">
        <f>County!G48</f>
        <v>0.4325475253019655</v>
      </c>
      <c r="J44" s="28">
        <f>County!H48</f>
        <v>0.17210263924350766</v>
      </c>
      <c r="K44" s="28">
        <f>County!I48</f>
        <v>2.0766465927883337E-2</v>
      </c>
    </row>
    <row r="45" spans="1:11" x14ac:dyDescent="0.2">
      <c r="A45" t="str">
        <f>County!A49</f>
        <v>Florida</v>
      </c>
      <c r="B45" t="str">
        <f>County!B49</f>
        <v>Walton</v>
      </c>
      <c r="C45">
        <f>County!C49</f>
        <v>60</v>
      </c>
      <c r="D45">
        <f>County!D49</f>
        <v>26</v>
      </c>
      <c r="E45">
        <f>County!E49</f>
        <v>8</v>
      </c>
      <c r="F45" s="28">
        <f>County!K49</f>
        <v>0.34657768525314492</v>
      </c>
      <c r="G45" s="28">
        <f>County!L49</f>
        <v>0.16839444163940265</v>
      </c>
      <c r="H45" s="29">
        <f>County!M49</f>
        <v>5.5157989846188027E-2</v>
      </c>
      <c r="I45" s="28">
        <f>County!G49</f>
        <v>0.46717041953097538</v>
      </c>
      <c r="J45" s="28">
        <f>County!H49</f>
        <v>0.23875998632773632</v>
      </c>
      <c r="K45" s="28">
        <f>County!I49</f>
        <v>8.0514022925885831E-2</v>
      </c>
    </row>
    <row r="46" spans="1:11" x14ac:dyDescent="0.2">
      <c r="A46" t="str">
        <f>County!A50</f>
        <v>Georgia</v>
      </c>
      <c r="B46" t="str">
        <f>County!B50</f>
        <v>Bryan</v>
      </c>
      <c r="C46">
        <f>County!C50</f>
        <v>69</v>
      </c>
      <c r="D46">
        <f>County!D50</f>
        <v>21</v>
      </c>
      <c r="E46">
        <f>County!E50</f>
        <v>3</v>
      </c>
      <c r="F46" s="28">
        <f>County!K50</f>
        <v>0.38698224107836177</v>
      </c>
      <c r="G46" s="28">
        <f>County!L50</f>
        <v>0.13837580325308607</v>
      </c>
      <c r="H46" s="29">
        <f>County!M50</f>
        <v>2.1051831764559048E-2</v>
      </c>
      <c r="I46" s="28">
        <f>County!G50</f>
        <v>0.51518441077825072</v>
      </c>
      <c r="J46" s="28">
        <f>County!H50</f>
        <v>0.19775704039267872</v>
      </c>
      <c r="K46" s="28">
        <f>County!I50</f>
        <v>3.0987417480989654E-2</v>
      </c>
    </row>
    <row r="47" spans="1:11" x14ac:dyDescent="0.2">
      <c r="A47" t="str">
        <f>County!A51</f>
        <v>Georgia</v>
      </c>
      <c r="B47" t="str">
        <f>County!B51</f>
        <v>Camden</v>
      </c>
      <c r="C47">
        <f>County!C51</f>
        <v>72</v>
      </c>
      <c r="D47">
        <f>County!D51</f>
        <v>18</v>
      </c>
      <c r="E47">
        <f>County!E51</f>
        <v>5</v>
      </c>
      <c r="F47" s="28">
        <f>County!K51</f>
        <v>0.39988738780786703</v>
      </c>
      <c r="G47" s="28">
        <f>County!L51</f>
        <v>0.11984696973283493</v>
      </c>
      <c r="H47" s="29">
        <f>County!M51</f>
        <v>3.4839595382363586E-2</v>
      </c>
      <c r="I47" s="28">
        <f>County!G51</f>
        <v>0.53020759384275706</v>
      </c>
      <c r="J47" s="28">
        <f>County!H51</f>
        <v>0.17210263924350766</v>
      </c>
      <c r="K47" s="28">
        <f>County!I51</f>
        <v>5.1110384259560937E-2</v>
      </c>
    </row>
    <row r="48" spans="1:11" x14ac:dyDescent="0.2">
      <c r="A48" t="str">
        <f>County!A52</f>
        <v>Georgia</v>
      </c>
      <c r="B48" t="str">
        <f>County!B52</f>
        <v>Chatham</v>
      </c>
      <c r="C48">
        <f>County!C52</f>
        <v>72</v>
      </c>
      <c r="D48">
        <f>County!D52</f>
        <v>22</v>
      </c>
      <c r="E48">
        <f>County!E52</f>
        <v>4</v>
      </c>
      <c r="F48" s="28">
        <f>County!K52</f>
        <v>0.39988738780786703</v>
      </c>
      <c r="G48" s="28">
        <f>County!L52</f>
        <v>0.14446499067653729</v>
      </c>
      <c r="H48" s="29">
        <f>County!M52</f>
        <v>2.79701598439418E-2</v>
      </c>
      <c r="I48" s="28">
        <f>County!G52</f>
        <v>0.53020759384275706</v>
      </c>
      <c r="J48" s="28">
        <f>County!H52</f>
        <v>0.20613061639744334</v>
      </c>
      <c r="K48" s="28">
        <f>County!I52</f>
        <v>4.1101685748632599E-2</v>
      </c>
    </row>
    <row r="49" spans="1:11" x14ac:dyDescent="0.2">
      <c r="A49" t="str">
        <f>County!A53</f>
        <v>Georgia</v>
      </c>
      <c r="B49" t="str">
        <f>County!B53</f>
        <v>Glynn</v>
      </c>
      <c r="C49">
        <f>County!C53</f>
        <v>64</v>
      </c>
      <c r="D49">
        <f>County!D53</f>
        <v>15</v>
      </c>
      <c r="E49">
        <f>County!E53</f>
        <v>5</v>
      </c>
      <c r="F49" s="28">
        <f>County!K53</f>
        <v>0.36485401184221289</v>
      </c>
      <c r="G49" s="28">
        <f>County!L53</f>
        <v>0.10091968213838587</v>
      </c>
      <c r="H49" s="29">
        <f>County!M53</f>
        <v>3.4839595382363586E-2</v>
      </c>
      <c r="I49" s="28">
        <f>County!G53</f>
        <v>0.48907061350498904</v>
      </c>
      <c r="J49" s="28">
        <f>County!H53</f>
        <v>0.14562785283518198</v>
      </c>
      <c r="K49" s="28">
        <f>County!I53</f>
        <v>5.1110384259560937E-2</v>
      </c>
    </row>
    <row r="50" spans="1:11" x14ac:dyDescent="0.2">
      <c r="A50" t="str">
        <f>County!A54</f>
        <v>Georgia</v>
      </c>
      <c r="B50" t="str">
        <f>County!B54</f>
        <v>Liberty</v>
      </c>
      <c r="C50">
        <f>County!C54</f>
        <v>72</v>
      </c>
      <c r="D50">
        <f>County!D54</f>
        <v>22</v>
      </c>
      <c r="E50">
        <f>County!E54</f>
        <v>4</v>
      </c>
      <c r="F50" s="28">
        <f>County!K54</f>
        <v>0.39988738780786703</v>
      </c>
      <c r="G50" s="28">
        <f>County!L54</f>
        <v>0.14446499067653729</v>
      </c>
      <c r="H50" s="29">
        <f>County!M54</f>
        <v>2.79701598439418E-2</v>
      </c>
      <c r="I50" s="28">
        <f>County!G54</f>
        <v>0.53020759384275706</v>
      </c>
      <c r="J50" s="28">
        <f>County!H54</f>
        <v>0.20613061639744334</v>
      </c>
      <c r="K50" s="28">
        <f>County!I54</f>
        <v>4.1101685748632599E-2</v>
      </c>
    </row>
    <row r="51" spans="1:11" x14ac:dyDescent="0.2">
      <c r="A51" t="str">
        <f>County!A55</f>
        <v>Georgia</v>
      </c>
      <c r="B51" t="str">
        <f>County!B55</f>
        <v>McIntosh</v>
      </c>
      <c r="C51">
        <f>County!C55</f>
        <v>69</v>
      </c>
      <c r="D51">
        <f>County!D55</f>
        <v>21</v>
      </c>
      <c r="E51">
        <f>County!E55</f>
        <v>4</v>
      </c>
      <c r="F51" s="28">
        <f>County!K55</f>
        <v>0.38698224107836177</v>
      </c>
      <c r="G51" s="28">
        <f>County!L55</f>
        <v>0.13837580325308607</v>
      </c>
      <c r="H51" s="29">
        <f>County!M55</f>
        <v>2.79701598439418E-2</v>
      </c>
      <c r="I51" s="28">
        <f>County!G55</f>
        <v>0.51518441077825072</v>
      </c>
      <c r="J51" s="28">
        <f>County!H55</f>
        <v>0.19775704039267872</v>
      </c>
      <c r="K51" s="28">
        <f>County!I55</f>
        <v>4.1101685748632599E-2</v>
      </c>
    </row>
    <row r="52" spans="1:11" x14ac:dyDescent="0.2">
      <c r="A52" t="str">
        <f>County!A56</f>
        <v>Louisiana</v>
      </c>
      <c r="B52" t="str">
        <f>County!B56</f>
        <v xml:space="preserve">Cameron </v>
      </c>
      <c r="C52">
        <f>County!C56</f>
        <v>53</v>
      </c>
      <c r="D52">
        <f>County!D56</f>
        <v>23</v>
      </c>
      <c r="E52">
        <f>County!E56</f>
        <v>7</v>
      </c>
      <c r="F52" s="28">
        <f>County!K56</f>
        <v>0.31331957659448795</v>
      </c>
      <c r="G52" s="28">
        <f>County!L56</f>
        <v>0.15051114518190423</v>
      </c>
      <c r="H52" s="29">
        <f>County!M56</f>
        <v>4.8433168509038227E-2</v>
      </c>
      <c r="I52" s="28">
        <f>County!G56</f>
        <v>0.42656214971736606</v>
      </c>
      <c r="J52" s="28">
        <f>County!H56</f>
        <v>0.21441679147924841</v>
      </c>
      <c r="K52" s="28">
        <f>County!I56</f>
        <v>7.0815468134156956E-2</v>
      </c>
    </row>
    <row r="53" spans="1:11" x14ac:dyDescent="0.2">
      <c r="A53" t="str">
        <f>County!A57</f>
        <v>Louisiana</v>
      </c>
      <c r="B53" t="str">
        <f>County!B57</f>
        <v>Iberia</v>
      </c>
      <c r="C53">
        <f>County!C57</f>
        <v>59</v>
      </c>
      <c r="D53">
        <f>County!D57</f>
        <v>25</v>
      </c>
      <c r="E53">
        <f>County!E57</f>
        <v>7</v>
      </c>
      <c r="F53" s="28">
        <f>County!K57</f>
        <v>0.34192701532403791</v>
      </c>
      <c r="G53" s="28">
        <f>County!L57</f>
        <v>0.16247556976150523</v>
      </c>
      <c r="H53" s="29">
        <f>County!M57</f>
        <v>4.8433168509038227E-2</v>
      </c>
      <c r="I53" s="28">
        <f>County!G57</f>
        <v>0.4615502393328208</v>
      </c>
      <c r="J53" s="28">
        <f>County!H57</f>
        <v>0.23073057841251177</v>
      </c>
      <c r="K53" s="28">
        <f>County!I57</f>
        <v>7.0815468134156956E-2</v>
      </c>
    </row>
    <row r="54" spans="1:11" x14ac:dyDescent="0.2">
      <c r="A54" t="str">
        <f>County!A58</f>
        <v>Louisiana</v>
      </c>
      <c r="B54" t="str">
        <f>County!B58</f>
        <v>Jefferson</v>
      </c>
      <c r="C54">
        <f>County!C58</f>
        <v>67</v>
      </c>
      <c r="D54">
        <f>County!D58</f>
        <v>30</v>
      </c>
      <c r="E54">
        <f>County!E58</f>
        <v>8</v>
      </c>
      <c r="F54" s="28">
        <f>County!K58</f>
        <v>0.37822499833084533</v>
      </c>
      <c r="G54" s="28">
        <f>County!L58</f>
        <v>0.1916545820338591</v>
      </c>
      <c r="H54" s="29">
        <f>County!M58</f>
        <v>5.5157989846188027E-2</v>
      </c>
      <c r="I54" s="28">
        <f>County!G58</f>
        <v>0.50490299570761588</v>
      </c>
      <c r="J54" s="28">
        <f>County!H58</f>
        <v>0.27004823414897849</v>
      </c>
      <c r="K54" s="28">
        <f>County!I58</f>
        <v>8.0514022925885831E-2</v>
      </c>
    </row>
    <row r="55" spans="1:11" x14ac:dyDescent="0.2">
      <c r="A55" t="str">
        <f>County!A59</f>
        <v>Louisiana</v>
      </c>
      <c r="B55" t="str">
        <f>County!B59</f>
        <v>Lafourche</v>
      </c>
      <c r="C55">
        <f>County!C59</f>
        <v>71</v>
      </c>
      <c r="D55">
        <f>County!D59</f>
        <v>33</v>
      </c>
      <c r="E55">
        <f>County!E59</f>
        <v>8</v>
      </c>
      <c r="F55" s="28">
        <f>County!K59</f>
        <v>0.39561614451449867</v>
      </c>
      <c r="G55" s="28">
        <f>County!L59</f>
        <v>0.2086717337805345</v>
      </c>
      <c r="H55" s="29">
        <f>County!M59</f>
        <v>5.5157989846188027E-2</v>
      </c>
      <c r="I55" s="28">
        <f>County!G59</f>
        <v>0.52525231719313081</v>
      </c>
      <c r="J55" s="28">
        <f>County!H59</f>
        <v>0.29266755425838964</v>
      </c>
      <c r="K55" s="28">
        <f>County!I59</f>
        <v>8.0514022925885831E-2</v>
      </c>
    </row>
    <row r="56" spans="1:11" x14ac:dyDescent="0.2">
      <c r="A56" t="str">
        <f>County!A60</f>
        <v>Louisiana</v>
      </c>
      <c r="B56" t="str">
        <f>County!B60</f>
        <v>Orleans</v>
      </c>
      <c r="C56">
        <f>County!C60</f>
        <v>54</v>
      </c>
      <c r="D56">
        <f>County!D60</f>
        <v>23</v>
      </c>
      <c r="E56">
        <f>County!E60</f>
        <v>6</v>
      </c>
      <c r="F56" s="28">
        <f>County!K60</f>
        <v>0.31817241825552489</v>
      </c>
      <c r="G56" s="28">
        <f>County!L60</f>
        <v>0.15051114518190423</v>
      </c>
      <c r="H56" s="29">
        <f>County!M60</f>
        <v>4.1660483908474766E-2</v>
      </c>
      <c r="I56" s="28">
        <f>County!G60</f>
        <v>0.4325475253019655</v>
      </c>
      <c r="J56" s="28">
        <f>County!H60</f>
        <v>0.21441679147924841</v>
      </c>
      <c r="K56" s="28">
        <f>County!I60</f>
        <v>6.1014614919838284E-2</v>
      </c>
    </row>
    <row r="57" spans="1:11" x14ac:dyDescent="0.2">
      <c r="A57" t="str">
        <f>County!A61</f>
        <v>Louisiana</v>
      </c>
      <c r="B57" t="str">
        <f>County!B61</f>
        <v>Plaquemines</v>
      </c>
      <c r="C57">
        <f>County!C61</f>
        <v>80</v>
      </c>
      <c r="D57">
        <f>County!D61</f>
        <v>35</v>
      </c>
      <c r="E57">
        <f>County!E61</f>
        <v>10</v>
      </c>
      <c r="F57" s="28">
        <f>County!K61</f>
        <v>0.43298839317773008</v>
      </c>
      <c r="G57" s="28">
        <f>County!L61</f>
        <v>0.21981700932498704</v>
      </c>
      <c r="H57" s="29">
        <f>County!M61</f>
        <v>6.846539335832047E-2</v>
      </c>
      <c r="I57" s="28">
        <f>County!G61</f>
        <v>0.56803247040250837</v>
      </c>
      <c r="J57" s="28">
        <f>County!H61</f>
        <v>0.30735634939256917</v>
      </c>
      <c r="K57" s="28">
        <f>County!I61</f>
        <v>9.9608497139961893E-2</v>
      </c>
    </row>
    <row r="58" spans="1:11" x14ac:dyDescent="0.2">
      <c r="A58" t="str">
        <f>County!A62</f>
        <v>Louisiana</v>
      </c>
      <c r="B58" t="str">
        <f>County!B62</f>
        <v>St. Bernard</v>
      </c>
      <c r="C58">
        <f>County!C62</f>
        <v>74</v>
      </c>
      <c r="D58">
        <f>County!D62</f>
        <v>33</v>
      </c>
      <c r="E58">
        <f>County!E62</f>
        <v>11</v>
      </c>
      <c r="F58" s="28">
        <f>County!K62</f>
        <v>0.40833953176139492</v>
      </c>
      <c r="G58" s="28">
        <f>County!L62</f>
        <v>0.2086717337805345</v>
      </c>
      <c r="H58" s="29">
        <f>County!M62</f>
        <v>7.5048644888033755E-2</v>
      </c>
      <c r="I58" s="28">
        <f>County!G62</f>
        <v>0.5399635218383998</v>
      </c>
      <c r="J58" s="28">
        <f>County!H62</f>
        <v>0.29266755425838964</v>
      </c>
      <c r="K58" s="28">
        <f>County!I62</f>
        <v>0.10900651876539713</v>
      </c>
    </row>
    <row r="59" spans="1:11" x14ac:dyDescent="0.2">
      <c r="A59" t="str">
        <f>County!A63</f>
        <v>Louisiana</v>
      </c>
      <c r="B59" t="str">
        <f>County!B63</f>
        <v>St. Mary</v>
      </c>
      <c r="C59">
        <f>County!C63</f>
        <v>61</v>
      </c>
      <c r="D59">
        <f>County!D63</f>
        <v>27</v>
      </c>
      <c r="E59">
        <f>County!E63</f>
        <v>6</v>
      </c>
      <c r="F59" s="28">
        <f>County!K63</f>
        <v>0.35119548841626524</v>
      </c>
      <c r="G59" s="28">
        <f>County!L63</f>
        <v>0.17427148423681349</v>
      </c>
      <c r="H59" s="29">
        <f>County!M63</f>
        <v>4.1660483908474766E-2</v>
      </c>
      <c r="I59" s="28">
        <f>County!G63</f>
        <v>0.47273193794159274</v>
      </c>
      <c r="J59" s="28">
        <f>County!H63</f>
        <v>0.24670558564527079</v>
      </c>
      <c r="K59" s="28">
        <f>County!I63</f>
        <v>6.1014614919838284E-2</v>
      </c>
    </row>
    <row r="60" spans="1:11" x14ac:dyDescent="0.2">
      <c r="A60" t="str">
        <f>County!A64</f>
        <v>Louisiana</v>
      </c>
      <c r="B60" t="str">
        <f>County!B64</f>
        <v>St. Tammany</v>
      </c>
      <c r="C60">
        <f>County!C64</f>
        <v>58</v>
      </c>
      <c r="D60">
        <f>County!D64</f>
        <v>24</v>
      </c>
      <c r="E60">
        <f>County!E64</f>
        <v>6</v>
      </c>
      <c r="F60" s="28">
        <f>County!K64</f>
        <v>0.3372432447029261</v>
      </c>
      <c r="G60" s="28">
        <f>County!L64</f>
        <v>0.15651457088727549</v>
      </c>
      <c r="H60" s="29">
        <f>County!M64</f>
        <v>4.1660483908474766E-2</v>
      </c>
      <c r="I60" s="28">
        <f>County!G64</f>
        <v>0.45587077859428793</v>
      </c>
      <c r="J60" s="28">
        <f>County!H64</f>
        <v>0.22261647790321548</v>
      </c>
      <c r="K60" s="28">
        <f>County!I64</f>
        <v>6.1014614919838284E-2</v>
      </c>
    </row>
    <row r="61" spans="1:11" x14ac:dyDescent="0.2">
      <c r="A61" t="str">
        <f>County!A65</f>
        <v>Louisiana</v>
      </c>
      <c r="B61" t="str">
        <f>County!B65</f>
        <v>Terrebonne</v>
      </c>
      <c r="C61">
        <f>County!C65</f>
        <v>79</v>
      </c>
      <c r="D61">
        <f>County!D65</f>
        <v>34</v>
      </c>
      <c r="E61">
        <f>County!E65</f>
        <v>9</v>
      </c>
      <c r="F61" s="28">
        <f>County!K65</f>
        <v>0.42895274307856779</v>
      </c>
      <c r="G61" s="28">
        <f>County!L65</f>
        <v>0.21426413258348997</v>
      </c>
      <c r="H61" s="29">
        <f>County!M65</f>
        <v>6.1835286174562576E-2</v>
      </c>
      <c r="I61" s="28">
        <f>County!G65</f>
        <v>0.56347616301065417</v>
      </c>
      <c r="J61" s="28">
        <f>County!H65</f>
        <v>0.30005048224064657</v>
      </c>
      <c r="K61" s="28">
        <f>County!I65</f>
        <v>9.0111347055865099E-2</v>
      </c>
    </row>
    <row r="62" spans="1:11" x14ac:dyDescent="0.2">
      <c r="A62" t="str">
        <f>County!A66</f>
        <v>Louisiana</v>
      </c>
      <c r="B62" t="str">
        <f>County!B66</f>
        <v>Vermilion</v>
      </c>
      <c r="C62">
        <f>County!C66</f>
        <v>52</v>
      </c>
      <c r="D62">
        <f>County!D66</f>
        <v>24</v>
      </c>
      <c r="E62">
        <f>County!E66</f>
        <v>7</v>
      </c>
      <c r="F62" s="28">
        <f>County!K66</f>
        <v>0.3084321953037592</v>
      </c>
      <c r="G62" s="28">
        <f>County!L66</f>
        <v>0.15651457088727549</v>
      </c>
      <c r="H62" s="29">
        <f>County!M66</f>
        <v>4.8433168509038227E-2</v>
      </c>
      <c r="I62" s="28">
        <f>County!G66</f>
        <v>0.42051364158425175</v>
      </c>
      <c r="J62" s="28">
        <f>County!H66</f>
        <v>0.22261647790321548</v>
      </c>
      <c r="K62" s="28">
        <f>County!I66</f>
        <v>7.0815468134156956E-2</v>
      </c>
    </row>
    <row r="63" spans="1:11" x14ac:dyDescent="0.2">
      <c r="A63" t="str">
        <f>County!A67</f>
        <v>Maine</v>
      </c>
      <c r="B63" t="str">
        <f>County!B67</f>
        <v>Cumberland</v>
      </c>
      <c r="C63">
        <f>County!C67</f>
        <v>18</v>
      </c>
      <c r="D63">
        <f>County!D67</f>
        <v>3</v>
      </c>
      <c r="E63">
        <f>County!E67</f>
        <v>0</v>
      </c>
      <c r="F63" s="28">
        <f>County!K67</f>
        <v>0.11984696973283493</v>
      </c>
      <c r="G63" s="28">
        <f>County!L67</f>
        <v>2.1051831764559048E-2</v>
      </c>
      <c r="H63" s="29" t="str">
        <f>County!M67</f>
        <v>&lt;1%</v>
      </c>
      <c r="I63" s="28">
        <f>County!G67</f>
        <v>0.17210263924350766</v>
      </c>
      <c r="J63" s="28">
        <f>County!H67</f>
        <v>3.0987417480989654E-2</v>
      </c>
      <c r="K63" s="28" t="str">
        <f>County!I67</f>
        <v>&lt;1%</v>
      </c>
    </row>
    <row r="64" spans="1:11" x14ac:dyDescent="0.2">
      <c r="A64" t="str">
        <f>County!A68</f>
        <v>Maine</v>
      </c>
      <c r="B64" t="str">
        <f>County!B68</f>
        <v>Hancock</v>
      </c>
      <c r="C64">
        <f>County!C68</f>
        <v>16</v>
      </c>
      <c r="D64">
        <f>County!D68</f>
        <v>6</v>
      </c>
      <c r="E64">
        <f>County!E68</f>
        <v>1</v>
      </c>
      <c r="F64" s="28">
        <f>County!K68</f>
        <v>0.1072735758485035</v>
      </c>
      <c r="G64" s="28">
        <f>County!L68</f>
        <v>4.1660483908474766E-2</v>
      </c>
      <c r="H64" s="29">
        <f>County!M68</f>
        <v>7.0671035544741523E-3</v>
      </c>
      <c r="I64" s="28">
        <f>County!G68</f>
        <v>0.15454553796406145</v>
      </c>
      <c r="J64" s="28">
        <f>County!H68</f>
        <v>6.1014614919838284E-2</v>
      </c>
      <c r="K64" s="28">
        <f>County!I68</f>
        <v>1.0437705815284914E-2</v>
      </c>
    </row>
    <row r="65" spans="1:11" x14ac:dyDescent="0.2">
      <c r="A65" t="str">
        <f>County!A69</f>
        <v>Maine</v>
      </c>
      <c r="B65" t="str">
        <f>County!B69</f>
        <v>Knox</v>
      </c>
      <c r="C65">
        <f>County!C69</f>
        <v>20</v>
      </c>
      <c r="D65">
        <f>County!D69</f>
        <v>6</v>
      </c>
      <c r="E65">
        <f>County!E69</f>
        <v>1</v>
      </c>
      <c r="F65" s="28">
        <f>County!K69</f>
        <v>0.13224327662893154</v>
      </c>
      <c r="G65" s="28">
        <f>County!L69</f>
        <v>4.1660483908474766E-2</v>
      </c>
      <c r="H65" s="29">
        <f>County!M69</f>
        <v>7.0671035544741523E-3</v>
      </c>
      <c r="I65" s="28">
        <f>County!G69</f>
        <v>0.18929514157744187</v>
      </c>
      <c r="J65" s="28">
        <f>County!H69</f>
        <v>6.1014614919838284E-2</v>
      </c>
      <c r="K65" s="28">
        <f>County!I69</f>
        <v>1.0437705815284914E-2</v>
      </c>
    </row>
    <row r="66" spans="1:11" x14ac:dyDescent="0.2">
      <c r="A66" t="str">
        <f>County!A70</f>
        <v>Maine</v>
      </c>
      <c r="B66" t="str">
        <f>County!B70</f>
        <v>Lincoln</v>
      </c>
      <c r="C66">
        <f>County!C70</f>
        <v>16</v>
      </c>
      <c r="D66">
        <f>County!D70</f>
        <v>3</v>
      </c>
      <c r="E66">
        <f>County!E70</f>
        <v>0</v>
      </c>
      <c r="F66" s="28">
        <f>County!K70</f>
        <v>0.1072735758485035</v>
      </c>
      <c r="G66" s="28">
        <f>County!L70</f>
        <v>2.1051831764559048E-2</v>
      </c>
      <c r="H66" s="29" t="str">
        <f>County!M70</f>
        <v>&lt;1%</v>
      </c>
      <c r="I66" s="28">
        <f>County!G70</f>
        <v>0.15454553796406145</v>
      </c>
      <c r="J66" s="28">
        <f>County!H70</f>
        <v>3.0987417480989654E-2</v>
      </c>
      <c r="K66" s="28" t="str">
        <f>County!I70</f>
        <v>&lt;1%</v>
      </c>
    </row>
    <row r="67" spans="1:11" x14ac:dyDescent="0.2">
      <c r="A67" t="str">
        <f>County!A71</f>
        <v>Maine</v>
      </c>
      <c r="B67" t="str">
        <f>County!B71</f>
        <v>Sagadahoc</v>
      </c>
      <c r="C67">
        <f>County!C71</f>
        <v>17</v>
      </c>
      <c r="D67">
        <f>County!D71</f>
        <v>3</v>
      </c>
      <c r="E67">
        <f>County!E71</f>
        <v>0</v>
      </c>
      <c r="F67" s="28">
        <f>County!K71</f>
        <v>0.11358256593379767</v>
      </c>
      <c r="G67" s="28">
        <f>County!L71</f>
        <v>2.1051831764559048E-2</v>
      </c>
      <c r="H67" s="29" t="str">
        <f>County!M71</f>
        <v>&lt;1%</v>
      </c>
      <c r="I67" s="28">
        <f>County!G71</f>
        <v>0.16337014291901264</v>
      </c>
      <c r="J67" s="28">
        <f>County!H71</f>
        <v>3.0987417480989654E-2</v>
      </c>
      <c r="K67" s="28" t="str">
        <f>County!I71</f>
        <v>&lt;1%</v>
      </c>
    </row>
    <row r="68" spans="1:11" x14ac:dyDescent="0.2">
      <c r="A68" t="str">
        <f>County!A72</f>
        <v>Maine</v>
      </c>
      <c r="B68" t="str">
        <f>County!B72</f>
        <v>Waldo</v>
      </c>
      <c r="C68">
        <f>County!C72</f>
        <v>15</v>
      </c>
      <c r="D68">
        <f>County!D72</f>
        <v>3</v>
      </c>
      <c r="E68">
        <f>County!E72</f>
        <v>0</v>
      </c>
      <c r="F68" s="28">
        <f>County!K72</f>
        <v>0.10091968213838587</v>
      </c>
      <c r="G68" s="28">
        <f>County!L72</f>
        <v>2.1051831764559048E-2</v>
      </c>
      <c r="H68" s="29" t="str">
        <f>County!M72</f>
        <v>&lt;1%</v>
      </c>
      <c r="I68" s="28">
        <f>County!G72</f>
        <v>0.14562785283518198</v>
      </c>
      <c r="J68" s="28">
        <f>County!H72</f>
        <v>3.0987417480989654E-2</v>
      </c>
      <c r="K68" s="28" t="str">
        <f>County!I72</f>
        <v>&lt;1%</v>
      </c>
    </row>
    <row r="69" spans="1:11" x14ac:dyDescent="0.2">
      <c r="A69" t="str">
        <f>County!A73</f>
        <v>Maine</v>
      </c>
      <c r="B69" t="str">
        <f>County!B73</f>
        <v>Washington</v>
      </c>
      <c r="C69">
        <f>County!C73</f>
        <v>18</v>
      </c>
      <c r="D69">
        <f>County!D73</f>
        <v>6</v>
      </c>
      <c r="E69">
        <f>County!E73</f>
        <v>1</v>
      </c>
      <c r="F69" s="28">
        <f>County!K73</f>
        <v>0.11984696973283493</v>
      </c>
      <c r="G69" s="28">
        <f>County!L73</f>
        <v>4.1660483908474766E-2</v>
      </c>
      <c r="H69" s="29">
        <f>County!M73</f>
        <v>7.0671035544741523E-3</v>
      </c>
      <c r="I69" s="28">
        <f>County!G73</f>
        <v>0.17210263924350766</v>
      </c>
      <c r="J69" s="28">
        <f>County!H73</f>
        <v>6.1014614919838284E-2</v>
      </c>
      <c r="K69" s="28">
        <f>County!I73</f>
        <v>1.0437705815284914E-2</v>
      </c>
    </row>
    <row r="70" spans="1:11" x14ac:dyDescent="0.2">
      <c r="A70" t="str">
        <f>County!A74</f>
        <v>Maine</v>
      </c>
      <c r="B70" t="str">
        <f>County!B74</f>
        <v>York</v>
      </c>
      <c r="C70">
        <f>County!C74</f>
        <v>22</v>
      </c>
      <c r="D70">
        <f>County!D74</f>
        <v>5</v>
      </c>
      <c r="E70">
        <f>County!E74</f>
        <v>1</v>
      </c>
      <c r="F70" s="28">
        <f>County!K74</f>
        <v>0.14446499067653729</v>
      </c>
      <c r="G70" s="28">
        <f>County!L74</f>
        <v>3.4839595382363586E-2</v>
      </c>
      <c r="H70" s="29">
        <f>County!M74</f>
        <v>7.0671035544741523E-3</v>
      </c>
      <c r="I70" s="28">
        <f>County!G74</f>
        <v>0.20613061639744334</v>
      </c>
      <c r="J70" s="28">
        <f>County!H74</f>
        <v>5.1110384259560937E-2</v>
      </c>
      <c r="K70" s="28">
        <f>County!I74</f>
        <v>1.0437705815284914E-2</v>
      </c>
    </row>
    <row r="71" spans="1:11" x14ac:dyDescent="0.2">
      <c r="A71" t="str">
        <f>County!A75</f>
        <v>Maryland</v>
      </c>
      <c r="B71" t="str">
        <f>County!B75</f>
        <v>Anne Arundel</v>
      </c>
      <c r="C71">
        <f>County!C75</f>
        <v>18</v>
      </c>
      <c r="D71">
        <f>County!D75</f>
        <v>1</v>
      </c>
      <c r="E71">
        <f>County!E75</f>
        <v>0</v>
      </c>
      <c r="F71" s="28">
        <f>County!K75</f>
        <v>0.11984696973283493</v>
      </c>
      <c r="G71" s="28">
        <f>County!L75</f>
        <v>7.0671035544741523E-3</v>
      </c>
      <c r="H71" s="29" t="str">
        <f>County!M75</f>
        <v>&lt;1%</v>
      </c>
      <c r="I71" s="28">
        <f>County!G75</f>
        <v>0.17210263924350766</v>
      </c>
      <c r="J71" s="28">
        <f>County!H75</f>
        <v>1.0437705815284914E-2</v>
      </c>
      <c r="K71" s="28" t="str">
        <f>County!I75</f>
        <v>&lt;1%</v>
      </c>
    </row>
    <row r="72" spans="1:11" x14ac:dyDescent="0.2">
      <c r="A72" t="str">
        <f>County!A76</f>
        <v>Maryland</v>
      </c>
      <c r="B72" t="str">
        <f>County!B76</f>
        <v>Baltimore</v>
      </c>
      <c r="C72">
        <f>County!C76</f>
        <v>15</v>
      </c>
      <c r="D72">
        <f>County!D76</f>
        <v>1</v>
      </c>
      <c r="E72">
        <f>County!E76</f>
        <v>0</v>
      </c>
      <c r="F72" s="28">
        <f>County!K76</f>
        <v>0.10091968213838587</v>
      </c>
      <c r="G72" s="28">
        <f>County!L76</f>
        <v>7.0671035544741523E-3</v>
      </c>
      <c r="H72" s="29" t="str">
        <f>County!M76</f>
        <v>&lt;1%</v>
      </c>
      <c r="I72" s="28">
        <f>County!G76</f>
        <v>0.14562785283518198</v>
      </c>
      <c r="J72" s="28">
        <f>County!H76</f>
        <v>1.0437705815284914E-2</v>
      </c>
      <c r="K72" s="28" t="str">
        <f>County!I76</f>
        <v>&lt;1%</v>
      </c>
    </row>
    <row r="73" spans="1:11" x14ac:dyDescent="0.2">
      <c r="A73" t="str">
        <f>County!A77</f>
        <v>Maryland</v>
      </c>
      <c r="B73" t="str">
        <f>County!B77</f>
        <v>Baltimore City</v>
      </c>
      <c r="C73">
        <f>County!C77</f>
        <v>12</v>
      </c>
      <c r="D73">
        <f>County!D77</f>
        <v>1</v>
      </c>
      <c r="E73">
        <f>County!E77</f>
        <v>0</v>
      </c>
      <c r="F73" s="28">
        <f>County!K77</f>
        <v>8.158537189746129E-2</v>
      </c>
      <c r="G73" s="28">
        <f>County!L77</f>
        <v>7.0671035544741523E-3</v>
      </c>
      <c r="H73" s="29" t="str">
        <f>County!M77</f>
        <v>&lt;1%</v>
      </c>
      <c r="I73" s="28">
        <f>County!G77</f>
        <v>0.11830644660586043</v>
      </c>
      <c r="J73" s="28">
        <f>County!H77</f>
        <v>1.0437705815284914E-2</v>
      </c>
      <c r="K73" s="28" t="str">
        <f>County!I77</f>
        <v>&lt;1%</v>
      </c>
    </row>
    <row r="74" spans="1:11" x14ac:dyDescent="0.2">
      <c r="A74" t="str">
        <f>County!A78</f>
        <v>Maryland</v>
      </c>
      <c r="B74" t="str">
        <f>County!B78</f>
        <v>Calvert</v>
      </c>
      <c r="C74">
        <f>County!C78</f>
        <v>21</v>
      </c>
      <c r="D74">
        <f>County!D78</f>
        <v>2</v>
      </c>
      <c r="E74">
        <f>County!E78</f>
        <v>0</v>
      </c>
      <c r="F74" s="28">
        <f>County!K78</f>
        <v>0.13837580325308607</v>
      </c>
      <c r="G74" s="28">
        <f>County!L78</f>
        <v>1.408426315629896E-2</v>
      </c>
      <c r="H74" s="29" t="str">
        <f>County!M78</f>
        <v>&lt;1%</v>
      </c>
      <c r="I74" s="28">
        <f>County!G78</f>
        <v>0.19775704039267872</v>
      </c>
      <c r="J74" s="28">
        <f>County!H78</f>
        <v>2.0766465927883337E-2</v>
      </c>
      <c r="K74" s="28" t="str">
        <f>County!I78</f>
        <v>&lt;1%</v>
      </c>
    </row>
    <row r="75" spans="1:11" x14ac:dyDescent="0.2">
      <c r="A75" t="str">
        <f>County!A79</f>
        <v>Maryland</v>
      </c>
      <c r="B75" t="str">
        <f>County!B79</f>
        <v>Cecil</v>
      </c>
      <c r="C75">
        <f>County!C79</f>
        <v>18</v>
      </c>
      <c r="D75">
        <f>County!D79</f>
        <v>1</v>
      </c>
      <c r="E75">
        <f>County!E79</f>
        <v>0</v>
      </c>
      <c r="F75" s="28">
        <f>County!K79</f>
        <v>0.11984696973283493</v>
      </c>
      <c r="G75" s="28">
        <f>County!L79</f>
        <v>7.0671035544741523E-3</v>
      </c>
      <c r="H75" s="29" t="str">
        <f>County!M79</f>
        <v>&lt;1%</v>
      </c>
      <c r="I75" s="28">
        <f>County!G79</f>
        <v>0.17210263924350766</v>
      </c>
      <c r="J75" s="28">
        <f>County!H79</f>
        <v>1.0437705815284914E-2</v>
      </c>
      <c r="K75" s="28" t="str">
        <f>County!I79</f>
        <v>&lt;1%</v>
      </c>
    </row>
    <row r="76" spans="1:11" x14ac:dyDescent="0.2">
      <c r="A76" t="str">
        <f>County!A80</f>
        <v>Maryland</v>
      </c>
      <c r="B76" t="str">
        <f>County!B80</f>
        <v>Dorchester</v>
      </c>
      <c r="C76">
        <f>County!C80</f>
        <v>26</v>
      </c>
      <c r="D76">
        <f>County!D80</f>
        <v>5</v>
      </c>
      <c r="E76">
        <f>County!E80</f>
        <v>0</v>
      </c>
      <c r="F76" s="28">
        <f>County!K80</f>
        <v>0.16839444163940265</v>
      </c>
      <c r="G76" s="28">
        <f>County!L80</f>
        <v>3.4839595382363586E-2</v>
      </c>
      <c r="H76" s="29" t="str">
        <f>County!M80</f>
        <v>&lt;1%</v>
      </c>
      <c r="I76" s="28">
        <f>County!G80</f>
        <v>0.23875998632773632</v>
      </c>
      <c r="J76" s="28">
        <f>County!H80</f>
        <v>5.1110384259560937E-2</v>
      </c>
      <c r="K76" s="28" t="str">
        <f>County!I80</f>
        <v>&lt;1%</v>
      </c>
    </row>
    <row r="77" spans="1:11" x14ac:dyDescent="0.2">
      <c r="A77" t="str">
        <f>County!A81</f>
        <v>Maryland</v>
      </c>
      <c r="B77" t="str">
        <f>County!B81</f>
        <v>Harford</v>
      </c>
      <c r="C77">
        <f>County!C81</f>
        <v>15</v>
      </c>
      <c r="D77">
        <f>County!D81</f>
        <v>0</v>
      </c>
      <c r="E77">
        <f>County!E81</f>
        <v>0</v>
      </c>
      <c r="F77" s="28">
        <f>County!K81</f>
        <v>0.10091968213838587</v>
      </c>
      <c r="G77" s="28">
        <f>County!L81</f>
        <v>0</v>
      </c>
      <c r="H77" s="29" t="str">
        <f>County!M81</f>
        <v>&lt;1%</v>
      </c>
      <c r="I77" s="28">
        <f>County!G81</f>
        <v>0.14562785283518198</v>
      </c>
      <c r="J77" s="28">
        <f>County!H81</f>
        <v>0</v>
      </c>
      <c r="K77" s="28" t="str">
        <f>County!I81</f>
        <v>&lt;1%</v>
      </c>
    </row>
    <row r="78" spans="1:11" x14ac:dyDescent="0.2">
      <c r="A78" t="str">
        <f>County!A82</f>
        <v>Maryland</v>
      </c>
      <c r="B78" t="str">
        <f>County!B82</f>
        <v>Kent</v>
      </c>
      <c r="C78">
        <f>County!C82</f>
        <v>18</v>
      </c>
      <c r="D78">
        <f>County!D82</f>
        <v>0</v>
      </c>
      <c r="E78">
        <f>County!E82</f>
        <v>0</v>
      </c>
      <c r="F78" s="28">
        <f>County!K82</f>
        <v>0.11984696973283493</v>
      </c>
      <c r="G78" s="28">
        <f>County!L82</f>
        <v>0</v>
      </c>
      <c r="H78" s="29" t="str">
        <f>County!M82</f>
        <v>&lt;1%</v>
      </c>
      <c r="I78" s="28">
        <f>County!G82</f>
        <v>0.17210263924350766</v>
      </c>
      <c r="J78" s="28">
        <f>County!H82</f>
        <v>0</v>
      </c>
      <c r="K78" s="28" t="str">
        <f>County!I82</f>
        <v>&lt;1%</v>
      </c>
    </row>
    <row r="79" spans="1:11" x14ac:dyDescent="0.2">
      <c r="A79" t="str">
        <f>County!A83</f>
        <v>Maryland</v>
      </c>
      <c r="B79" t="str">
        <f>County!B83</f>
        <v>Queen Anne's</v>
      </c>
      <c r="C79">
        <f>County!C83</f>
        <v>19</v>
      </c>
      <c r="D79">
        <f>County!D83</f>
        <v>1</v>
      </c>
      <c r="E79">
        <f>County!E83</f>
        <v>0</v>
      </c>
      <c r="F79" s="28">
        <f>County!K83</f>
        <v>0.1260671023415173</v>
      </c>
      <c r="G79" s="28">
        <f>County!L83</f>
        <v>7.0671035544741523E-3</v>
      </c>
      <c r="H79" s="29" t="str">
        <f>County!M83</f>
        <v>&lt;1%</v>
      </c>
      <c r="I79" s="28">
        <f>County!G83</f>
        <v>0.18074398834033478</v>
      </c>
      <c r="J79" s="28">
        <f>County!H83</f>
        <v>1.0437705815284914E-2</v>
      </c>
      <c r="K79" s="28" t="str">
        <f>County!I83</f>
        <v>&lt;1%</v>
      </c>
    </row>
    <row r="80" spans="1:11" x14ac:dyDescent="0.2">
      <c r="A80" t="str">
        <f>County!A84</f>
        <v>Maryland</v>
      </c>
      <c r="B80" t="str">
        <f>County!B84</f>
        <v>Somerset</v>
      </c>
      <c r="C80">
        <f>County!C84</f>
        <v>33</v>
      </c>
      <c r="D80">
        <f>County!D84</f>
        <v>9</v>
      </c>
      <c r="E80">
        <f>County!E84</f>
        <v>0</v>
      </c>
      <c r="F80" s="28">
        <f>County!K84</f>
        <v>0.2086717337805345</v>
      </c>
      <c r="G80" s="28">
        <f>County!L84</f>
        <v>6.1835286174562576E-2</v>
      </c>
      <c r="H80" s="29" t="str">
        <f>County!M84</f>
        <v>&lt;1%</v>
      </c>
      <c r="I80" s="28">
        <f>County!G84</f>
        <v>0.29266755425838964</v>
      </c>
      <c r="J80" s="28">
        <f>County!H84</f>
        <v>9.0111347055865099E-2</v>
      </c>
      <c r="K80" s="28" t="str">
        <f>County!I84</f>
        <v>&lt;1%</v>
      </c>
    </row>
    <row r="81" spans="1:11" x14ac:dyDescent="0.2">
      <c r="A81" t="str">
        <f>County!A85</f>
        <v>Maryland</v>
      </c>
      <c r="B81" t="str">
        <f>County!B85</f>
        <v>St. Mary's</v>
      </c>
      <c r="C81">
        <f>County!C85</f>
        <v>27</v>
      </c>
      <c r="D81">
        <f>County!D85</f>
        <v>3</v>
      </c>
      <c r="E81">
        <f>County!E85</f>
        <v>0</v>
      </c>
      <c r="F81" s="28">
        <f>County!K85</f>
        <v>0.17427148423681349</v>
      </c>
      <c r="G81" s="28">
        <f>County!L85</f>
        <v>2.1051831764559048E-2</v>
      </c>
      <c r="H81" s="29" t="str">
        <f>County!M85</f>
        <v>&lt;1%</v>
      </c>
      <c r="I81" s="28">
        <f>County!G85</f>
        <v>0.24670558564527079</v>
      </c>
      <c r="J81" s="28">
        <f>County!H85</f>
        <v>3.0987417480989654E-2</v>
      </c>
      <c r="K81" s="28" t="str">
        <f>County!I85</f>
        <v>&lt;1%</v>
      </c>
    </row>
    <row r="82" spans="1:11" x14ac:dyDescent="0.2">
      <c r="A82" t="str">
        <f>County!A86</f>
        <v>Maryland</v>
      </c>
      <c r="B82" t="str">
        <f>County!B86</f>
        <v>Talbot</v>
      </c>
      <c r="C82">
        <f>County!C86</f>
        <v>20</v>
      </c>
      <c r="D82">
        <f>County!D86</f>
        <v>1</v>
      </c>
      <c r="E82">
        <f>County!E86</f>
        <v>0</v>
      </c>
      <c r="F82" s="28">
        <f>County!K86</f>
        <v>0.13224327662893154</v>
      </c>
      <c r="G82" s="28">
        <f>County!L86</f>
        <v>7.0671035544741523E-3</v>
      </c>
      <c r="H82" s="29" t="str">
        <f>County!M86</f>
        <v>&lt;1%</v>
      </c>
      <c r="I82" s="28">
        <f>County!G86</f>
        <v>0.18929514157744187</v>
      </c>
      <c r="J82" s="28">
        <f>County!H86</f>
        <v>1.0437705815284914E-2</v>
      </c>
      <c r="K82" s="28" t="str">
        <f>County!I86</f>
        <v>&lt;1%</v>
      </c>
    </row>
    <row r="83" spans="1:11" x14ac:dyDescent="0.2">
      <c r="A83" t="str">
        <f>County!A87</f>
        <v>Maryland</v>
      </c>
      <c r="B83" t="str">
        <f>County!B87</f>
        <v>Wicomico</v>
      </c>
      <c r="C83">
        <f>County!C87</f>
        <v>28</v>
      </c>
      <c r="D83">
        <f>County!D87</f>
        <v>6</v>
      </c>
      <c r="E83">
        <f>County!E87</f>
        <v>0</v>
      </c>
      <c r="F83" s="28">
        <f>County!K87</f>
        <v>0.1801069931655942</v>
      </c>
      <c r="G83" s="28">
        <f>County!L87</f>
        <v>4.1660483908474766E-2</v>
      </c>
      <c r="H83" s="29" t="str">
        <f>County!M87</f>
        <v>&lt;1%</v>
      </c>
      <c r="I83" s="28">
        <f>County!G87</f>
        <v>0.2545682511346028</v>
      </c>
      <c r="J83" s="28">
        <f>County!H87</f>
        <v>6.1014614919838284E-2</v>
      </c>
      <c r="K83" s="28" t="str">
        <f>County!I87</f>
        <v>&lt;1%</v>
      </c>
    </row>
    <row r="84" spans="1:11" x14ac:dyDescent="0.2">
      <c r="A84" t="str">
        <f>County!A88</f>
        <v>Maryland</v>
      </c>
      <c r="B84" t="str">
        <f>County!B88</f>
        <v>Worcester</v>
      </c>
      <c r="C84">
        <f>County!C88</f>
        <v>38</v>
      </c>
      <c r="D84">
        <f>County!D88</f>
        <v>13</v>
      </c>
      <c r="E84">
        <f>County!E88</f>
        <v>1</v>
      </c>
      <c r="F84" s="28">
        <f>County!K88</f>
        <v>0.23624129039024788</v>
      </c>
      <c r="G84" s="28">
        <f>County!L88</f>
        <v>8.8075903180205861E-2</v>
      </c>
      <c r="H84" s="29">
        <f>County!M88</f>
        <v>7.0671035544741523E-3</v>
      </c>
      <c r="I84" s="28">
        <f>County!G88</f>
        <v>0.32881958735949834</v>
      </c>
      <c r="J84" s="28">
        <f>County!H88</f>
        <v>0.12750930453542164</v>
      </c>
      <c r="K84" s="28">
        <f>County!I88</f>
        <v>1.0437705815284914E-2</v>
      </c>
    </row>
    <row r="85" spans="1:11" x14ac:dyDescent="0.2">
      <c r="A85" t="str">
        <f>County!A89</f>
        <v>Massachusetts</v>
      </c>
      <c r="B85" t="str">
        <f>County!B89</f>
        <v>Barnstable</v>
      </c>
      <c r="C85">
        <f>County!C89</f>
        <v>26</v>
      </c>
      <c r="D85">
        <f>County!D89</f>
        <v>13</v>
      </c>
      <c r="E85">
        <f>County!E89</f>
        <v>2</v>
      </c>
      <c r="F85" s="28">
        <f>County!K89</f>
        <v>0.16839444163940265</v>
      </c>
      <c r="G85" s="28">
        <f>County!L89</f>
        <v>8.8075903180205861E-2</v>
      </c>
      <c r="H85" s="29">
        <f>County!M89</f>
        <v>1.408426315629896E-2</v>
      </c>
      <c r="I85" s="28">
        <f>County!G89</f>
        <v>0.23875998632773632</v>
      </c>
      <c r="J85" s="28">
        <f>County!H89</f>
        <v>0.12750930453542164</v>
      </c>
      <c r="K85" s="28">
        <f>County!I89</f>
        <v>2.0766465927883337E-2</v>
      </c>
    </row>
    <row r="86" spans="1:11" x14ac:dyDescent="0.2">
      <c r="A86" t="str">
        <f>County!A90</f>
        <v>Massachusetts</v>
      </c>
      <c r="B86" t="str">
        <f>County!B90</f>
        <v>Dukes</v>
      </c>
      <c r="C86">
        <f>County!C90</f>
        <v>31</v>
      </c>
      <c r="D86">
        <f>County!D90</f>
        <v>11</v>
      </c>
      <c r="E86">
        <f>County!E90</f>
        <v>2</v>
      </c>
      <c r="F86" s="28">
        <f>County!K90</f>
        <v>0.19736724281041051</v>
      </c>
      <c r="G86" s="28">
        <f>County!L90</f>
        <v>7.5048644888033755E-2</v>
      </c>
      <c r="H86" s="29">
        <f>County!M90</f>
        <v>1.408426315629896E-2</v>
      </c>
      <c r="I86" s="28">
        <f>County!G90</f>
        <v>0.27766725594027908</v>
      </c>
      <c r="J86" s="28">
        <f>County!H90</f>
        <v>0.10900651876539713</v>
      </c>
      <c r="K86" s="28">
        <f>County!I90</f>
        <v>2.0766465927883337E-2</v>
      </c>
    </row>
    <row r="87" spans="1:11" x14ac:dyDescent="0.2">
      <c r="A87" t="str">
        <f>County!A91</f>
        <v>Massachusetts</v>
      </c>
      <c r="B87" t="str">
        <f>County!B91</f>
        <v>Essex</v>
      </c>
      <c r="C87">
        <f>County!C91</f>
        <v>22</v>
      </c>
      <c r="D87">
        <f>County!D91</f>
        <v>7</v>
      </c>
      <c r="E87">
        <f>County!E91</f>
        <v>1</v>
      </c>
      <c r="F87" s="28">
        <f>County!K91</f>
        <v>0.14446499067653729</v>
      </c>
      <c r="G87" s="28">
        <f>County!L91</f>
        <v>4.8433168509038227E-2</v>
      </c>
      <c r="H87" s="29">
        <f>County!M91</f>
        <v>7.0671035544741523E-3</v>
      </c>
      <c r="I87" s="28">
        <f>County!G91</f>
        <v>0.20613061639744334</v>
      </c>
      <c r="J87" s="28">
        <f>County!H91</f>
        <v>7.0815468134156956E-2</v>
      </c>
      <c r="K87" s="28">
        <f>County!I91</f>
        <v>1.0437705815284914E-2</v>
      </c>
    </row>
    <row r="88" spans="1:11" x14ac:dyDescent="0.2">
      <c r="A88" t="str">
        <f>County!A92</f>
        <v>Massachusetts</v>
      </c>
      <c r="B88" t="str">
        <f>County!B92</f>
        <v>Nantucket</v>
      </c>
      <c r="C88">
        <f>County!C92</f>
        <v>30</v>
      </c>
      <c r="D88">
        <f>County!D92</f>
        <v>14</v>
      </c>
      <c r="E88">
        <f>County!E92</f>
        <v>2</v>
      </c>
      <c r="F88" s="28">
        <f>County!K92</f>
        <v>0.1916545820338591</v>
      </c>
      <c r="G88" s="28">
        <f>County!L92</f>
        <v>9.4520565206251739E-2</v>
      </c>
      <c r="H88" s="29">
        <f>County!M92</f>
        <v>1.408426315629896E-2</v>
      </c>
      <c r="I88" s="28">
        <f>County!G92</f>
        <v>0.27004823414897849</v>
      </c>
      <c r="J88" s="28">
        <f>County!H92</f>
        <v>0.13661610574125405</v>
      </c>
      <c r="K88" s="28">
        <f>County!I92</f>
        <v>2.0766465927883337E-2</v>
      </c>
    </row>
    <row r="89" spans="1:11" x14ac:dyDescent="0.2">
      <c r="A89" t="str">
        <f>County!A93</f>
        <v>Massachusetts</v>
      </c>
      <c r="B89" t="str">
        <f>County!B93</f>
        <v>Norfolk</v>
      </c>
      <c r="C89">
        <f>County!C93</f>
        <v>23</v>
      </c>
      <c r="D89">
        <f>County!D93</f>
        <v>7</v>
      </c>
      <c r="E89">
        <f>County!E93</f>
        <v>1</v>
      </c>
      <c r="F89" s="28">
        <f>County!K93</f>
        <v>0.15051114518190423</v>
      </c>
      <c r="G89" s="28">
        <f>County!L93</f>
        <v>4.8433168509038227E-2</v>
      </c>
      <c r="H89" s="29">
        <f>County!M93</f>
        <v>7.0671035544741523E-3</v>
      </c>
      <c r="I89" s="28">
        <f>County!G93</f>
        <v>0.21441679147924841</v>
      </c>
      <c r="J89" s="28">
        <f>County!H93</f>
        <v>7.0815468134156956E-2</v>
      </c>
      <c r="K89" s="28">
        <f>County!I93</f>
        <v>1.0437705815284914E-2</v>
      </c>
    </row>
    <row r="90" spans="1:11" x14ac:dyDescent="0.2">
      <c r="A90" t="str">
        <f>County!A94</f>
        <v>Massachusetts</v>
      </c>
      <c r="B90" t="str">
        <f>County!B94</f>
        <v>Plymouth</v>
      </c>
      <c r="C90">
        <f>County!C94</f>
        <v>25</v>
      </c>
      <c r="D90">
        <f>County!D94</f>
        <v>10</v>
      </c>
      <c r="E90">
        <f>County!E94</f>
        <v>2</v>
      </c>
      <c r="F90" s="28">
        <f>County!K94</f>
        <v>0.16247556976150523</v>
      </c>
      <c r="G90" s="28">
        <f>County!L94</f>
        <v>6.846539335832047E-2</v>
      </c>
      <c r="H90" s="29">
        <f>County!M94</f>
        <v>1.408426315629896E-2</v>
      </c>
      <c r="I90" s="28">
        <f>County!G94</f>
        <v>0.23073057841251177</v>
      </c>
      <c r="J90" s="28">
        <f>County!H94</f>
        <v>9.9608497139961893E-2</v>
      </c>
      <c r="K90" s="28">
        <f>County!I94</f>
        <v>2.0766465927883337E-2</v>
      </c>
    </row>
    <row r="91" spans="1:11" x14ac:dyDescent="0.2">
      <c r="A91" t="str">
        <f>County!A95</f>
        <v>Massachusetts</v>
      </c>
      <c r="B91" t="str">
        <f>County!B95</f>
        <v>Suffolk</v>
      </c>
      <c r="C91">
        <f>County!C95</f>
        <v>22</v>
      </c>
      <c r="D91">
        <f>County!D95</f>
        <v>7</v>
      </c>
      <c r="E91">
        <f>County!E95</f>
        <v>1</v>
      </c>
      <c r="F91" s="28">
        <f>County!K95</f>
        <v>0.14446499067653729</v>
      </c>
      <c r="G91" s="28">
        <f>County!L95</f>
        <v>4.8433168509038227E-2</v>
      </c>
      <c r="H91" s="29">
        <f>County!M95</f>
        <v>7.0671035544741523E-3</v>
      </c>
      <c r="I91" s="28">
        <f>County!G95</f>
        <v>0.20613061639744334</v>
      </c>
      <c r="J91" s="28">
        <f>County!H95</f>
        <v>7.0815468134156956E-2</v>
      </c>
      <c r="K91" s="28">
        <f>County!I95</f>
        <v>1.0437705815284914E-2</v>
      </c>
    </row>
    <row r="92" spans="1:11" x14ac:dyDescent="0.2">
      <c r="A92" t="str">
        <f>County!A96</f>
        <v>Mississippi</v>
      </c>
      <c r="B92" t="str">
        <f>County!B96</f>
        <v>Hancock</v>
      </c>
      <c r="C92">
        <f>County!C96</f>
        <v>54</v>
      </c>
      <c r="D92">
        <f>County!D96</f>
        <v>22</v>
      </c>
      <c r="E92">
        <f>County!E96</f>
        <v>6</v>
      </c>
      <c r="F92" s="28">
        <f>County!K96</f>
        <v>0.31817241825552489</v>
      </c>
      <c r="G92" s="28">
        <f>County!L96</f>
        <v>0.14446499067653729</v>
      </c>
      <c r="H92" s="29">
        <f>County!M96</f>
        <v>4.1660483908474766E-2</v>
      </c>
      <c r="I92" s="28">
        <f>County!G96</f>
        <v>0.4325475253019655</v>
      </c>
      <c r="J92" s="28">
        <f>County!H96</f>
        <v>0.20613061639744334</v>
      </c>
      <c r="K92" s="28">
        <f>County!I96</f>
        <v>6.1014614919838284E-2</v>
      </c>
    </row>
    <row r="93" spans="1:11" x14ac:dyDescent="0.2">
      <c r="A93" t="str">
        <f>County!A97</f>
        <v>Mississippi</v>
      </c>
      <c r="B93" t="str">
        <f>County!B97</f>
        <v>Harrison</v>
      </c>
      <c r="C93">
        <f>County!C97</f>
        <v>59</v>
      </c>
      <c r="D93">
        <f>County!D97</f>
        <v>26</v>
      </c>
      <c r="E93">
        <f>County!E97</f>
        <v>6</v>
      </c>
      <c r="F93" s="28">
        <f>County!K97</f>
        <v>0.34192701532403791</v>
      </c>
      <c r="G93" s="28">
        <f>County!L97</f>
        <v>0.16839444163940265</v>
      </c>
      <c r="H93" s="29">
        <f>County!M97</f>
        <v>4.1660483908474766E-2</v>
      </c>
      <c r="I93" s="28">
        <f>County!G97</f>
        <v>0.4615502393328208</v>
      </c>
      <c r="J93" s="28">
        <f>County!H97</f>
        <v>0.23875998632773632</v>
      </c>
      <c r="K93" s="28">
        <f>County!I97</f>
        <v>6.1014614919838284E-2</v>
      </c>
    </row>
    <row r="94" spans="1:11" x14ac:dyDescent="0.2">
      <c r="A94" t="str">
        <f>County!A98</f>
        <v>Mississippi</v>
      </c>
      <c r="B94" t="str">
        <f>County!B98</f>
        <v>Jackson</v>
      </c>
      <c r="C94">
        <f>County!C98</f>
        <v>55</v>
      </c>
      <c r="D94">
        <f>County!D98</f>
        <v>24</v>
      </c>
      <c r="E94">
        <f>County!E98</f>
        <v>8</v>
      </c>
      <c r="F94" s="28">
        <f>County!K98</f>
        <v>0.32299096438200992</v>
      </c>
      <c r="G94" s="28">
        <f>County!L98</f>
        <v>0.15651457088727549</v>
      </c>
      <c r="H94" s="29">
        <f>County!M98</f>
        <v>5.5157989846188027E-2</v>
      </c>
      <c r="I94" s="28">
        <f>County!G98</f>
        <v>0.43847042729701902</v>
      </c>
      <c r="J94" s="28">
        <f>County!H98</f>
        <v>0.22261647790321548</v>
      </c>
      <c r="K94" s="28">
        <f>County!I98</f>
        <v>8.0514022925885831E-2</v>
      </c>
    </row>
    <row r="95" spans="1:11" x14ac:dyDescent="0.2">
      <c r="A95" t="str">
        <f>County!A99</f>
        <v>New Hampshire</v>
      </c>
      <c r="B95" t="str">
        <f>County!B99</f>
        <v>Rockingham</v>
      </c>
      <c r="C95">
        <f>County!C99</f>
        <v>22</v>
      </c>
      <c r="D95">
        <f>County!D99</f>
        <v>5</v>
      </c>
      <c r="E95">
        <f>County!E99</f>
        <v>1</v>
      </c>
      <c r="F95" s="28">
        <f>County!K99</f>
        <v>0.14446499067653729</v>
      </c>
      <c r="G95" s="28">
        <f>County!L99</f>
        <v>3.4839595382363586E-2</v>
      </c>
      <c r="H95" s="29">
        <f>County!M99</f>
        <v>7.0671035544741523E-3</v>
      </c>
      <c r="I95" s="28">
        <f>County!G99</f>
        <v>0.20613061639744334</v>
      </c>
      <c r="J95" s="28">
        <f>County!H99</f>
        <v>5.1110384259560937E-2</v>
      </c>
      <c r="K95" s="28">
        <f>County!I99</f>
        <v>1.0437705815284914E-2</v>
      </c>
    </row>
    <row r="96" spans="1:11" x14ac:dyDescent="0.2">
      <c r="A96" t="str">
        <f>County!A100</f>
        <v>New Jersey</v>
      </c>
      <c r="B96" t="str">
        <f>County!B100</f>
        <v>Atlantic</v>
      </c>
      <c r="C96">
        <f>County!C100</f>
        <v>27</v>
      </c>
      <c r="D96">
        <f>County!D100</f>
        <v>10</v>
      </c>
      <c r="E96">
        <f>County!E100</f>
        <v>1</v>
      </c>
      <c r="F96" s="28">
        <f>County!K100</f>
        <v>0.17427148423681349</v>
      </c>
      <c r="G96" s="28">
        <f>County!L100</f>
        <v>6.846539335832047E-2</v>
      </c>
      <c r="H96" s="29">
        <f>County!M100</f>
        <v>7.0671035544741523E-3</v>
      </c>
      <c r="I96" s="28">
        <f>County!G100</f>
        <v>0.24670558564527079</v>
      </c>
      <c r="J96" s="28">
        <f>County!H100</f>
        <v>9.9608497139961893E-2</v>
      </c>
      <c r="K96" s="28">
        <f>County!I100</f>
        <v>1.0437705815284914E-2</v>
      </c>
    </row>
    <row r="97" spans="1:11" x14ac:dyDescent="0.2">
      <c r="A97" t="str">
        <f>County!A101</f>
        <v>New Jersey</v>
      </c>
      <c r="B97" t="str">
        <f>County!B101</f>
        <v>Burlington</v>
      </c>
      <c r="C97">
        <f>County!C101</f>
        <v>25</v>
      </c>
      <c r="D97">
        <f>County!D101</f>
        <v>8</v>
      </c>
      <c r="E97">
        <f>County!E101</f>
        <v>0</v>
      </c>
      <c r="F97" s="28">
        <f>County!K101</f>
        <v>0.16247556976150523</v>
      </c>
      <c r="G97" s="28">
        <f>County!L101</f>
        <v>5.5157989846188027E-2</v>
      </c>
      <c r="H97" s="29" t="str">
        <f>County!M101</f>
        <v>&lt;1%</v>
      </c>
      <c r="I97" s="28">
        <f>County!G101</f>
        <v>0.23073057841251177</v>
      </c>
      <c r="J97" s="28">
        <f>County!H101</f>
        <v>8.0514022925885831E-2</v>
      </c>
      <c r="K97" s="28" t="str">
        <f>County!I101</f>
        <v>&lt;1%</v>
      </c>
    </row>
    <row r="98" spans="1:11" x14ac:dyDescent="0.2">
      <c r="A98" t="str">
        <f>County!A102</f>
        <v>New Jersey</v>
      </c>
      <c r="B98" t="str">
        <f>County!B102</f>
        <v>Cape May</v>
      </c>
      <c r="C98">
        <f>County!C102</f>
        <v>28</v>
      </c>
      <c r="D98">
        <f>County!D102</f>
        <v>10</v>
      </c>
      <c r="E98">
        <f>County!E102</f>
        <v>1</v>
      </c>
      <c r="F98" s="28">
        <f>County!K102</f>
        <v>0.1801069931655942</v>
      </c>
      <c r="G98" s="28">
        <f>County!L102</f>
        <v>6.846539335832047E-2</v>
      </c>
      <c r="H98" s="29">
        <f>County!M102</f>
        <v>7.0671035544741523E-3</v>
      </c>
      <c r="I98" s="28">
        <f>County!G102</f>
        <v>0.2545682511346028</v>
      </c>
      <c r="J98" s="28">
        <f>County!H102</f>
        <v>9.9608497139961893E-2</v>
      </c>
      <c r="K98" s="28">
        <f>County!I102</f>
        <v>1.0437705815284914E-2</v>
      </c>
    </row>
    <row r="99" spans="1:11" x14ac:dyDescent="0.2">
      <c r="A99" t="str">
        <f>County!A103</f>
        <v>New Jersey</v>
      </c>
      <c r="B99" t="str">
        <f>County!B103</f>
        <v>Essex</v>
      </c>
      <c r="C99">
        <f>County!C103</f>
        <v>20</v>
      </c>
      <c r="D99">
        <f>County!D103</f>
        <v>4</v>
      </c>
      <c r="E99">
        <f>County!E103</f>
        <v>0</v>
      </c>
      <c r="F99" s="28">
        <f>County!K103</f>
        <v>0.13224327662893154</v>
      </c>
      <c r="G99" s="28">
        <f>County!L103</f>
        <v>2.79701598439418E-2</v>
      </c>
      <c r="H99" s="29" t="str">
        <f>County!M103</f>
        <v>&lt;1%</v>
      </c>
      <c r="I99" s="28">
        <f>County!G103</f>
        <v>0.18929514157744187</v>
      </c>
      <c r="J99" s="28">
        <f>County!H103</f>
        <v>4.1101685748632599E-2</v>
      </c>
      <c r="K99" s="28" t="str">
        <f>County!I103</f>
        <v>&lt;1%</v>
      </c>
    </row>
    <row r="100" spans="1:11" x14ac:dyDescent="0.2">
      <c r="A100" t="str">
        <f>County!A104</f>
        <v>New Jersey</v>
      </c>
      <c r="B100" t="str">
        <f>County!B104</f>
        <v>Hudson</v>
      </c>
      <c r="C100">
        <f>County!C104</f>
        <v>20</v>
      </c>
      <c r="D100">
        <f>County!D104</f>
        <v>4</v>
      </c>
      <c r="E100">
        <f>County!E104</f>
        <v>0</v>
      </c>
      <c r="F100" s="28">
        <f>County!K104</f>
        <v>0.13224327662893154</v>
      </c>
      <c r="G100" s="28">
        <f>County!L104</f>
        <v>2.79701598439418E-2</v>
      </c>
      <c r="H100" s="29" t="str">
        <f>County!M104</f>
        <v>&lt;1%</v>
      </c>
      <c r="I100" s="28">
        <f>County!G104</f>
        <v>0.18929514157744187</v>
      </c>
      <c r="J100" s="28">
        <f>County!H104</f>
        <v>4.1101685748632599E-2</v>
      </c>
      <c r="K100" s="28" t="str">
        <f>County!I104</f>
        <v>&lt;1%</v>
      </c>
    </row>
    <row r="101" spans="1:11" x14ac:dyDescent="0.2">
      <c r="A101" t="str">
        <f>County!A105</f>
        <v>New Jersey</v>
      </c>
      <c r="B101" t="str">
        <f>County!B105</f>
        <v>Middlesex</v>
      </c>
      <c r="C101">
        <f>County!C105</f>
        <v>21</v>
      </c>
      <c r="D101">
        <f>County!D105</f>
        <v>5</v>
      </c>
      <c r="E101">
        <f>County!E105</f>
        <v>0</v>
      </c>
      <c r="F101" s="28">
        <f>County!K105</f>
        <v>0.13837580325308607</v>
      </c>
      <c r="G101" s="28">
        <f>County!L105</f>
        <v>3.4839595382363586E-2</v>
      </c>
      <c r="H101" s="29" t="str">
        <f>County!M105</f>
        <v>&lt;1%</v>
      </c>
      <c r="I101" s="28">
        <f>County!G105</f>
        <v>0.19775704039267872</v>
      </c>
      <c r="J101" s="28">
        <f>County!H105</f>
        <v>5.1110384259560937E-2</v>
      </c>
      <c r="K101" s="28" t="str">
        <f>County!I105</f>
        <v>&lt;1%</v>
      </c>
    </row>
    <row r="102" spans="1:11" x14ac:dyDescent="0.2">
      <c r="A102" t="str">
        <f>County!A106</f>
        <v>New Jersey</v>
      </c>
      <c r="B102" t="str">
        <f>County!B106</f>
        <v>Monmouth</v>
      </c>
      <c r="C102">
        <f>County!C106</f>
        <v>25</v>
      </c>
      <c r="D102">
        <f>County!D106</f>
        <v>9</v>
      </c>
      <c r="E102">
        <f>County!E106</f>
        <v>1</v>
      </c>
      <c r="F102" s="28">
        <f>County!K106</f>
        <v>0.16247556976150523</v>
      </c>
      <c r="G102" s="28">
        <f>County!L106</f>
        <v>6.1835286174562576E-2</v>
      </c>
      <c r="H102" s="29">
        <f>County!M106</f>
        <v>7.0671035544741523E-3</v>
      </c>
      <c r="I102" s="28">
        <f>County!G106</f>
        <v>0.23073057841251177</v>
      </c>
      <c r="J102" s="28">
        <f>County!H106</f>
        <v>9.0111347055865099E-2</v>
      </c>
      <c r="K102" s="28">
        <f>County!I106</f>
        <v>1.0437705815284914E-2</v>
      </c>
    </row>
    <row r="103" spans="1:11" x14ac:dyDescent="0.2">
      <c r="A103" t="str">
        <f>County!A107</f>
        <v>New Jersey</v>
      </c>
      <c r="B103" t="str">
        <f>County!B107</f>
        <v>Ocean</v>
      </c>
      <c r="C103">
        <f>County!C107</f>
        <v>28</v>
      </c>
      <c r="D103">
        <f>County!D107</f>
        <v>10</v>
      </c>
      <c r="E103">
        <f>County!E107</f>
        <v>1</v>
      </c>
      <c r="F103" s="28">
        <f>County!K107</f>
        <v>0.1801069931655942</v>
      </c>
      <c r="G103" s="28">
        <f>County!L107</f>
        <v>6.846539335832047E-2</v>
      </c>
      <c r="H103" s="29">
        <f>County!M107</f>
        <v>7.0671035544741523E-3</v>
      </c>
      <c r="I103" s="28">
        <f>County!G107</f>
        <v>0.2545682511346028</v>
      </c>
      <c r="J103" s="28">
        <f>County!H107</f>
        <v>9.9608497139961893E-2</v>
      </c>
      <c r="K103" s="28">
        <f>County!I107</f>
        <v>1.0437705815284914E-2</v>
      </c>
    </row>
    <row r="104" spans="1:11" x14ac:dyDescent="0.2">
      <c r="A104" t="str">
        <f>County!A108</f>
        <v>New Jersey</v>
      </c>
      <c r="B104" t="str">
        <f>County!B108</f>
        <v>Salem</v>
      </c>
      <c r="C104">
        <f>County!C108</f>
        <v>18</v>
      </c>
      <c r="D104">
        <f>County!D108</f>
        <v>2</v>
      </c>
      <c r="E104">
        <f>County!E108</f>
        <v>0</v>
      </c>
      <c r="F104" s="28">
        <f>County!K108</f>
        <v>0.11984696973283493</v>
      </c>
      <c r="G104" s="28">
        <f>County!L108</f>
        <v>1.408426315629896E-2</v>
      </c>
      <c r="H104" s="29" t="str">
        <f>County!M108</f>
        <v>&lt;1%</v>
      </c>
      <c r="I104" s="28">
        <f>County!G108</f>
        <v>0.17210263924350766</v>
      </c>
      <c r="J104" s="28">
        <f>County!H108</f>
        <v>2.0766465927883337E-2</v>
      </c>
      <c r="K104" s="28" t="str">
        <f>County!I108</f>
        <v>&lt;1%</v>
      </c>
    </row>
    <row r="105" spans="1:11" x14ac:dyDescent="0.2">
      <c r="A105" t="str">
        <f>County!A109</f>
        <v>New Jersey</v>
      </c>
      <c r="B105" t="str">
        <f>County!B109</f>
        <v>Union</v>
      </c>
      <c r="C105">
        <f>County!C109</f>
        <v>20</v>
      </c>
      <c r="D105">
        <f>County!D109</f>
        <v>4</v>
      </c>
      <c r="E105">
        <f>County!E109</f>
        <v>0</v>
      </c>
      <c r="F105" s="28">
        <f>County!K109</f>
        <v>0.13224327662893154</v>
      </c>
      <c r="G105" s="28">
        <f>County!L109</f>
        <v>2.79701598439418E-2</v>
      </c>
      <c r="H105" s="29" t="str">
        <f>County!M109</f>
        <v>&lt;1%</v>
      </c>
      <c r="I105" s="28">
        <f>County!G109</f>
        <v>0.18929514157744187</v>
      </c>
      <c r="J105" s="28">
        <f>County!H109</f>
        <v>4.1101685748632599E-2</v>
      </c>
      <c r="K105" s="28" t="str">
        <f>County!I109</f>
        <v>&lt;1%</v>
      </c>
    </row>
    <row r="106" spans="1:11" x14ac:dyDescent="0.2">
      <c r="A106" t="str">
        <f>County!A110</f>
        <v>New York</v>
      </c>
      <c r="B106" t="str">
        <f>County!B110</f>
        <v>Bronx</v>
      </c>
      <c r="C106">
        <f>County!C110</f>
        <v>23</v>
      </c>
      <c r="D106">
        <f>County!D110</f>
        <v>7</v>
      </c>
      <c r="E106">
        <f>County!E110</f>
        <v>1</v>
      </c>
      <c r="F106" s="28">
        <f>County!K110</f>
        <v>0.15051114518190423</v>
      </c>
      <c r="G106" s="28">
        <f>County!L110</f>
        <v>4.8433168509038227E-2</v>
      </c>
      <c r="H106" s="29">
        <f>County!M110</f>
        <v>7.0671035544741523E-3</v>
      </c>
      <c r="I106" s="28">
        <f>County!G110</f>
        <v>0.21441679147924841</v>
      </c>
      <c r="J106" s="28">
        <f>County!H110</f>
        <v>7.0815468134156956E-2</v>
      </c>
      <c r="K106" s="28">
        <f>County!I110</f>
        <v>1.0437705815284914E-2</v>
      </c>
    </row>
    <row r="107" spans="1:11" x14ac:dyDescent="0.2">
      <c r="A107" t="str">
        <f>County!A111</f>
        <v>New York</v>
      </c>
      <c r="B107" t="str">
        <f>County!B111</f>
        <v>Kings</v>
      </c>
      <c r="C107">
        <f>County!C111</f>
        <v>21</v>
      </c>
      <c r="D107">
        <f>County!D111</f>
        <v>6</v>
      </c>
      <c r="E107">
        <f>County!E111</f>
        <v>0</v>
      </c>
      <c r="F107" s="28">
        <f>County!K111</f>
        <v>0.13837580325308607</v>
      </c>
      <c r="G107" s="28">
        <f>County!L111</f>
        <v>4.1660483908474766E-2</v>
      </c>
      <c r="H107" s="29" t="str">
        <f>County!M111</f>
        <v>&lt;1%</v>
      </c>
      <c r="I107" s="28">
        <f>County!G111</f>
        <v>0.19775704039267872</v>
      </c>
      <c r="J107" s="28">
        <f>County!H111</f>
        <v>6.1014614919838284E-2</v>
      </c>
      <c r="K107" s="28" t="str">
        <f>County!I111</f>
        <v>&lt;1%</v>
      </c>
    </row>
    <row r="108" spans="1:11" x14ac:dyDescent="0.2">
      <c r="A108" t="str">
        <f>County!A112</f>
        <v>New York</v>
      </c>
      <c r="B108" t="str">
        <f>County!B112</f>
        <v>Nassau</v>
      </c>
      <c r="C108">
        <f>County!C112</f>
        <v>24</v>
      </c>
      <c r="D108">
        <f>County!D112</f>
        <v>8</v>
      </c>
      <c r="E108">
        <f>County!E112</f>
        <v>2</v>
      </c>
      <c r="F108" s="28">
        <f>County!K112</f>
        <v>0.15651457088727549</v>
      </c>
      <c r="G108" s="28">
        <f>County!L112</f>
        <v>5.5157989846188027E-2</v>
      </c>
      <c r="H108" s="29">
        <f>County!M112</f>
        <v>1.408426315629896E-2</v>
      </c>
      <c r="I108" s="28">
        <f>County!G112</f>
        <v>0.22261647790321548</v>
      </c>
      <c r="J108" s="28">
        <f>County!H112</f>
        <v>8.0514022925885831E-2</v>
      </c>
      <c r="K108" s="28">
        <f>County!I112</f>
        <v>2.0766465927883337E-2</v>
      </c>
    </row>
    <row r="109" spans="1:11" x14ac:dyDescent="0.2">
      <c r="A109" t="str">
        <f>County!A113</f>
        <v>New York</v>
      </c>
      <c r="B109" t="str">
        <f>County!B113</f>
        <v>New York</v>
      </c>
      <c r="C109">
        <f>County!C113</f>
        <v>26</v>
      </c>
      <c r="D109">
        <f>County!D113</f>
        <v>9</v>
      </c>
      <c r="E109">
        <f>County!E113</f>
        <v>1</v>
      </c>
      <c r="F109" s="28">
        <f>County!K113</f>
        <v>0.16839444163940265</v>
      </c>
      <c r="G109" s="28">
        <f>County!L113</f>
        <v>6.1835286174562576E-2</v>
      </c>
      <c r="H109" s="29">
        <f>County!M113</f>
        <v>7.0671035544741523E-3</v>
      </c>
      <c r="I109" s="28">
        <f>County!G113</f>
        <v>0.23875998632773632</v>
      </c>
      <c r="J109" s="28">
        <f>County!H113</f>
        <v>9.0111347055865099E-2</v>
      </c>
      <c r="K109" s="28">
        <f>County!I113</f>
        <v>1.0437705815284914E-2</v>
      </c>
    </row>
    <row r="110" spans="1:11" x14ac:dyDescent="0.2">
      <c r="A110" t="str">
        <f>County!A114</f>
        <v>New York</v>
      </c>
      <c r="B110" t="str">
        <f>County!B114</f>
        <v>Queens</v>
      </c>
      <c r="C110">
        <f>County!C114</f>
        <v>24</v>
      </c>
      <c r="D110">
        <f>County!D114</f>
        <v>8</v>
      </c>
      <c r="E110">
        <f>County!E114</f>
        <v>1</v>
      </c>
      <c r="F110" s="28">
        <f>County!K114</f>
        <v>0.15651457088727549</v>
      </c>
      <c r="G110" s="28">
        <f>County!L114</f>
        <v>5.5157989846188027E-2</v>
      </c>
      <c r="H110" s="29">
        <f>County!M114</f>
        <v>7.0671035544741523E-3</v>
      </c>
      <c r="I110" s="28">
        <f>County!G114</f>
        <v>0.22261647790321548</v>
      </c>
      <c r="J110" s="28">
        <f>County!H114</f>
        <v>8.0514022925885831E-2</v>
      </c>
      <c r="K110" s="28">
        <f>County!I114</f>
        <v>1.0437705815284914E-2</v>
      </c>
    </row>
    <row r="111" spans="1:11" x14ac:dyDescent="0.2">
      <c r="A111" t="str">
        <f>County!A115</f>
        <v>New York</v>
      </c>
      <c r="B111" t="str">
        <f>County!B115</f>
        <v>Richmond</v>
      </c>
      <c r="C111">
        <f>County!C115</f>
        <v>23</v>
      </c>
      <c r="D111">
        <f>County!D115</f>
        <v>7</v>
      </c>
      <c r="E111">
        <f>County!E115</f>
        <v>0</v>
      </c>
      <c r="F111" s="28">
        <f>County!K115</f>
        <v>0.15051114518190423</v>
      </c>
      <c r="G111" s="28">
        <f>County!L115</f>
        <v>4.8433168509038227E-2</v>
      </c>
      <c r="H111" s="29" t="str">
        <f>County!M115</f>
        <v>&lt;1%</v>
      </c>
      <c r="I111" s="28">
        <f>County!G115</f>
        <v>0.21441679147924841</v>
      </c>
      <c r="J111" s="28">
        <f>County!H115</f>
        <v>7.0815468134156956E-2</v>
      </c>
      <c r="K111" s="28" t="str">
        <f>County!I115</f>
        <v>&lt;1%</v>
      </c>
    </row>
    <row r="112" spans="1:11" x14ac:dyDescent="0.2">
      <c r="A112" t="str">
        <f>County!A116</f>
        <v>New York</v>
      </c>
      <c r="B112" t="str">
        <f>County!B116</f>
        <v>Suffolk</v>
      </c>
      <c r="C112">
        <f>County!C116</f>
        <v>33</v>
      </c>
      <c r="D112">
        <f>County!D116</f>
        <v>12</v>
      </c>
      <c r="E112">
        <f>County!E116</f>
        <v>3</v>
      </c>
      <c r="F112" s="28">
        <f>County!K116</f>
        <v>0.2086717337805345</v>
      </c>
      <c r="G112" s="28">
        <f>County!L116</f>
        <v>8.158537189746129E-2</v>
      </c>
      <c r="H112" s="29">
        <f>County!M116</f>
        <v>2.1051831764559048E-2</v>
      </c>
      <c r="I112" s="28">
        <f>County!G116</f>
        <v>0.29266755425838964</v>
      </c>
      <c r="J112" s="28">
        <f>County!H116</f>
        <v>0.11830644660586043</v>
      </c>
      <c r="K112" s="28">
        <f>County!I116</f>
        <v>3.0987417480989654E-2</v>
      </c>
    </row>
    <row r="113" spans="1:11" x14ac:dyDescent="0.2">
      <c r="A113" t="str">
        <f>County!A117</f>
        <v>New York</v>
      </c>
      <c r="B113" t="str">
        <f>County!B117</f>
        <v>Westchester</v>
      </c>
      <c r="C113">
        <f>County!C117</f>
        <v>24</v>
      </c>
      <c r="D113">
        <f>County!D117</f>
        <v>7</v>
      </c>
      <c r="E113">
        <f>County!E117</f>
        <v>1</v>
      </c>
      <c r="F113" s="28">
        <f>County!K117</f>
        <v>0.15651457088727549</v>
      </c>
      <c r="G113" s="28">
        <f>County!L117</f>
        <v>4.8433168509038227E-2</v>
      </c>
      <c r="H113" s="29">
        <f>County!M117</f>
        <v>7.0671035544741523E-3</v>
      </c>
      <c r="I113" s="28">
        <f>County!G117</f>
        <v>0.22261647790321548</v>
      </c>
      <c r="J113" s="28">
        <f>County!H117</f>
        <v>7.0815468134156956E-2</v>
      </c>
      <c r="K113" s="28">
        <f>County!I117</f>
        <v>1.0437705815284914E-2</v>
      </c>
    </row>
    <row r="114" spans="1:11" x14ac:dyDescent="0.2">
      <c r="A114" t="str">
        <f>County!A118</f>
        <v>North Carolina</v>
      </c>
      <c r="B114" t="str">
        <f>County!B118</f>
        <v>Beaufort</v>
      </c>
      <c r="C114">
        <f>County!C118</f>
        <v>66</v>
      </c>
      <c r="D114">
        <f>County!D118</f>
        <v>22</v>
      </c>
      <c r="E114">
        <f>County!E118</f>
        <v>1</v>
      </c>
      <c r="F114" s="28">
        <f>County!K118</f>
        <v>0.37379957508209471</v>
      </c>
      <c r="G114" s="28">
        <f>County!L118</f>
        <v>0.14446499067653729</v>
      </c>
      <c r="H114" s="29">
        <f>County!M118</f>
        <v>7.0671035544741523E-3</v>
      </c>
      <c r="I114" s="28">
        <f>County!G118</f>
        <v>0.4996808112011919</v>
      </c>
      <c r="J114" s="28">
        <f>County!H118</f>
        <v>0.20613061639744334</v>
      </c>
      <c r="K114" s="28">
        <f>County!I118</f>
        <v>1.0437705815284914E-2</v>
      </c>
    </row>
    <row r="115" spans="1:11" x14ac:dyDescent="0.2">
      <c r="A115" t="str">
        <f>County!A119</f>
        <v>North Carolina</v>
      </c>
      <c r="B115" t="str">
        <f>County!B119</f>
        <v>Bertie</v>
      </c>
      <c r="C115">
        <f>County!C119</f>
        <v>57</v>
      </c>
      <c r="D115">
        <f>County!D119</f>
        <v>15</v>
      </c>
      <c r="E115">
        <f>County!E119</f>
        <v>1</v>
      </c>
      <c r="F115" s="28">
        <f>County!K119</f>
        <v>0.33252613779884566</v>
      </c>
      <c r="G115" s="28">
        <f>County!L119</f>
        <v>0.10091968213838587</v>
      </c>
      <c r="H115" s="29">
        <f>County!M119</f>
        <v>7.0671035544741523E-3</v>
      </c>
      <c r="I115" s="28">
        <f>County!G119</f>
        <v>0.45013141203605422</v>
      </c>
      <c r="J115" s="28">
        <f>County!H119</f>
        <v>0.14562785283518198</v>
      </c>
      <c r="K115" s="28">
        <f>County!I119</f>
        <v>1.0437705815284914E-2</v>
      </c>
    </row>
    <row r="116" spans="1:11" x14ac:dyDescent="0.2">
      <c r="A116" t="str">
        <f>County!A120</f>
        <v>North Carolina</v>
      </c>
      <c r="B116" t="str">
        <f>County!B120</f>
        <v>Brunswick</v>
      </c>
      <c r="C116">
        <f>County!C120</f>
        <v>74</v>
      </c>
      <c r="D116">
        <f>County!D120</f>
        <v>32</v>
      </c>
      <c r="E116">
        <f>County!E120</f>
        <v>6</v>
      </c>
      <c r="F116" s="28">
        <f>County!K120</f>
        <v>0.40833953176139492</v>
      </c>
      <c r="G116" s="28">
        <f>County!L120</f>
        <v>0.20303953162168265</v>
      </c>
      <c r="H116" s="29">
        <f>County!M120</f>
        <v>4.1660483908474766E-2</v>
      </c>
      <c r="I116" s="28">
        <f>County!G120</f>
        <v>0.5399635218383998</v>
      </c>
      <c r="J116" s="28">
        <f>County!H120</f>
        <v>0.28520675262352191</v>
      </c>
      <c r="K116" s="28">
        <f>County!I120</f>
        <v>6.1014614919838284E-2</v>
      </c>
    </row>
    <row r="117" spans="1:11" x14ac:dyDescent="0.2">
      <c r="A117" t="str">
        <f>County!A121</f>
        <v>North Carolina</v>
      </c>
      <c r="B117" t="str">
        <f>County!B121</f>
        <v>Camden</v>
      </c>
      <c r="C117">
        <f>County!C121</f>
        <v>61</v>
      </c>
      <c r="D117">
        <f>County!D121</f>
        <v>20</v>
      </c>
      <c r="E117">
        <f>County!E121</f>
        <v>1</v>
      </c>
      <c r="F117" s="28">
        <f>County!K121</f>
        <v>0.35119548841626524</v>
      </c>
      <c r="G117" s="28">
        <f>County!L121</f>
        <v>0.13224327662893154</v>
      </c>
      <c r="H117" s="29">
        <f>County!M121</f>
        <v>7.0671035544741523E-3</v>
      </c>
      <c r="I117" s="28">
        <f>County!G121</f>
        <v>0.47273193794159274</v>
      </c>
      <c r="J117" s="28">
        <f>County!H121</f>
        <v>0.18929514157744187</v>
      </c>
      <c r="K117" s="28">
        <f>County!I121</f>
        <v>1.0437705815284914E-2</v>
      </c>
    </row>
    <row r="118" spans="1:11" x14ac:dyDescent="0.2">
      <c r="A118" t="str">
        <f>County!A122</f>
        <v>North Carolina</v>
      </c>
      <c r="B118" t="str">
        <f>County!B122</f>
        <v>Carteret</v>
      </c>
      <c r="C118">
        <f>County!C122</f>
        <v>92</v>
      </c>
      <c r="D118">
        <f>County!D122</f>
        <v>46</v>
      </c>
      <c r="E118">
        <f>County!E122</f>
        <v>6</v>
      </c>
      <c r="F118" s="28">
        <f>County!K122</f>
        <v>0.47924824599050209</v>
      </c>
      <c r="G118" s="28">
        <f>County!L122</f>
        <v>0.27836868553984018</v>
      </c>
      <c r="H118" s="29">
        <f>County!M122</f>
        <v>4.1660483908474766E-2</v>
      </c>
      <c r="I118" s="28">
        <f>County!G122</f>
        <v>0.61913701387829945</v>
      </c>
      <c r="J118" s="28">
        <f>County!H122</f>
        <v>0.38285902249024129</v>
      </c>
      <c r="K118" s="28">
        <f>County!I122</f>
        <v>6.1014614919838284E-2</v>
      </c>
    </row>
    <row r="119" spans="1:11" x14ac:dyDescent="0.2">
      <c r="A119" t="str">
        <f>County!A123</f>
        <v>North Carolina</v>
      </c>
      <c r="B119" t="str">
        <f>County!B123</f>
        <v>Chowan</v>
      </c>
      <c r="C119">
        <f>County!C123</f>
        <v>49</v>
      </c>
      <c r="D119">
        <f>County!D123</f>
        <v>17</v>
      </c>
      <c r="E119">
        <f>County!E123</f>
        <v>1</v>
      </c>
      <c r="F119" s="28">
        <f>County!K123</f>
        <v>0.29356034656789309</v>
      </c>
      <c r="G119" s="28">
        <f>County!L123</f>
        <v>0.11358256593379767</v>
      </c>
      <c r="H119" s="29">
        <f>County!M123</f>
        <v>7.0671035544741523E-3</v>
      </c>
      <c r="I119" s="28">
        <f>County!G123</f>
        <v>0.40198262760496217</v>
      </c>
      <c r="J119" s="28">
        <f>County!H123</f>
        <v>0.16337014291901264</v>
      </c>
      <c r="K119" s="28">
        <f>County!I123</f>
        <v>1.0437705815284914E-2</v>
      </c>
    </row>
    <row r="120" spans="1:11" x14ac:dyDescent="0.2">
      <c r="A120" t="str">
        <f>County!A124</f>
        <v>North Carolina</v>
      </c>
      <c r="B120" t="str">
        <f>County!B124</f>
        <v>Craven</v>
      </c>
      <c r="C120">
        <f>County!C124</f>
        <v>76</v>
      </c>
      <c r="D120">
        <f>County!D124</f>
        <v>31</v>
      </c>
      <c r="E120">
        <f>County!E124</f>
        <v>1</v>
      </c>
      <c r="F120" s="28">
        <f>County!K124</f>
        <v>0.41667263349524641</v>
      </c>
      <c r="G120" s="28">
        <f>County!L124</f>
        <v>0.19736724281041051</v>
      </c>
      <c r="H120" s="29">
        <f>County!M124</f>
        <v>7.0671035544741523E-3</v>
      </c>
      <c r="I120" s="28">
        <f>County!G124</f>
        <v>0.54951685368772596</v>
      </c>
      <c r="J120" s="28">
        <f>County!H124</f>
        <v>0.27766725594027908</v>
      </c>
      <c r="K120" s="28">
        <f>County!I124</f>
        <v>1.0437705815284914E-2</v>
      </c>
    </row>
    <row r="121" spans="1:11" x14ac:dyDescent="0.2">
      <c r="A121" t="str">
        <f>County!A125</f>
        <v>North Carolina</v>
      </c>
      <c r="B121" t="str">
        <f>County!B125</f>
        <v>Currituck</v>
      </c>
      <c r="C121">
        <f>County!C125</f>
        <v>63</v>
      </c>
      <c r="D121">
        <f>County!D125</f>
        <v>22</v>
      </c>
      <c r="E121">
        <f>County!E125</f>
        <v>2</v>
      </c>
      <c r="F121" s="28">
        <f>County!K125</f>
        <v>0.36033342189440443</v>
      </c>
      <c r="G121" s="28">
        <f>County!L125</f>
        <v>0.14446499067653729</v>
      </c>
      <c r="H121" s="29">
        <f>County!M125</f>
        <v>1.408426315629896E-2</v>
      </c>
      <c r="I121" s="28">
        <f>County!G125</f>
        <v>0.48368143218718962</v>
      </c>
      <c r="J121" s="28">
        <f>County!H125</f>
        <v>0.20613061639744334</v>
      </c>
      <c r="K121" s="28">
        <f>County!I125</f>
        <v>2.0766465927883337E-2</v>
      </c>
    </row>
    <row r="122" spans="1:11" x14ac:dyDescent="0.2">
      <c r="A122" t="str">
        <f>County!A126</f>
        <v>North Carolina</v>
      </c>
      <c r="B122" t="str">
        <f>County!B126</f>
        <v>Dare</v>
      </c>
      <c r="C122">
        <f>County!C126</f>
        <v>94</v>
      </c>
      <c r="D122">
        <f>County!D126</f>
        <v>45</v>
      </c>
      <c r="E122">
        <f>County!E126</f>
        <v>6</v>
      </c>
      <c r="F122" s="28">
        <f>County!K126</f>
        <v>0.48658265073307594</v>
      </c>
      <c r="G122" s="28">
        <f>County!L126</f>
        <v>0.27323254467302283</v>
      </c>
      <c r="H122" s="29">
        <f>County!M126</f>
        <v>4.1660483908474766E-2</v>
      </c>
      <c r="I122" s="28">
        <f>County!G126</f>
        <v>0.62704619210278767</v>
      </c>
      <c r="J122" s="28">
        <f>County!H126</f>
        <v>0.37634954248311214</v>
      </c>
      <c r="K122" s="28">
        <f>County!I126</f>
        <v>6.1014614919838284E-2</v>
      </c>
    </row>
    <row r="123" spans="1:11" x14ac:dyDescent="0.2">
      <c r="A123" t="str">
        <f>County!A127</f>
        <v>North Carolina</v>
      </c>
      <c r="B123" t="str">
        <f>County!B127</f>
        <v>Gates</v>
      </c>
      <c r="C123">
        <f>County!C127</f>
        <v>41</v>
      </c>
      <c r="D123">
        <f>County!D127</f>
        <v>12</v>
      </c>
      <c r="E123">
        <f>County!E127</f>
        <v>0</v>
      </c>
      <c r="F123" s="28">
        <f>County!K127</f>
        <v>0.25231981025366912</v>
      </c>
      <c r="G123" s="28">
        <f>County!L127</f>
        <v>8.158537189746129E-2</v>
      </c>
      <c r="H123" s="29" t="str">
        <f>County!M127</f>
        <v>&lt;1%</v>
      </c>
      <c r="I123" s="28">
        <f>County!G127</f>
        <v>0.34961773501105264</v>
      </c>
      <c r="J123" s="28">
        <f>County!H127</f>
        <v>0.11830644660586043</v>
      </c>
      <c r="K123" s="28" t="str">
        <f>County!I127</f>
        <v>&lt;1%</v>
      </c>
    </row>
    <row r="124" spans="1:11" x14ac:dyDescent="0.2">
      <c r="A124" t="str">
        <f>County!A128</f>
        <v>North Carolina</v>
      </c>
      <c r="B124" t="str">
        <f>County!B128</f>
        <v>Hertford</v>
      </c>
      <c r="C124">
        <f>County!C128</f>
        <v>46</v>
      </c>
      <c r="D124">
        <f>County!D128</f>
        <v>11</v>
      </c>
      <c r="E124">
        <f>County!E128</f>
        <v>0</v>
      </c>
      <c r="F124" s="28">
        <f>County!K128</f>
        <v>0.27836868553984018</v>
      </c>
      <c r="G124" s="28">
        <f>County!L128</f>
        <v>7.5048644888033755E-2</v>
      </c>
      <c r="H124" s="29" t="str">
        <f>County!M128</f>
        <v>&lt;1%</v>
      </c>
      <c r="I124" s="28">
        <f>County!G128</f>
        <v>0.38285902249024129</v>
      </c>
      <c r="J124" s="28">
        <f>County!H128</f>
        <v>0.10900651876539713</v>
      </c>
      <c r="K124" s="28" t="str">
        <f>County!I128</f>
        <v>&lt;1%</v>
      </c>
    </row>
    <row r="125" spans="1:11" x14ac:dyDescent="0.2">
      <c r="A125" t="str">
        <f>County!A129</f>
        <v>North Carolina</v>
      </c>
      <c r="B125" t="str">
        <f>County!B129</f>
        <v>Hyde</v>
      </c>
      <c r="C125">
        <f>County!C129</f>
        <v>97</v>
      </c>
      <c r="D125">
        <f>County!D129</f>
        <v>45</v>
      </c>
      <c r="E125">
        <f>County!E129</f>
        <v>5</v>
      </c>
      <c r="F125" s="28">
        <f>County!K129</f>
        <v>0.49739102639484911</v>
      </c>
      <c r="G125" s="28">
        <f>County!L129</f>
        <v>0.27323254467302283</v>
      </c>
      <c r="H125" s="29">
        <f>County!M129</f>
        <v>3.4839595382363586E-2</v>
      </c>
      <c r="I125" s="28">
        <f>County!G129</f>
        <v>0.63860306744922335</v>
      </c>
      <c r="J125" s="28">
        <f>County!H129</f>
        <v>0.37634954248311214</v>
      </c>
      <c r="K125" s="28">
        <f>County!I129</f>
        <v>5.1110384259560937E-2</v>
      </c>
    </row>
    <row r="126" spans="1:11" x14ac:dyDescent="0.2">
      <c r="A126" t="str">
        <f>County!A130</f>
        <v>North Carolina</v>
      </c>
      <c r="B126" t="str">
        <f>County!B130</f>
        <v>New Hanover</v>
      </c>
      <c r="C126">
        <f>County!C130</f>
        <v>71</v>
      </c>
      <c r="D126">
        <f>County!D130</f>
        <v>32</v>
      </c>
      <c r="E126">
        <f>County!E130</f>
        <v>6</v>
      </c>
      <c r="F126" s="28">
        <f>County!K130</f>
        <v>0.39561614451449867</v>
      </c>
      <c r="G126" s="28">
        <f>County!L130</f>
        <v>0.20303953162168265</v>
      </c>
      <c r="H126" s="29">
        <f>County!M130</f>
        <v>4.1660483908474766E-2</v>
      </c>
      <c r="I126" s="28">
        <f>County!G130</f>
        <v>0.52525231719313081</v>
      </c>
      <c r="J126" s="28">
        <f>County!H130</f>
        <v>0.28520675262352191</v>
      </c>
      <c r="K126" s="28">
        <f>County!I130</f>
        <v>6.1014614919838284E-2</v>
      </c>
    </row>
    <row r="127" spans="1:11" x14ac:dyDescent="0.2">
      <c r="A127" t="str">
        <f>County!A131</f>
        <v>North Carolina</v>
      </c>
      <c r="B127" t="str">
        <f>County!B131</f>
        <v>Onslow</v>
      </c>
      <c r="C127">
        <f>County!C131</f>
        <v>74</v>
      </c>
      <c r="D127">
        <f>County!D131</f>
        <v>35</v>
      </c>
      <c r="E127">
        <f>County!E131</f>
        <v>5</v>
      </c>
      <c r="F127" s="28">
        <f>County!K131</f>
        <v>0.40833953176139492</v>
      </c>
      <c r="G127" s="28">
        <f>County!L131</f>
        <v>0.21981700932498704</v>
      </c>
      <c r="H127" s="29">
        <f>County!M131</f>
        <v>3.4839595382363586E-2</v>
      </c>
      <c r="I127" s="28">
        <f>County!G131</f>
        <v>0.5399635218383998</v>
      </c>
      <c r="J127" s="28">
        <f>County!H131</f>
        <v>0.30735634939256917</v>
      </c>
      <c r="K127" s="28">
        <f>County!I131</f>
        <v>5.1110384259560937E-2</v>
      </c>
    </row>
    <row r="128" spans="1:11" x14ac:dyDescent="0.2">
      <c r="A128" t="str">
        <f>County!A132</f>
        <v>North Carolina</v>
      </c>
      <c r="B128" t="str">
        <f>County!B132</f>
        <v>Pamlico</v>
      </c>
      <c r="C128">
        <f>County!C132</f>
        <v>73</v>
      </c>
      <c r="D128">
        <f>County!D132</f>
        <v>31</v>
      </c>
      <c r="E128">
        <f>County!E132</f>
        <v>2</v>
      </c>
      <c r="F128" s="28">
        <f>County!K132</f>
        <v>0.4041284457825749</v>
      </c>
      <c r="G128" s="28">
        <f>County!L132</f>
        <v>0.19736724281041051</v>
      </c>
      <c r="H128" s="29">
        <f>County!M132</f>
        <v>1.408426315629896E-2</v>
      </c>
      <c r="I128" s="28">
        <f>County!G132</f>
        <v>0.53511114877248112</v>
      </c>
      <c r="J128" s="28">
        <f>County!H132</f>
        <v>0.27766725594027908</v>
      </c>
      <c r="K128" s="28">
        <f>County!I132</f>
        <v>2.0766465927883337E-2</v>
      </c>
    </row>
    <row r="129" spans="1:11" x14ac:dyDescent="0.2">
      <c r="A129" t="str">
        <f>County!A133</f>
        <v>North Carolina</v>
      </c>
      <c r="B129" t="str">
        <f>County!B133</f>
        <v>Pasquotank</v>
      </c>
      <c r="C129">
        <f>County!C133</f>
        <v>55</v>
      </c>
      <c r="D129">
        <f>County!D133</f>
        <v>19</v>
      </c>
      <c r="E129">
        <f>County!E133</f>
        <v>1</v>
      </c>
      <c r="F129" s="28">
        <f>County!K133</f>
        <v>0.32299096438200992</v>
      </c>
      <c r="G129" s="28">
        <f>County!L133</f>
        <v>0.1260671023415173</v>
      </c>
      <c r="H129" s="29">
        <f>County!M133</f>
        <v>7.0671035544741523E-3</v>
      </c>
      <c r="I129" s="28">
        <f>County!G133</f>
        <v>0.43847042729701902</v>
      </c>
      <c r="J129" s="28">
        <f>County!H133</f>
        <v>0.18074398834033478</v>
      </c>
      <c r="K129" s="28">
        <f>County!I133</f>
        <v>1.0437705815284914E-2</v>
      </c>
    </row>
    <row r="130" spans="1:11" x14ac:dyDescent="0.2">
      <c r="A130" t="str">
        <f>County!A134</f>
        <v>North Carolina</v>
      </c>
      <c r="B130" t="str">
        <f>County!B134</f>
        <v>Pender</v>
      </c>
      <c r="C130">
        <f>County!C134</f>
        <v>76</v>
      </c>
      <c r="D130">
        <f>County!D134</f>
        <v>35</v>
      </c>
      <c r="E130">
        <f>County!E134</f>
        <v>6</v>
      </c>
      <c r="F130" s="28">
        <f>County!K134</f>
        <v>0.41667263349524641</v>
      </c>
      <c r="G130" s="28">
        <f>County!L134</f>
        <v>0.21981700932498704</v>
      </c>
      <c r="H130" s="29">
        <f>County!M134</f>
        <v>4.1660483908474766E-2</v>
      </c>
      <c r="I130" s="28">
        <f>County!G134</f>
        <v>0.54951685368772596</v>
      </c>
      <c r="J130" s="28">
        <f>County!H134</f>
        <v>0.30735634939256917</v>
      </c>
      <c r="K130" s="28">
        <f>County!I134</f>
        <v>6.1014614919838284E-2</v>
      </c>
    </row>
    <row r="131" spans="1:11" x14ac:dyDescent="0.2">
      <c r="A131" t="str">
        <f>County!A135</f>
        <v>North Carolina</v>
      </c>
      <c r="B131" t="str">
        <f>County!B135</f>
        <v>Perquimans</v>
      </c>
      <c r="C131">
        <f>County!C135</f>
        <v>52</v>
      </c>
      <c r="D131">
        <f>County!D135</f>
        <v>18</v>
      </c>
      <c r="E131">
        <f>County!E135</f>
        <v>1</v>
      </c>
      <c r="F131" s="28">
        <f>County!K135</f>
        <v>0.3084321953037592</v>
      </c>
      <c r="G131" s="28">
        <f>County!L135</f>
        <v>0.11984696973283493</v>
      </c>
      <c r="H131" s="29">
        <f>County!M135</f>
        <v>7.0671035544741523E-3</v>
      </c>
      <c r="I131" s="28">
        <f>County!G135</f>
        <v>0.42051364158425175</v>
      </c>
      <c r="J131" s="28">
        <f>County!H135</f>
        <v>0.17210263924350766</v>
      </c>
      <c r="K131" s="28">
        <f>County!I135</f>
        <v>1.0437705815284914E-2</v>
      </c>
    </row>
    <row r="132" spans="1:11" x14ac:dyDescent="0.2">
      <c r="A132" t="str">
        <f>County!A136</f>
        <v>North Carolina</v>
      </c>
      <c r="B132" t="str">
        <f>County!B136</f>
        <v>Tyrrell</v>
      </c>
      <c r="C132">
        <f>County!C136</f>
        <v>64</v>
      </c>
      <c r="D132">
        <f>County!D136</f>
        <v>26</v>
      </c>
      <c r="E132">
        <f>County!E136</f>
        <v>2</v>
      </c>
      <c r="F132" s="28">
        <f>County!K136</f>
        <v>0.36485401184221289</v>
      </c>
      <c r="G132" s="28">
        <f>County!L136</f>
        <v>0.16839444163940265</v>
      </c>
      <c r="H132" s="29">
        <f>County!M136</f>
        <v>1.408426315629896E-2</v>
      </c>
      <c r="I132" s="28">
        <f>County!G136</f>
        <v>0.48907061350498904</v>
      </c>
      <c r="J132" s="28">
        <f>County!H136</f>
        <v>0.23875998632773632</v>
      </c>
      <c r="K132" s="28">
        <f>County!I136</f>
        <v>2.0766465927883337E-2</v>
      </c>
    </row>
    <row r="133" spans="1:11" x14ac:dyDescent="0.2">
      <c r="A133" t="str">
        <f>County!A137</f>
        <v>North Carolina</v>
      </c>
      <c r="B133" t="str">
        <f>County!B137</f>
        <v>Washington</v>
      </c>
      <c r="C133">
        <f>County!C137</f>
        <v>58</v>
      </c>
      <c r="D133">
        <f>County!D137</f>
        <v>19</v>
      </c>
      <c r="E133">
        <f>County!E137</f>
        <v>1</v>
      </c>
      <c r="F133" s="28">
        <f>County!K137</f>
        <v>0.3372432447029261</v>
      </c>
      <c r="G133" s="28">
        <f>County!L137</f>
        <v>0.1260671023415173</v>
      </c>
      <c r="H133" s="29">
        <f>County!M137</f>
        <v>7.0671035544741523E-3</v>
      </c>
      <c r="I133" s="28">
        <f>County!G137</f>
        <v>0.45587077859428793</v>
      </c>
      <c r="J133" s="28">
        <f>County!H137</f>
        <v>0.18074398834033478</v>
      </c>
      <c r="K133" s="28">
        <f>County!I137</f>
        <v>1.0437705815284914E-2</v>
      </c>
    </row>
    <row r="134" spans="1:11" x14ac:dyDescent="0.2">
      <c r="A134" t="str">
        <f>County!A138</f>
        <v>Rhode Island</v>
      </c>
      <c r="B134" t="str">
        <f>County!B138</f>
        <v>Bristol</v>
      </c>
      <c r="C134">
        <f>County!C138</f>
        <v>21</v>
      </c>
      <c r="D134">
        <f>County!D138</f>
        <v>8</v>
      </c>
      <c r="E134">
        <f>County!E138</f>
        <v>2</v>
      </c>
      <c r="F134" s="28">
        <f>County!K138</f>
        <v>0.13837580325308607</v>
      </c>
      <c r="G134" s="28">
        <f>County!L138</f>
        <v>5.5157989846188027E-2</v>
      </c>
      <c r="H134" s="29">
        <f>County!M138</f>
        <v>1.408426315629896E-2</v>
      </c>
      <c r="I134" s="28">
        <f>County!G138</f>
        <v>0.19775704039267872</v>
      </c>
      <c r="J134" s="28">
        <f>County!H138</f>
        <v>8.0514022925885831E-2</v>
      </c>
      <c r="K134" s="28">
        <f>County!I138</f>
        <v>2.0766465927883337E-2</v>
      </c>
    </row>
    <row r="135" spans="1:11" x14ac:dyDescent="0.2">
      <c r="A135" t="str">
        <f>County!A139</f>
        <v>Rhode Island</v>
      </c>
      <c r="B135" t="str">
        <f>County!B139</f>
        <v>Kent</v>
      </c>
      <c r="C135">
        <f>County!C139</f>
        <v>23</v>
      </c>
      <c r="D135">
        <f>County!D139</f>
        <v>8</v>
      </c>
      <c r="E135">
        <f>County!E139</f>
        <v>1</v>
      </c>
      <c r="F135" s="28">
        <f>County!K139</f>
        <v>0.15051114518190423</v>
      </c>
      <c r="G135" s="28">
        <f>County!L139</f>
        <v>5.5157989846188027E-2</v>
      </c>
      <c r="H135" s="29">
        <f>County!M139</f>
        <v>7.0671035544741523E-3</v>
      </c>
      <c r="I135" s="28">
        <f>County!G139</f>
        <v>0.21441679147924841</v>
      </c>
      <c r="J135" s="28">
        <f>County!H139</f>
        <v>8.0514022925885831E-2</v>
      </c>
      <c r="K135" s="28">
        <f>County!I139</f>
        <v>1.0437705815284914E-2</v>
      </c>
    </row>
    <row r="136" spans="1:11" x14ac:dyDescent="0.2">
      <c r="A136" t="str">
        <f>County!A140</f>
        <v>Rhode Island</v>
      </c>
      <c r="B136" t="str">
        <f>County!B140</f>
        <v>Newport</v>
      </c>
      <c r="C136">
        <f>County!C140</f>
        <v>25</v>
      </c>
      <c r="D136">
        <f>County!D140</f>
        <v>10</v>
      </c>
      <c r="E136">
        <f>County!E140</f>
        <v>2</v>
      </c>
      <c r="F136" s="28">
        <f>County!K140</f>
        <v>0.16247556976150523</v>
      </c>
      <c r="G136" s="28">
        <f>County!L140</f>
        <v>6.846539335832047E-2</v>
      </c>
      <c r="H136" s="29">
        <f>County!M140</f>
        <v>1.408426315629896E-2</v>
      </c>
      <c r="I136" s="28">
        <f>County!G140</f>
        <v>0.23073057841251177</v>
      </c>
      <c r="J136" s="28">
        <f>County!H140</f>
        <v>9.9608497139961893E-2</v>
      </c>
      <c r="K136" s="28">
        <f>County!I140</f>
        <v>2.0766465927883337E-2</v>
      </c>
    </row>
    <row r="137" spans="1:11" x14ac:dyDescent="0.2">
      <c r="A137" t="str">
        <f>County!A141</f>
        <v>Rhode Island</v>
      </c>
      <c r="B137" t="str">
        <f>County!B141</f>
        <v>Providence</v>
      </c>
      <c r="C137">
        <f>County!C141</f>
        <v>25</v>
      </c>
      <c r="D137">
        <f>County!D141</f>
        <v>9</v>
      </c>
      <c r="E137">
        <f>County!E141</f>
        <v>1</v>
      </c>
      <c r="F137" s="28">
        <f>County!K141</f>
        <v>0.16247556976150523</v>
      </c>
      <c r="G137" s="28">
        <f>County!L141</f>
        <v>6.1835286174562576E-2</v>
      </c>
      <c r="H137" s="29">
        <f>County!M141</f>
        <v>7.0671035544741523E-3</v>
      </c>
      <c r="I137" s="28">
        <f>County!G141</f>
        <v>0.23073057841251177</v>
      </c>
      <c r="J137" s="28">
        <f>County!H141</f>
        <v>9.0111347055865099E-2</v>
      </c>
      <c r="K137" s="28">
        <f>County!I141</f>
        <v>1.0437705815284914E-2</v>
      </c>
    </row>
    <row r="138" spans="1:11" x14ac:dyDescent="0.2">
      <c r="A138" t="str">
        <f>County!A142</f>
        <v>Rhode Island</v>
      </c>
      <c r="B138" t="str">
        <f>County!B142</f>
        <v>Washington/South</v>
      </c>
      <c r="C138">
        <f>County!C142</f>
        <v>28</v>
      </c>
      <c r="D138">
        <f>County!D142</f>
        <v>9</v>
      </c>
      <c r="E138">
        <f>County!E142</f>
        <v>2</v>
      </c>
      <c r="F138" s="28">
        <f>County!K142</f>
        <v>0.1801069931655942</v>
      </c>
      <c r="G138" s="28">
        <f>County!L142</f>
        <v>6.1835286174562576E-2</v>
      </c>
      <c r="H138" s="29">
        <f>County!M142</f>
        <v>1.408426315629896E-2</v>
      </c>
      <c r="I138" s="28">
        <f>County!G142</f>
        <v>0.2545682511346028</v>
      </c>
      <c r="J138" s="28">
        <f>County!H142</f>
        <v>9.0111347055865099E-2</v>
      </c>
      <c r="K138" s="28">
        <f>County!I142</f>
        <v>2.0766465927883337E-2</v>
      </c>
    </row>
    <row r="139" spans="1:11" x14ac:dyDescent="0.2">
      <c r="A139" t="str">
        <f>County!A143</f>
        <v>South Carolina</v>
      </c>
      <c r="B139" t="str">
        <f>County!B143</f>
        <v>Beaufort</v>
      </c>
      <c r="C139">
        <f>County!C143</f>
        <v>67</v>
      </c>
      <c r="D139">
        <f>County!D143</f>
        <v>22</v>
      </c>
      <c r="E139">
        <f>County!E143</f>
        <v>5</v>
      </c>
      <c r="F139" s="28">
        <f>County!K143</f>
        <v>0.37822499833084533</v>
      </c>
      <c r="G139" s="28">
        <f>County!L143</f>
        <v>0.14446499067653729</v>
      </c>
      <c r="H139" s="29">
        <f>County!M143</f>
        <v>3.4839595382363586E-2</v>
      </c>
      <c r="I139" s="28">
        <f>County!G143</f>
        <v>0.50490299570761588</v>
      </c>
      <c r="J139" s="28">
        <f>County!H143</f>
        <v>0.20613061639744334</v>
      </c>
      <c r="K139" s="28">
        <f>County!I143</f>
        <v>5.1110384259560937E-2</v>
      </c>
    </row>
    <row r="140" spans="1:11" x14ac:dyDescent="0.2">
      <c r="A140" t="str">
        <f>County!A144</f>
        <v>South Carolina</v>
      </c>
      <c r="B140" t="str">
        <f>County!B144</f>
        <v>Charleston</v>
      </c>
      <c r="C140">
        <f>County!C144</f>
        <v>80</v>
      </c>
      <c r="D140">
        <f>County!D144</f>
        <v>33</v>
      </c>
      <c r="E140">
        <f>County!E144</f>
        <v>7</v>
      </c>
      <c r="F140" s="28">
        <f>County!K144</f>
        <v>0.43298839317773008</v>
      </c>
      <c r="G140" s="28">
        <f>County!L144</f>
        <v>0.2086717337805345</v>
      </c>
      <c r="H140" s="29">
        <f>County!M144</f>
        <v>4.8433168509038227E-2</v>
      </c>
      <c r="I140" s="28">
        <f>County!G144</f>
        <v>0.56803247040250837</v>
      </c>
      <c r="J140" s="28">
        <f>County!H144</f>
        <v>0.29266755425838964</v>
      </c>
      <c r="K140" s="28">
        <f>County!I144</f>
        <v>7.0815468134156956E-2</v>
      </c>
    </row>
    <row r="141" spans="1:11" x14ac:dyDescent="0.2">
      <c r="A141" t="str">
        <f>County!A145</f>
        <v>South Carolina</v>
      </c>
      <c r="B141" t="str">
        <f>County!B145</f>
        <v>Colleton</v>
      </c>
      <c r="C141">
        <f>County!C145</f>
        <v>71</v>
      </c>
      <c r="D141">
        <f>County!D145</f>
        <v>26</v>
      </c>
      <c r="E141">
        <f>County!E145</f>
        <v>6</v>
      </c>
      <c r="F141" s="28">
        <f>County!K145</f>
        <v>0.39561614451449867</v>
      </c>
      <c r="G141" s="28">
        <f>County!L145</f>
        <v>0.16839444163940265</v>
      </c>
      <c r="H141" s="29">
        <f>County!M145</f>
        <v>4.1660483908474766E-2</v>
      </c>
      <c r="I141" s="28">
        <f>County!G145</f>
        <v>0.52525231719313081</v>
      </c>
      <c r="J141" s="28">
        <f>County!H145</f>
        <v>0.23875998632773632</v>
      </c>
      <c r="K141" s="28">
        <f>County!I145</f>
        <v>6.1014614919838284E-2</v>
      </c>
    </row>
    <row r="142" spans="1:11" x14ac:dyDescent="0.2">
      <c r="A142" t="str">
        <f>County!A146</f>
        <v>South Carolina</v>
      </c>
      <c r="B142" t="str">
        <f>County!B146</f>
        <v>Georgetown</v>
      </c>
      <c r="C142">
        <f>County!C146</f>
        <v>64</v>
      </c>
      <c r="D142">
        <f>County!D146</f>
        <v>27</v>
      </c>
      <c r="E142">
        <f>County!E146</f>
        <v>6</v>
      </c>
      <c r="F142" s="28">
        <f>County!K146</f>
        <v>0.36485401184221289</v>
      </c>
      <c r="G142" s="28">
        <f>County!L146</f>
        <v>0.17427148423681349</v>
      </c>
      <c r="H142" s="29">
        <f>County!M146</f>
        <v>4.1660483908474766E-2</v>
      </c>
      <c r="I142" s="28">
        <f>County!G146</f>
        <v>0.48907061350498904</v>
      </c>
      <c r="J142" s="28">
        <f>County!H146</f>
        <v>0.24670558564527079</v>
      </c>
      <c r="K142" s="28">
        <f>County!I146</f>
        <v>6.1014614919838284E-2</v>
      </c>
    </row>
    <row r="143" spans="1:11" x14ac:dyDescent="0.2">
      <c r="A143" t="str">
        <f>County!A147</f>
        <v>South Carolina</v>
      </c>
      <c r="B143" t="str">
        <f>County!B147</f>
        <v>Horry</v>
      </c>
      <c r="C143">
        <f>County!C147</f>
        <v>69</v>
      </c>
      <c r="D143">
        <f>County!D147</f>
        <v>32</v>
      </c>
      <c r="E143">
        <f>County!E147</f>
        <v>6</v>
      </c>
      <c r="F143" s="28">
        <f>County!K147</f>
        <v>0.38698224107836177</v>
      </c>
      <c r="G143" s="28">
        <f>County!L147</f>
        <v>0.20303953162168265</v>
      </c>
      <c r="H143" s="29">
        <f>County!M147</f>
        <v>4.1660483908474766E-2</v>
      </c>
      <c r="I143" s="28">
        <f>County!G147</f>
        <v>0.51518441077825072</v>
      </c>
      <c r="J143" s="28">
        <f>County!H147</f>
        <v>0.28520675262352191</v>
      </c>
      <c r="K143" s="28">
        <f>County!I147</f>
        <v>6.1014614919838284E-2</v>
      </c>
    </row>
    <row r="144" spans="1:11" x14ac:dyDescent="0.2">
      <c r="A144" t="str">
        <f>County!A148</f>
        <v>South Carolina</v>
      </c>
      <c r="B144" t="str">
        <f>County!B148</f>
        <v>Jasper</v>
      </c>
      <c r="C144">
        <f>County!C148</f>
        <v>69</v>
      </c>
      <c r="D144">
        <f>County!D148</f>
        <v>21</v>
      </c>
      <c r="E144">
        <f>County!E148</f>
        <v>4</v>
      </c>
      <c r="F144" s="28">
        <f>County!K148</f>
        <v>0.38698224107836177</v>
      </c>
      <c r="G144" s="28">
        <f>County!L148</f>
        <v>0.13837580325308607</v>
      </c>
      <c r="H144" s="29">
        <f>County!M148</f>
        <v>2.79701598439418E-2</v>
      </c>
      <c r="I144" s="28">
        <f>County!G148</f>
        <v>0.51518441077825072</v>
      </c>
      <c r="J144" s="28">
        <f>County!H148</f>
        <v>0.19775704039267872</v>
      </c>
      <c r="K144" s="28">
        <f>County!I148</f>
        <v>4.1101685748632599E-2</v>
      </c>
    </row>
    <row r="145" spans="1:11" x14ac:dyDescent="0.2">
      <c r="A145" t="str">
        <f>County!A149</f>
        <v>Texas</v>
      </c>
      <c r="B145" t="str">
        <f>County!B149</f>
        <v>Aransas</v>
      </c>
      <c r="C145">
        <f>County!C149</f>
        <v>30</v>
      </c>
      <c r="D145">
        <f>County!D149</f>
        <v>16</v>
      </c>
      <c r="E145">
        <f>County!E149</f>
        <v>7</v>
      </c>
      <c r="F145" s="28">
        <f>County!K149</f>
        <v>0.1916545820338591</v>
      </c>
      <c r="G145" s="28">
        <f>County!L149</f>
        <v>0.1072735758485035</v>
      </c>
      <c r="H145" s="29">
        <f>County!M149</f>
        <v>4.8433168509038227E-2</v>
      </c>
      <c r="I145" s="28">
        <f>County!G149</f>
        <v>0.27004823414897849</v>
      </c>
      <c r="J145" s="28">
        <f>County!H149</f>
        <v>0.15454553796406145</v>
      </c>
      <c r="K145" s="28">
        <f>County!I149</f>
        <v>7.0815468134156956E-2</v>
      </c>
    </row>
    <row r="146" spans="1:11" x14ac:dyDescent="0.2">
      <c r="A146" t="str">
        <f>County!A150</f>
        <v>Texas</v>
      </c>
      <c r="B146" t="str">
        <f>County!B150</f>
        <v>Brazoria</v>
      </c>
      <c r="C146">
        <f>County!C150</f>
        <v>51</v>
      </c>
      <c r="D146">
        <f>County!D150</f>
        <v>25</v>
      </c>
      <c r="E146">
        <f>County!E150</f>
        <v>7</v>
      </c>
      <c r="F146" s="28">
        <f>County!K150</f>
        <v>0.30351002855087539</v>
      </c>
      <c r="G146" s="28">
        <f>County!L150</f>
        <v>0.16247556976150523</v>
      </c>
      <c r="H146" s="29">
        <f>County!M150</f>
        <v>4.8433168509038227E-2</v>
      </c>
      <c r="I146" s="28">
        <f>County!G150</f>
        <v>0.41440133499308607</v>
      </c>
      <c r="J146" s="28">
        <f>County!H150</f>
        <v>0.23073057841251177</v>
      </c>
      <c r="K146" s="28">
        <f>County!I150</f>
        <v>7.0815468134156956E-2</v>
      </c>
    </row>
    <row r="147" spans="1:11" x14ac:dyDescent="0.2">
      <c r="A147" t="str">
        <f>County!A151</f>
        <v>Texas</v>
      </c>
      <c r="B147" t="str">
        <f>County!B151</f>
        <v>Calhoun</v>
      </c>
      <c r="C147">
        <f>County!C151</f>
        <v>41</v>
      </c>
      <c r="D147">
        <f>County!D151</f>
        <v>20</v>
      </c>
      <c r="E147">
        <f>County!E151</f>
        <v>7</v>
      </c>
      <c r="F147" s="28">
        <f>County!K151</f>
        <v>0.25231981025366912</v>
      </c>
      <c r="G147" s="28">
        <f>County!L151</f>
        <v>0.13224327662893154</v>
      </c>
      <c r="H147" s="29">
        <f>County!M151</f>
        <v>4.8433168509038227E-2</v>
      </c>
      <c r="I147" s="28">
        <f>County!G151</f>
        <v>0.34961773501105264</v>
      </c>
      <c r="J147" s="28">
        <f>County!H151</f>
        <v>0.18929514157744187</v>
      </c>
      <c r="K147" s="28">
        <f>County!I151</f>
        <v>7.0815468134156956E-2</v>
      </c>
    </row>
    <row r="148" spans="1:11" x14ac:dyDescent="0.2">
      <c r="A148" t="str">
        <f>County!A152</f>
        <v>Texas</v>
      </c>
      <c r="B148" t="str">
        <f>County!B152</f>
        <v>Cameron</v>
      </c>
      <c r="C148">
        <f>County!C152</f>
        <v>39</v>
      </c>
      <c r="D148">
        <f>County!D152</f>
        <v>20</v>
      </c>
      <c r="E148">
        <f>County!E152</f>
        <v>7</v>
      </c>
      <c r="F148" s="28">
        <f>County!K152</f>
        <v>0.24163885228169169</v>
      </c>
      <c r="G148" s="28">
        <f>County!L152</f>
        <v>0.13224327662893154</v>
      </c>
      <c r="H148" s="29">
        <f>County!M152</f>
        <v>4.8433168509038227E-2</v>
      </c>
      <c r="I148" s="28">
        <f>County!G152</f>
        <v>0.33582517105562137</v>
      </c>
      <c r="J148" s="28">
        <f>County!H152</f>
        <v>0.18929514157744187</v>
      </c>
      <c r="K148" s="28">
        <f>County!I152</f>
        <v>7.0815468134156956E-2</v>
      </c>
    </row>
    <row r="149" spans="1:11" x14ac:dyDescent="0.2">
      <c r="A149" t="str">
        <f>County!A153</f>
        <v>Texas</v>
      </c>
      <c r="B149" t="str">
        <f>County!B153</f>
        <v>Chambers</v>
      </c>
      <c r="C149">
        <f>County!C153</f>
        <v>51</v>
      </c>
      <c r="D149">
        <f>County!D153</f>
        <v>24</v>
      </c>
      <c r="E149">
        <f>County!E153</f>
        <v>7</v>
      </c>
      <c r="F149" s="28">
        <f>County!K153</f>
        <v>0.30351002855087539</v>
      </c>
      <c r="G149" s="28">
        <f>County!L153</f>
        <v>0.15651457088727549</v>
      </c>
      <c r="H149" s="29">
        <f>County!M153</f>
        <v>4.8433168509038227E-2</v>
      </c>
      <c r="I149" s="28">
        <f>County!G153</f>
        <v>0.41440133499308607</v>
      </c>
      <c r="J149" s="28">
        <f>County!H153</f>
        <v>0.22261647790321548</v>
      </c>
      <c r="K149" s="28">
        <f>County!I153</f>
        <v>7.0815468134156956E-2</v>
      </c>
    </row>
    <row r="150" spans="1:11" x14ac:dyDescent="0.2">
      <c r="A150" t="str">
        <f>County!A154</f>
        <v>Texas</v>
      </c>
      <c r="B150" t="str">
        <f>County!B154</f>
        <v>Galveston</v>
      </c>
      <c r="C150">
        <f>County!C154</f>
        <v>58</v>
      </c>
      <c r="D150">
        <f>County!D154</f>
        <v>29</v>
      </c>
      <c r="E150">
        <f>County!E154</f>
        <v>8</v>
      </c>
      <c r="F150" s="28">
        <f>County!K154</f>
        <v>0.3372432447029261</v>
      </c>
      <c r="G150" s="28">
        <f>County!L154</f>
        <v>0.18590126194848211</v>
      </c>
      <c r="H150" s="29">
        <f>County!M154</f>
        <v>5.5157989846188027E-2</v>
      </c>
      <c r="I150" s="28">
        <f>County!G154</f>
        <v>0.45587077859428793</v>
      </c>
      <c r="J150" s="28">
        <f>County!H154</f>
        <v>0.26234884843463313</v>
      </c>
      <c r="K150" s="28">
        <f>County!I154</f>
        <v>8.0514022925885831E-2</v>
      </c>
    </row>
    <row r="151" spans="1:11" x14ac:dyDescent="0.2">
      <c r="A151" t="str">
        <f>County!A155</f>
        <v>Texas</v>
      </c>
      <c r="B151" t="str">
        <f>County!B155</f>
        <v>Harris</v>
      </c>
      <c r="C151">
        <f>County!C155</f>
        <v>49</v>
      </c>
      <c r="D151">
        <f>County!D155</f>
        <v>24</v>
      </c>
      <c r="E151">
        <f>County!E155</f>
        <v>6</v>
      </c>
      <c r="F151" s="28">
        <f>County!K155</f>
        <v>0.29356034656789309</v>
      </c>
      <c r="G151" s="28">
        <f>County!L155</f>
        <v>0.15651457088727549</v>
      </c>
      <c r="H151" s="29">
        <f>County!M155</f>
        <v>4.1660483908474766E-2</v>
      </c>
      <c r="I151" s="28">
        <f>County!G155</f>
        <v>0.40198262760496217</v>
      </c>
      <c r="J151" s="28">
        <f>County!H155</f>
        <v>0.22261647790321548</v>
      </c>
      <c r="K151" s="28">
        <f>County!I155</f>
        <v>6.1014614919838284E-2</v>
      </c>
    </row>
    <row r="152" spans="1:11" x14ac:dyDescent="0.2">
      <c r="A152" t="str">
        <f>County!A156</f>
        <v>Texas</v>
      </c>
      <c r="B152" t="str">
        <f>County!B156</f>
        <v>Jefferson</v>
      </c>
      <c r="C152">
        <f>County!C156</f>
        <v>49</v>
      </c>
      <c r="D152">
        <f>County!D156</f>
        <v>25</v>
      </c>
      <c r="E152">
        <f>County!E156</f>
        <v>6</v>
      </c>
      <c r="F152" s="28">
        <f>County!K156</f>
        <v>0.29356034656789309</v>
      </c>
      <c r="G152" s="28">
        <f>County!L156</f>
        <v>0.16247556976150523</v>
      </c>
      <c r="H152" s="29">
        <f>County!M156</f>
        <v>4.1660483908474766E-2</v>
      </c>
      <c r="I152" s="28">
        <f>County!G156</f>
        <v>0.40198262760496217</v>
      </c>
      <c r="J152" s="28">
        <f>County!H156</f>
        <v>0.23073057841251177</v>
      </c>
      <c r="K152" s="28">
        <f>County!I156</f>
        <v>6.1014614919838284E-2</v>
      </c>
    </row>
    <row r="153" spans="1:11" x14ac:dyDescent="0.2">
      <c r="A153" t="str">
        <f>County!A157</f>
        <v>Texas</v>
      </c>
      <c r="B153" t="str">
        <f>County!B157</f>
        <v>Kenedy</v>
      </c>
      <c r="C153">
        <f>County!C157</f>
        <v>39</v>
      </c>
      <c r="D153">
        <f>County!D157</f>
        <v>21</v>
      </c>
      <c r="E153">
        <f>County!E157</f>
        <v>10</v>
      </c>
      <c r="F153" s="28">
        <f>County!K157</f>
        <v>0.24163885228169169</v>
      </c>
      <c r="G153" s="28">
        <f>County!L157</f>
        <v>0.13837580325308607</v>
      </c>
      <c r="H153" s="29">
        <f>County!M157</f>
        <v>6.846539335832047E-2</v>
      </c>
      <c r="I153" s="28">
        <f>County!G157</f>
        <v>0.33582517105562137</v>
      </c>
      <c r="J153" s="28">
        <f>County!H157</f>
        <v>0.19775704039267872</v>
      </c>
      <c r="K153" s="28">
        <f>County!I157</f>
        <v>9.9608497139961893E-2</v>
      </c>
    </row>
    <row r="154" spans="1:11" x14ac:dyDescent="0.2">
      <c r="A154" t="str">
        <f>County!A158</f>
        <v>Texas</v>
      </c>
      <c r="B154" t="str">
        <f>County!B158</f>
        <v>Kleberg</v>
      </c>
      <c r="C154">
        <f>County!C158</f>
        <v>36</v>
      </c>
      <c r="D154">
        <f>County!D158</f>
        <v>19</v>
      </c>
      <c r="E154">
        <f>County!E158</f>
        <v>8</v>
      </c>
      <c r="F154" s="28">
        <f>County!K158</f>
        <v>0.22533064331152686</v>
      </c>
      <c r="G154" s="28">
        <f>County!L158</f>
        <v>0.1260671023415173</v>
      </c>
      <c r="H154" s="29">
        <f>County!M158</f>
        <v>5.5157989846188027E-2</v>
      </c>
      <c r="I154" s="28">
        <f>County!G158</f>
        <v>0.31458596005243444</v>
      </c>
      <c r="J154" s="28">
        <f>County!H158</f>
        <v>0.18074398834033478</v>
      </c>
      <c r="K154" s="28">
        <f>County!I158</f>
        <v>8.0514022925885831E-2</v>
      </c>
    </row>
    <row r="155" spans="1:11" x14ac:dyDescent="0.2">
      <c r="A155" t="str">
        <f>County!A159</f>
        <v>Texas</v>
      </c>
      <c r="B155" t="str">
        <f>County!B159</f>
        <v>Matagorda</v>
      </c>
      <c r="C155">
        <f>County!C159</f>
        <v>54</v>
      </c>
      <c r="D155">
        <f>County!D159</f>
        <v>27</v>
      </c>
      <c r="E155">
        <f>County!E159</f>
        <v>11</v>
      </c>
      <c r="F155" s="28">
        <f>County!K159</f>
        <v>0.31817241825552489</v>
      </c>
      <c r="G155" s="28">
        <f>County!L159</f>
        <v>0.17427148423681349</v>
      </c>
      <c r="H155" s="29">
        <f>County!M159</f>
        <v>7.5048644888033755E-2</v>
      </c>
      <c r="I155" s="28">
        <f>County!G159</f>
        <v>0.4325475253019655</v>
      </c>
      <c r="J155" s="28">
        <f>County!H159</f>
        <v>0.24670558564527079</v>
      </c>
      <c r="K155" s="28">
        <f>County!I159</f>
        <v>0.10900651876539713</v>
      </c>
    </row>
    <row r="156" spans="1:11" x14ac:dyDescent="0.2">
      <c r="A156" t="str">
        <f>County!A160</f>
        <v>Texas</v>
      </c>
      <c r="B156" t="str">
        <f>County!B160</f>
        <v>Nueces</v>
      </c>
      <c r="C156">
        <f>County!C160</f>
        <v>39</v>
      </c>
      <c r="D156">
        <f>County!D160</f>
        <v>21</v>
      </c>
      <c r="E156">
        <f>County!E160</f>
        <v>9</v>
      </c>
      <c r="F156" s="28">
        <f>County!K160</f>
        <v>0.24163885228169169</v>
      </c>
      <c r="G156" s="28">
        <f>County!L160</f>
        <v>0.13837580325308607</v>
      </c>
      <c r="H156" s="29">
        <f>County!M160</f>
        <v>6.1835286174562576E-2</v>
      </c>
      <c r="I156" s="28">
        <f>County!G160</f>
        <v>0.33582517105562137</v>
      </c>
      <c r="J156" s="28">
        <f>County!H160</f>
        <v>0.19775704039267872</v>
      </c>
      <c r="K156" s="28">
        <f>County!I160</f>
        <v>9.0111347055865099E-2</v>
      </c>
    </row>
    <row r="157" spans="1:11" x14ac:dyDescent="0.2">
      <c r="A157" t="str">
        <f>County!A161</f>
        <v>Texas</v>
      </c>
      <c r="B157" t="str">
        <f>County!B161</f>
        <v>Refugio</v>
      </c>
      <c r="C157">
        <f>County!C161</f>
        <v>34</v>
      </c>
      <c r="D157">
        <f>County!D161</f>
        <v>14</v>
      </c>
      <c r="E157">
        <f>County!E161</f>
        <v>6</v>
      </c>
      <c r="F157" s="28">
        <f>County!K161</f>
        <v>0.21426413258348997</v>
      </c>
      <c r="G157" s="28">
        <f>County!L161</f>
        <v>9.4520565206251739E-2</v>
      </c>
      <c r="H157" s="29">
        <f>County!M161</f>
        <v>4.1660483908474766E-2</v>
      </c>
      <c r="I157" s="28">
        <f>County!G161</f>
        <v>0.30005048224064657</v>
      </c>
      <c r="J157" s="28">
        <f>County!H161</f>
        <v>0.13661610574125405</v>
      </c>
      <c r="K157" s="28">
        <f>County!I161</f>
        <v>6.1014614919838284E-2</v>
      </c>
    </row>
    <row r="158" spans="1:11" x14ac:dyDescent="0.2">
      <c r="A158" t="str">
        <f>County!A162</f>
        <v>Texas</v>
      </c>
      <c r="B158" t="str">
        <f>County!B162</f>
        <v>San Patricio</v>
      </c>
      <c r="C158">
        <f>County!C162</f>
        <v>34</v>
      </c>
      <c r="D158">
        <f>County!D162</f>
        <v>17</v>
      </c>
      <c r="E158">
        <f>County!E162</f>
        <v>7</v>
      </c>
      <c r="F158" s="28">
        <f>County!K162</f>
        <v>0.21426413258348997</v>
      </c>
      <c r="G158" s="28">
        <f>County!L162</f>
        <v>0.11358256593379767</v>
      </c>
      <c r="H158" s="29">
        <f>County!M162</f>
        <v>4.8433168509038227E-2</v>
      </c>
      <c r="I158" s="28">
        <f>County!G162</f>
        <v>0.30005048224064657</v>
      </c>
      <c r="J158" s="28">
        <f>County!H162</f>
        <v>0.16337014291901264</v>
      </c>
      <c r="K158" s="28">
        <f>County!I162</f>
        <v>7.0815468134156956E-2</v>
      </c>
    </row>
    <row r="159" spans="1:11" x14ac:dyDescent="0.2">
      <c r="A159" t="str">
        <f>County!A163</f>
        <v>Texas</v>
      </c>
      <c r="B159" t="str">
        <f>County!B163</f>
        <v>Willacy</v>
      </c>
      <c r="C159">
        <f>County!C163</f>
        <v>35</v>
      </c>
      <c r="D159">
        <f>County!D163</f>
        <v>19</v>
      </c>
      <c r="E159">
        <f>County!E163</f>
        <v>8</v>
      </c>
      <c r="F159" s="28">
        <f>County!K163</f>
        <v>0.21981700932498704</v>
      </c>
      <c r="G159" s="28">
        <f>County!L163</f>
        <v>0.1260671023415173</v>
      </c>
      <c r="H159" s="29">
        <f>County!M163</f>
        <v>5.5157989846188027E-2</v>
      </c>
      <c r="I159" s="28">
        <f>County!G163</f>
        <v>0.30735634939256917</v>
      </c>
      <c r="J159" s="28">
        <f>County!H163</f>
        <v>0.18074398834033478</v>
      </c>
      <c r="K159" s="28">
        <f>County!I163</f>
        <v>8.0514022925885831E-2</v>
      </c>
    </row>
    <row r="160" spans="1:11" x14ac:dyDescent="0.2">
      <c r="A160" t="str">
        <f>County!A164</f>
        <v>Virginia</v>
      </c>
      <c r="B160" t="str">
        <f>County!B164</f>
        <v>Accomack</v>
      </c>
      <c r="C160">
        <f>County!C164</f>
        <v>44</v>
      </c>
      <c r="D160">
        <f>County!D164</f>
        <v>13</v>
      </c>
      <c r="E160">
        <f>County!E164</f>
        <v>0</v>
      </c>
      <c r="F160" s="28">
        <f>County!K164</f>
        <v>0.26805984782190262</v>
      </c>
      <c r="G160" s="28">
        <f>County!L164</f>
        <v>8.8075903180205861E-2</v>
      </c>
      <c r="H160" s="29" t="str">
        <f>County!M164</f>
        <v>&lt;1%</v>
      </c>
      <c r="I160" s="28">
        <f>County!G164</f>
        <v>0.36977140177849677</v>
      </c>
      <c r="J160" s="28">
        <f>County!H164</f>
        <v>0.12750930453542164</v>
      </c>
      <c r="K160" s="28" t="str">
        <f>County!I164</f>
        <v>&lt;1%</v>
      </c>
    </row>
    <row r="161" spans="1:11" x14ac:dyDescent="0.2">
      <c r="A161" t="str">
        <f>County!A165</f>
        <v>Virginia</v>
      </c>
      <c r="B161" t="str">
        <f>County!B165</f>
        <v>Gloucester</v>
      </c>
      <c r="C161">
        <f>County!C165</f>
        <v>34</v>
      </c>
      <c r="D161">
        <f>County!D165</f>
        <v>7</v>
      </c>
      <c r="E161">
        <f>County!E165</f>
        <v>0</v>
      </c>
      <c r="F161" s="28">
        <f>County!K165</f>
        <v>0.21426413258348997</v>
      </c>
      <c r="G161" s="28">
        <f>County!L165</f>
        <v>4.8433168509038227E-2</v>
      </c>
      <c r="H161" s="29" t="str">
        <f>County!M165</f>
        <v>&lt;1%</v>
      </c>
      <c r="I161" s="28">
        <f>County!G165</f>
        <v>0.30005048224064657</v>
      </c>
      <c r="J161" s="28">
        <f>County!H165</f>
        <v>7.0815468134156956E-2</v>
      </c>
      <c r="K161" s="28" t="str">
        <f>County!I165</f>
        <v>&lt;1%</v>
      </c>
    </row>
    <row r="162" spans="1:11" x14ac:dyDescent="0.2">
      <c r="A162" t="str">
        <f>County!A166</f>
        <v>Virginia</v>
      </c>
      <c r="B162" t="str">
        <f>County!B166</f>
        <v>Hampton</v>
      </c>
      <c r="C162">
        <f>County!C166</f>
        <v>44</v>
      </c>
      <c r="D162">
        <f>County!D166</f>
        <v>12</v>
      </c>
      <c r="E162">
        <f>County!E166</f>
        <v>0</v>
      </c>
      <c r="F162" s="28">
        <f>County!K166</f>
        <v>0.26805984782190262</v>
      </c>
      <c r="G162" s="28">
        <f>County!L166</f>
        <v>8.158537189746129E-2</v>
      </c>
      <c r="H162" s="29" t="str">
        <f>County!M166</f>
        <v>&lt;1%</v>
      </c>
      <c r="I162" s="28">
        <f>County!G166</f>
        <v>0.36977140177849677</v>
      </c>
      <c r="J162" s="28">
        <f>County!H166</f>
        <v>0.11830644660586043</v>
      </c>
      <c r="K162" s="28" t="str">
        <f>County!I166</f>
        <v>&lt;1%</v>
      </c>
    </row>
    <row r="163" spans="1:11" x14ac:dyDescent="0.2">
      <c r="A163" t="str">
        <f>County!A167</f>
        <v>Virginia</v>
      </c>
      <c r="B163" t="str">
        <f>County!B167</f>
        <v>Lancaster</v>
      </c>
      <c r="C163">
        <f>County!C167</f>
        <v>31</v>
      </c>
      <c r="D163">
        <f>County!D167</f>
        <v>5</v>
      </c>
      <c r="E163">
        <f>County!E167</f>
        <v>0</v>
      </c>
      <c r="F163" s="28">
        <f>County!K167</f>
        <v>0.19736724281041051</v>
      </c>
      <c r="G163" s="28">
        <f>County!L167</f>
        <v>3.4839595382363586E-2</v>
      </c>
      <c r="H163" s="29" t="str">
        <f>County!M167</f>
        <v>&lt;1%</v>
      </c>
      <c r="I163" s="28">
        <f>County!G167</f>
        <v>0.27766725594027908</v>
      </c>
      <c r="J163" s="28">
        <f>County!H167</f>
        <v>5.1110384259560937E-2</v>
      </c>
      <c r="K163" s="28" t="str">
        <f>County!I167</f>
        <v>&lt;1%</v>
      </c>
    </row>
    <row r="164" spans="1:11" x14ac:dyDescent="0.2">
      <c r="A164" t="str">
        <f>County!A168</f>
        <v>Virginia</v>
      </c>
      <c r="B164" t="str">
        <f>County!B168</f>
        <v>Mathews</v>
      </c>
      <c r="C164">
        <f>County!C168</f>
        <v>34</v>
      </c>
      <c r="D164">
        <f>County!D168</f>
        <v>7</v>
      </c>
      <c r="E164">
        <f>County!E168</f>
        <v>0</v>
      </c>
      <c r="F164" s="28">
        <f>County!K168</f>
        <v>0.21426413258348997</v>
      </c>
      <c r="G164" s="28">
        <f>County!L168</f>
        <v>4.8433168509038227E-2</v>
      </c>
      <c r="H164" s="29" t="str">
        <f>County!M168</f>
        <v>&lt;1%</v>
      </c>
      <c r="I164" s="28">
        <f>County!G168</f>
        <v>0.30005048224064657</v>
      </c>
      <c r="J164" s="28">
        <f>County!H168</f>
        <v>7.0815468134156956E-2</v>
      </c>
      <c r="K164" s="28" t="str">
        <f>County!I168</f>
        <v>&lt;1%</v>
      </c>
    </row>
    <row r="165" spans="1:11" x14ac:dyDescent="0.2">
      <c r="A165" t="str">
        <f>County!A169</f>
        <v>Virginia</v>
      </c>
      <c r="B165" t="str">
        <f>County!B169</f>
        <v>Middlesex</v>
      </c>
      <c r="C165">
        <f>County!C169</f>
        <v>33</v>
      </c>
      <c r="D165">
        <f>County!D169</f>
        <v>5</v>
      </c>
      <c r="E165">
        <f>County!E169</f>
        <v>0</v>
      </c>
      <c r="F165" s="28">
        <f>County!K169</f>
        <v>0.2086717337805345</v>
      </c>
      <c r="G165" s="28">
        <f>County!L169</f>
        <v>3.4839595382363586E-2</v>
      </c>
      <c r="H165" s="29" t="str">
        <f>County!M169</f>
        <v>&lt;1%</v>
      </c>
      <c r="I165" s="28">
        <f>County!G169</f>
        <v>0.29266755425838964</v>
      </c>
      <c r="J165" s="28">
        <f>County!H169</f>
        <v>5.1110384259560937E-2</v>
      </c>
      <c r="K165" s="28" t="str">
        <f>County!I169</f>
        <v>&lt;1%</v>
      </c>
    </row>
    <row r="166" spans="1:11" x14ac:dyDescent="0.2">
      <c r="A166" t="str">
        <f>County!A170</f>
        <v>Virginia</v>
      </c>
      <c r="B166" t="str">
        <f>County!B170</f>
        <v>Newport News</v>
      </c>
      <c r="C166">
        <f>County!C170</f>
        <v>35</v>
      </c>
      <c r="D166">
        <f>County!D170</f>
        <v>8</v>
      </c>
      <c r="E166">
        <f>County!E170</f>
        <v>0</v>
      </c>
      <c r="F166" s="28">
        <f>County!K170</f>
        <v>0.21981700932498704</v>
      </c>
      <c r="G166" s="28">
        <f>County!L170</f>
        <v>5.5157989846188027E-2</v>
      </c>
      <c r="H166" s="29" t="str">
        <f>County!M170</f>
        <v>&lt;1%</v>
      </c>
      <c r="I166" s="28">
        <f>County!G170</f>
        <v>0.30735634939256917</v>
      </c>
      <c r="J166" s="28">
        <f>County!H170</f>
        <v>8.0514022925885831E-2</v>
      </c>
      <c r="K166" s="28" t="str">
        <f>County!I170</f>
        <v>&lt;1%</v>
      </c>
    </row>
    <row r="167" spans="1:11" x14ac:dyDescent="0.2">
      <c r="A167" t="str">
        <f>County!A171</f>
        <v>Virginia</v>
      </c>
      <c r="B167" t="str">
        <f>County!B171</f>
        <v>Norfolk</v>
      </c>
      <c r="C167">
        <f>County!C171</f>
        <v>42</v>
      </c>
      <c r="D167">
        <f>County!D171</f>
        <v>12</v>
      </c>
      <c r="E167">
        <f>County!E171</f>
        <v>0</v>
      </c>
      <c r="F167" s="28">
        <f>County!K171</f>
        <v>0.25760374358023552</v>
      </c>
      <c r="G167" s="28">
        <f>County!L171</f>
        <v>8.158537189746129E-2</v>
      </c>
      <c r="H167" s="29" t="str">
        <f>County!M171</f>
        <v>&lt;1%</v>
      </c>
      <c r="I167" s="28">
        <f>County!G171</f>
        <v>0.35640623376048586</v>
      </c>
      <c r="J167" s="28">
        <f>County!H171</f>
        <v>0.11830644660586043</v>
      </c>
      <c r="K167" s="28" t="str">
        <f>County!I171</f>
        <v>&lt;1%</v>
      </c>
    </row>
    <row r="168" spans="1:11" x14ac:dyDescent="0.2">
      <c r="A168" t="str">
        <f>County!A172</f>
        <v>Virginia</v>
      </c>
      <c r="B168" t="str">
        <f>County!B172</f>
        <v>Northampton</v>
      </c>
      <c r="C168">
        <f>County!C172</f>
        <v>44</v>
      </c>
      <c r="D168">
        <f>County!D172</f>
        <v>13</v>
      </c>
      <c r="E168">
        <f>County!E172</f>
        <v>0</v>
      </c>
      <c r="F168" s="28">
        <f>County!K172</f>
        <v>0.26805984782190262</v>
      </c>
      <c r="G168" s="28">
        <f>County!L172</f>
        <v>8.8075903180205861E-2</v>
      </c>
      <c r="H168" s="29" t="str">
        <f>County!M172</f>
        <v>&lt;1%</v>
      </c>
      <c r="I168" s="28">
        <f>County!G172</f>
        <v>0.36977140177849677</v>
      </c>
      <c r="J168" s="28">
        <f>County!H172</f>
        <v>0.12750930453542164</v>
      </c>
      <c r="K168" s="28" t="str">
        <f>County!I172</f>
        <v>&lt;1%</v>
      </c>
    </row>
    <row r="169" spans="1:11" x14ac:dyDescent="0.2">
      <c r="A169" t="str">
        <f>County!A173</f>
        <v>Virginia</v>
      </c>
      <c r="B169" t="str">
        <f>County!B173</f>
        <v>Northumberland</v>
      </c>
      <c r="C169">
        <f>County!C173</f>
        <v>30</v>
      </c>
      <c r="D169">
        <f>County!D173</f>
        <v>5</v>
      </c>
      <c r="E169">
        <f>County!E173</f>
        <v>0</v>
      </c>
      <c r="F169" s="28">
        <f>County!K173</f>
        <v>0.1916545820338591</v>
      </c>
      <c r="G169" s="28">
        <f>County!L173</f>
        <v>3.4839595382363586E-2</v>
      </c>
      <c r="H169" s="29" t="str">
        <f>County!M173</f>
        <v>&lt;1%</v>
      </c>
      <c r="I169" s="28">
        <f>County!G173</f>
        <v>0.27004823414897849</v>
      </c>
      <c r="J169" s="28">
        <f>County!H173</f>
        <v>5.1110384259560937E-2</v>
      </c>
      <c r="K169" s="28" t="str">
        <f>County!I173</f>
        <v>&lt;1%</v>
      </c>
    </row>
    <row r="170" spans="1:11" x14ac:dyDescent="0.2">
      <c r="A170" t="str">
        <f>County!A174</f>
        <v>Virginia</v>
      </c>
      <c r="B170" t="str">
        <f>County!B174</f>
        <v>Poquoson</v>
      </c>
      <c r="C170">
        <f>County!C174</f>
        <v>38</v>
      </c>
      <c r="D170">
        <f>County!D174</f>
        <v>9</v>
      </c>
      <c r="E170">
        <f>County!E174</f>
        <v>0</v>
      </c>
      <c r="F170" s="28">
        <f>County!K174</f>
        <v>0.23624129039024788</v>
      </c>
      <c r="G170" s="28">
        <f>County!L174</f>
        <v>6.1835286174562576E-2</v>
      </c>
      <c r="H170" s="29" t="str">
        <f>County!M174</f>
        <v>&lt;1%</v>
      </c>
      <c r="I170" s="28">
        <f>County!G174</f>
        <v>0.32881958735949834</v>
      </c>
      <c r="J170" s="28">
        <f>County!H174</f>
        <v>9.0111347055865099E-2</v>
      </c>
      <c r="K170" s="28" t="str">
        <f>County!I174</f>
        <v>&lt;1%</v>
      </c>
    </row>
    <row r="171" spans="1:11" x14ac:dyDescent="0.2">
      <c r="A171" t="str">
        <f>County!A175</f>
        <v>Virginia</v>
      </c>
      <c r="B171" t="str">
        <f>County!B175</f>
        <v>Portsmouth</v>
      </c>
      <c r="C171">
        <f>County!C175</f>
        <v>38</v>
      </c>
      <c r="D171">
        <f>County!D175</f>
        <v>10</v>
      </c>
      <c r="E171">
        <f>County!E175</f>
        <v>0</v>
      </c>
      <c r="F171" s="28">
        <f>County!K175</f>
        <v>0.23624129039024788</v>
      </c>
      <c r="G171" s="28">
        <f>County!L175</f>
        <v>6.846539335832047E-2</v>
      </c>
      <c r="H171" s="29" t="str">
        <f>County!M175</f>
        <v>&lt;1%</v>
      </c>
      <c r="I171" s="28">
        <f>County!G175</f>
        <v>0.32881958735949834</v>
      </c>
      <c r="J171" s="28">
        <f>County!H175</f>
        <v>9.9608497139961893E-2</v>
      </c>
      <c r="K171" s="28" t="str">
        <f>County!I175</f>
        <v>&lt;1%</v>
      </c>
    </row>
    <row r="172" spans="1:11" x14ac:dyDescent="0.2">
      <c r="A172" t="str">
        <f>County!A176</f>
        <v>Virginia</v>
      </c>
      <c r="B172" t="str">
        <f>County!B176</f>
        <v>Suffolk</v>
      </c>
      <c r="C172">
        <f>County!C176</f>
        <v>41</v>
      </c>
      <c r="D172">
        <f>County!D176</f>
        <v>11</v>
      </c>
      <c r="E172">
        <f>County!E176</f>
        <v>0</v>
      </c>
      <c r="F172" s="28">
        <f>County!K176</f>
        <v>0.25231981025366912</v>
      </c>
      <c r="G172" s="28">
        <f>County!L176</f>
        <v>7.5048644888033755E-2</v>
      </c>
      <c r="H172" s="29" t="str">
        <f>County!M176</f>
        <v>&lt;1%</v>
      </c>
      <c r="I172" s="28">
        <f>County!G176</f>
        <v>0.34961773501105264</v>
      </c>
      <c r="J172" s="28">
        <f>County!H176</f>
        <v>0.10900651876539713</v>
      </c>
      <c r="K172" s="28" t="str">
        <f>County!I176</f>
        <v>&lt;1%</v>
      </c>
    </row>
    <row r="173" spans="1:11" x14ac:dyDescent="0.2">
      <c r="A173" t="str">
        <f>County!A177</f>
        <v>Virginia</v>
      </c>
      <c r="B173" t="str">
        <f>County!B177</f>
        <v>Virginia Beach</v>
      </c>
      <c r="C173">
        <f>County!C177</f>
        <v>50</v>
      </c>
      <c r="D173">
        <f>County!D177</f>
        <v>18</v>
      </c>
      <c r="E173">
        <f>County!E177</f>
        <v>0</v>
      </c>
      <c r="F173" s="28">
        <f>County!K177</f>
        <v>0.29855282875368472</v>
      </c>
      <c r="G173" s="28">
        <f>County!L177</f>
        <v>0.11984696973283493</v>
      </c>
      <c r="H173" s="29" t="str">
        <f>County!M177</f>
        <v>&lt;1%</v>
      </c>
      <c r="I173" s="28">
        <f>County!G177</f>
        <v>0.40822455701045135</v>
      </c>
      <c r="J173" s="28">
        <f>County!H177</f>
        <v>0.17210263924350766</v>
      </c>
      <c r="K173" s="28" t="str">
        <f>County!I177</f>
        <v>&lt;1%</v>
      </c>
    </row>
    <row r="174" spans="1:11" x14ac:dyDescent="0.2">
      <c r="A174" t="str">
        <f>County!A178</f>
        <v>Virginia</v>
      </c>
      <c r="B174" t="str">
        <f>County!B178</f>
        <v>York</v>
      </c>
      <c r="C174">
        <f>County!C178</f>
        <v>40</v>
      </c>
      <c r="D174">
        <f>County!D178</f>
        <v>9</v>
      </c>
      <c r="E174">
        <f>County!E178</f>
        <v>0</v>
      </c>
      <c r="F174" s="28">
        <f>County!K178</f>
        <v>0.246998269044307</v>
      </c>
      <c r="G174" s="28">
        <f>County!L178</f>
        <v>6.1835286174562576E-2</v>
      </c>
      <c r="H174" s="29" t="str">
        <f>County!M178</f>
        <v>&lt;1%</v>
      </c>
      <c r="I174" s="28">
        <f>County!G178</f>
        <v>0.34275763253005997</v>
      </c>
      <c r="J174" s="28">
        <f>County!H178</f>
        <v>9.0111347055865099E-2</v>
      </c>
      <c r="K174" s="28" t="str">
        <f>County!I178</f>
        <v>&lt;1%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FE3F0-E724-452F-A756-834165E7E38D}">
  <dimension ref="A1:K243"/>
  <sheetViews>
    <sheetView workbookViewId="0">
      <selection activeCell="A12" sqref="A12"/>
    </sheetView>
  </sheetViews>
  <sheetFormatPr defaultRowHeight="14.25" x14ac:dyDescent="0.2"/>
  <cols>
    <col min="1" max="1" width="24" bestFit="1" customWidth="1"/>
    <col min="2" max="2" width="16" bestFit="1" customWidth="1"/>
    <col min="3" max="3" width="9.75" bestFit="1" customWidth="1"/>
    <col min="5" max="5" width="9.875" bestFit="1" customWidth="1"/>
    <col min="6" max="6" width="10.125" bestFit="1" customWidth="1"/>
    <col min="8" max="8" width="11.125" style="30" customWidth="1"/>
    <col min="9" max="9" width="10.125" bestFit="1" customWidth="1"/>
    <col min="11" max="11" width="10.25" bestFit="1" customWidth="1"/>
  </cols>
  <sheetData>
    <row r="1" spans="1:11" x14ac:dyDescent="0.2">
      <c r="A1" t="s">
        <v>0</v>
      </c>
      <c r="B1" t="s">
        <v>1</v>
      </c>
      <c r="C1" t="s">
        <v>237</v>
      </c>
      <c r="D1" t="s">
        <v>238</v>
      </c>
      <c r="E1" t="s">
        <v>239</v>
      </c>
      <c r="F1" t="s">
        <v>243</v>
      </c>
      <c r="G1" t="s">
        <v>244</v>
      </c>
      <c r="H1" t="s">
        <v>245</v>
      </c>
      <c r="I1" t="s">
        <v>240</v>
      </c>
      <c r="J1" t="s">
        <v>241</v>
      </c>
      <c r="K1" t="s">
        <v>242</v>
      </c>
    </row>
    <row r="2" spans="1:11" x14ac:dyDescent="0.2">
      <c r="A2" t="str">
        <f>'US State'!A4</f>
        <v>Alabama</v>
      </c>
      <c r="C2">
        <f>'US State'!B4</f>
        <v>123</v>
      </c>
      <c r="D2">
        <f>'US State'!C4</f>
        <v>46</v>
      </c>
      <c r="E2">
        <f>'US State'!D4</f>
        <v>12</v>
      </c>
      <c r="F2" s="28">
        <f>'US State'!F4</f>
        <v>0.72489019412393263</v>
      </c>
      <c r="G2" s="28">
        <f>'US State'!G4</f>
        <v>0.38285902249024129</v>
      </c>
      <c r="H2" s="28">
        <f>'US State'!H4</f>
        <v>0.11830644660586043</v>
      </c>
      <c r="I2" s="28">
        <f>'US State'!J4</f>
        <v>0.58202758386804176</v>
      </c>
      <c r="J2" s="28">
        <f>'US State'!K4</f>
        <v>0.27836868553984018</v>
      </c>
      <c r="K2" s="28">
        <f>'US State'!L4</f>
        <v>8.158537189746129E-2</v>
      </c>
    </row>
    <row r="3" spans="1:11" x14ac:dyDescent="0.2">
      <c r="A3" t="str">
        <f>County!A6</f>
        <v>Alabama</v>
      </c>
      <c r="B3" t="str">
        <f>County!B6</f>
        <v>Baldwin</v>
      </c>
      <c r="C3">
        <f>County!C6</f>
        <v>75</v>
      </c>
      <c r="D3">
        <f>County!D6</f>
        <v>28</v>
      </c>
      <c r="E3">
        <f>County!E6</f>
        <v>9</v>
      </c>
      <c r="F3" s="28">
        <f>County!G6</f>
        <v>0.54476524726175013</v>
      </c>
      <c r="G3" s="28">
        <f>County!H6</f>
        <v>0.2545682511346028</v>
      </c>
      <c r="H3" s="28">
        <f>County!I6</f>
        <v>9.0111347055865099E-2</v>
      </c>
      <c r="I3" s="28">
        <f>County!K6</f>
        <v>0.41252085755952594</v>
      </c>
      <c r="J3" s="28">
        <f>County!L6</f>
        <v>0.1801069931655942</v>
      </c>
      <c r="K3" s="28">
        <f>County!M6</f>
        <v>6.1835286174562576E-2</v>
      </c>
    </row>
    <row r="4" spans="1:11" x14ac:dyDescent="0.2">
      <c r="A4" t="str">
        <f>County!A7</f>
        <v>Alabama</v>
      </c>
      <c r="B4" t="str">
        <f>County!B7</f>
        <v>Mobile</v>
      </c>
      <c r="C4">
        <f>County!C7</f>
        <v>67</v>
      </c>
      <c r="D4">
        <f>County!D7</f>
        <v>28</v>
      </c>
      <c r="E4">
        <f>County!E7</f>
        <v>8</v>
      </c>
      <c r="F4" s="28">
        <f>County!G7</f>
        <v>0.50490299570761588</v>
      </c>
      <c r="G4" s="28">
        <f>County!H7</f>
        <v>0.2545682511346028</v>
      </c>
      <c r="H4" s="28">
        <f>County!I7</f>
        <v>8.0514022925885831E-2</v>
      </c>
      <c r="I4" s="28">
        <f>County!K7</f>
        <v>0.37822499833084533</v>
      </c>
      <c r="J4" s="28">
        <f>County!L7</f>
        <v>0.1801069931655942</v>
      </c>
      <c r="K4" s="28">
        <f>County!M7</f>
        <v>5.5157989846188027E-2</v>
      </c>
    </row>
    <row r="5" spans="1:11" x14ac:dyDescent="0.2">
      <c r="A5" t="str">
        <f>'US State'!A5</f>
        <v>Connecticut</v>
      </c>
      <c r="C5">
        <f>'US State'!B5</f>
        <v>35</v>
      </c>
      <c r="D5">
        <f>'US State'!C5</f>
        <v>11</v>
      </c>
      <c r="E5">
        <f>'US State'!D5</f>
        <v>2</v>
      </c>
      <c r="F5" s="28">
        <f>'US State'!F5</f>
        <v>0.30735634939256917</v>
      </c>
      <c r="G5" s="28">
        <f>'US State'!G5</f>
        <v>0.10900651876539713</v>
      </c>
      <c r="H5" s="28">
        <f>'US State'!H5</f>
        <v>2.0766465927883337E-2</v>
      </c>
      <c r="I5" s="28">
        <f>'US State'!J5</f>
        <v>0.21981700932498704</v>
      </c>
      <c r="J5" s="28">
        <f>'US State'!K5</f>
        <v>7.5048644888033755E-2</v>
      </c>
      <c r="K5" s="28">
        <f>'US State'!L5</f>
        <v>1.408426315629896E-2</v>
      </c>
    </row>
    <row r="6" spans="1:11" x14ac:dyDescent="0.2">
      <c r="A6" t="str">
        <f>County!A8</f>
        <v>Connecticut</v>
      </c>
      <c r="B6" s="33" t="str">
        <f>County!B8</f>
        <v>Fairfield</v>
      </c>
      <c r="C6">
        <f>County!C8</f>
        <v>27</v>
      </c>
      <c r="D6">
        <f>County!D8</f>
        <v>9</v>
      </c>
      <c r="E6">
        <f>County!E8</f>
        <v>2</v>
      </c>
      <c r="F6" s="28">
        <f>County!G8</f>
        <v>0.24670558564527079</v>
      </c>
      <c r="G6" s="28">
        <f>County!H8</f>
        <v>9.0111347055865099E-2</v>
      </c>
      <c r="H6" s="28">
        <f>County!I8</f>
        <v>2.0766465927883337E-2</v>
      </c>
      <c r="I6" s="28">
        <f>County!K8</f>
        <v>0.17427148423681349</v>
      </c>
      <c r="J6" s="28">
        <f>County!L8</f>
        <v>6.1835286174562576E-2</v>
      </c>
      <c r="K6" s="28">
        <f>County!M8</f>
        <v>1.408426315629896E-2</v>
      </c>
    </row>
    <row r="7" spans="1:11" x14ac:dyDescent="0.2">
      <c r="A7" t="str">
        <f>County!A9</f>
        <v>Connecticut</v>
      </c>
      <c r="B7" s="33" t="str">
        <f>County!B9</f>
        <v>Middlesex</v>
      </c>
      <c r="C7">
        <f>County!C9</f>
        <v>24</v>
      </c>
      <c r="D7">
        <f>County!D9</f>
        <v>10</v>
      </c>
      <c r="E7">
        <f>County!E9</f>
        <v>2</v>
      </c>
      <c r="F7" s="28">
        <f>County!G9</f>
        <v>0.22261647790321548</v>
      </c>
      <c r="G7" s="28">
        <f>County!H9</f>
        <v>9.9608497139961893E-2</v>
      </c>
      <c r="H7" s="28">
        <f>County!I9</f>
        <v>2.0766465927883337E-2</v>
      </c>
      <c r="I7" s="28">
        <f>County!K9</f>
        <v>0.15651457088727549</v>
      </c>
      <c r="J7" s="28">
        <f>County!L9</f>
        <v>6.846539335832047E-2</v>
      </c>
      <c r="K7" s="28">
        <f>County!M9</f>
        <v>1.408426315629896E-2</v>
      </c>
    </row>
    <row r="8" spans="1:11" x14ac:dyDescent="0.2">
      <c r="A8" t="str">
        <f>County!A10</f>
        <v>Connecticut</v>
      </c>
      <c r="B8" s="33" t="str">
        <f>County!B10</f>
        <v>New Haven</v>
      </c>
      <c r="C8">
        <f>County!C10</f>
        <v>32</v>
      </c>
      <c r="D8">
        <f>County!D10</f>
        <v>11</v>
      </c>
      <c r="E8">
        <f>County!E10</f>
        <v>2</v>
      </c>
      <c r="F8" s="28">
        <f>County!G10</f>
        <v>0.28520675262352191</v>
      </c>
      <c r="G8" s="28">
        <f>County!H10</f>
        <v>0.10900651876539713</v>
      </c>
      <c r="H8" s="28">
        <f>County!I10</f>
        <v>2.0766465927883337E-2</v>
      </c>
      <c r="I8" s="28">
        <f>County!K10</f>
        <v>0.20303953162168265</v>
      </c>
      <c r="J8" s="28">
        <f>County!L10</f>
        <v>7.5048644888033755E-2</v>
      </c>
      <c r="K8" s="28">
        <f>County!M10</f>
        <v>1.408426315629896E-2</v>
      </c>
    </row>
    <row r="9" spans="1:11" x14ac:dyDescent="0.2">
      <c r="A9" t="str">
        <f>County!A11</f>
        <v>Connecticut</v>
      </c>
      <c r="B9" s="33" t="str">
        <f>County!B11</f>
        <v>New London</v>
      </c>
      <c r="C9">
        <f>County!C11</f>
        <v>27</v>
      </c>
      <c r="D9">
        <f>County!D11</f>
        <v>10</v>
      </c>
      <c r="E9">
        <f>County!E11</f>
        <v>2</v>
      </c>
      <c r="F9" s="28">
        <f>County!G11</f>
        <v>0.24670558564527079</v>
      </c>
      <c r="G9" s="28">
        <f>County!H11</f>
        <v>9.9608497139961893E-2</v>
      </c>
      <c r="H9" s="28">
        <f>County!I11</f>
        <v>2.0766465927883337E-2</v>
      </c>
      <c r="I9" s="28">
        <f>County!K11</f>
        <v>0.17427148423681349</v>
      </c>
      <c r="J9" s="28">
        <f>County!L11</f>
        <v>6.846539335832047E-2</v>
      </c>
      <c r="K9" s="28">
        <f>County!M11</f>
        <v>1.408426315629896E-2</v>
      </c>
    </row>
    <row r="10" spans="1:11" x14ac:dyDescent="0.2">
      <c r="A10" t="str">
        <f>'US State'!A6</f>
        <v>Delaware</v>
      </c>
      <c r="C10">
        <f>'US State'!B6</f>
        <v>36</v>
      </c>
      <c r="D10">
        <f>'US State'!C6</f>
        <v>9</v>
      </c>
      <c r="E10">
        <f>'US State'!D6</f>
        <v>1</v>
      </c>
      <c r="F10" s="28">
        <f>'US State'!F6</f>
        <v>0.31458596005243444</v>
      </c>
      <c r="G10" s="28">
        <f>'US State'!G6</f>
        <v>9.0111347055865099E-2</v>
      </c>
      <c r="H10" s="28">
        <f>'US State'!H6</f>
        <v>1.0437705815284914E-2</v>
      </c>
      <c r="I10" s="28">
        <f>'US State'!J6</f>
        <v>0.22533064331152686</v>
      </c>
      <c r="J10" s="28">
        <f>'US State'!K6</f>
        <v>6.1835286174562576E-2</v>
      </c>
      <c r="K10" s="28">
        <f>'US State'!L6</f>
        <v>7.0671035544741523E-3</v>
      </c>
    </row>
    <row r="11" spans="1:11" x14ac:dyDescent="0.2">
      <c r="A11" t="str">
        <f>County!A12</f>
        <v>Delaware</v>
      </c>
      <c r="B11" s="33" t="str">
        <f>County!B12</f>
        <v>Kent</v>
      </c>
      <c r="C11">
        <f>County!C12</f>
        <v>23</v>
      </c>
      <c r="D11">
        <f>County!D12</f>
        <v>4</v>
      </c>
      <c r="E11">
        <f>County!E12</f>
        <v>0</v>
      </c>
      <c r="F11" s="28">
        <f>County!G12</f>
        <v>0.21441679147924841</v>
      </c>
      <c r="G11" s="28">
        <f>County!H12</f>
        <v>4.1101685748632599E-2</v>
      </c>
      <c r="H11" s="28" t="str">
        <f>County!I12</f>
        <v>&lt;1%</v>
      </c>
      <c r="I11" s="28">
        <f>County!K12</f>
        <v>0.15051114518190423</v>
      </c>
      <c r="J11" s="28">
        <f>County!L12</f>
        <v>2.79701598439418E-2</v>
      </c>
      <c r="K11" s="28" t="str">
        <f>County!M12</f>
        <v>&lt;1%</v>
      </c>
    </row>
    <row r="12" spans="1:11" x14ac:dyDescent="0.2">
      <c r="A12" t="str">
        <f>County!A13</f>
        <v>Delaware</v>
      </c>
      <c r="B12" s="33" t="str">
        <f>County!B13</f>
        <v>New Castle</v>
      </c>
      <c r="C12">
        <f>County!C13</f>
        <v>18</v>
      </c>
      <c r="D12">
        <f>County!D13</f>
        <v>1</v>
      </c>
      <c r="E12">
        <f>County!E13</f>
        <v>0</v>
      </c>
      <c r="F12" s="28">
        <f>County!G13</f>
        <v>0.17210263924350766</v>
      </c>
      <c r="G12" s="28">
        <f>County!H13</f>
        <v>1.0437705815284914E-2</v>
      </c>
      <c r="H12" s="28" t="str">
        <f>County!I13</f>
        <v>&lt;1%</v>
      </c>
      <c r="I12" s="28">
        <f>County!K13</f>
        <v>0.11984696973283493</v>
      </c>
      <c r="J12" s="28">
        <f>County!L13</f>
        <v>7.0671035544741523E-3</v>
      </c>
      <c r="K12" s="28" t="str">
        <f>County!M13</f>
        <v>&lt;1%</v>
      </c>
    </row>
    <row r="13" spans="1:11" x14ac:dyDescent="0.2">
      <c r="A13" t="str">
        <f>County!A14</f>
        <v>Delaware</v>
      </c>
      <c r="B13" s="33" t="str">
        <f>County!B14</f>
        <v>Sussex</v>
      </c>
      <c r="C13">
        <f>County!C14</f>
        <v>32</v>
      </c>
      <c r="D13">
        <f>County!D14</f>
        <v>9</v>
      </c>
      <c r="E13">
        <f>County!E14</f>
        <v>1</v>
      </c>
      <c r="F13" s="28">
        <f>County!G14</f>
        <v>0.28520675262352191</v>
      </c>
      <c r="G13" s="28">
        <f>County!H14</f>
        <v>9.0111347055865099E-2</v>
      </c>
      <c r="H13" s="28">
        <f>County!I14</f>
        <v>1.0437705815284914E-2</v>
      </c>
      <c r="I13" s="28">
        <f>County!K14</f>
        <v>0.20303953162168265</v>
      </c>
      <c r="J13" s="28">
        <f>County!L14</f>
        <v>6.1835286174562576E-2</v>
      </c>
      <c r="K13" s="28">
        <f>County!M14</f>
        <v>7.0671035544741523E-3</v>
      </c>
    </row>
    <row r="14" spans="1:11" x14ac:dyDescent="0.2">
      <c r="A14" t="str">
        <f>'US State'!A7</f>
        <v>Florida</v>
      </c>
      <c r="C14">
        <f>'US State'!B7</f>
        <v>274</v>
      </c>
      <c r="D14">
        <f>'US State'!C7</f>
        <v>115</v>
      </c>
      <c r="E14">
        <f>'US State'!D7</f>
        <v>48</v>
      </c>
      <c r="F14" s="28">
        <f>'US State'!F7</f>
        <v>0.94358169597170949</v>
      </c>
      <c r="G14" s="28">
        <f>'US State'!G7</f>
        <v>0.70080043335571995</v>
      </c>
      <c r="H14" s="28">
        <f>'US State'!H7</f>
        <v>0.39567485957239823</v>
      </c>
      <c r="I14" s="28">
        <f>'US State'!J7</f>
        <v>0.85676392047597894</v>
      </c>
      <c r="J14" s="28">
        <f>'US State'!K7</f>
        <v>0.55762718884195683</v>
      </c>
      <c r="K14" s="28">
        <f>'US State'!L7</f>
        <v>0.2885323308745229</v>
      </c>
    </row>
    <row r="15" spans="1:11" x14ac:dyDescent="0.2">
      <c r="A15" t="str">
        <f>County!A15</f>
        <v>Florida</v>
      </c>
      <c r="B15" s="33" t="str">
        <f>County!B15</f>
        <v>Bay</v>
      </c>
      <c r="C15">
        <f>County!C15</f>
        <v>58</v>
      </c>
      <c r="D15">
        <f>County!D15</f>
        <v>26</v>
      </c>
      <c r="E15">
        <f>County!E15</f>
        <v>7</v>
      </c>
      <c r="F15" s="28">
        <f>County!G15</f>
        <v>0.45587077859428793</v>
      </c>
      <c r="G15" s="28">
        <f>County!H15</f>
        <v>0.23875998632773632</v>
      </c>
      <c r="H15" s="28">
        <f>County!I15</f>
        <v>7.0815468134156956E-2</v>
      </c>
      <c r="I15" s="28">
        <f>County!K15</f>
        <v>0.3372432447029261</v>
      </c>
      <c r="J15" s="28">
        <f>County!L15</f>
        <v>0.16839444163940265</v>
      </c>
      <c r="K15" s="28">
        <f>County!M15</f>
        <v>4.8433168509038227E-2</v>
      </c>
    </row>
    <row r="16" spans="1:11" x14ac:dyDescent="0.2">
      <c r="A16" t="str">
        <f>County!A16</f>
        <v>Florida</v>
      </c>
      <c r="B16" s="33" t="str">
        <f>County!B16</f>
        <v>Brevard</v>
      </c>
      <c r="C16">
        <f>County!C16</f>
        <v>78</v>
      </c>
      <c r="D16">
        <f>County!D16</f>
        <v>26</v>
      </c>
      <c r="E16">
        <f>County!E16</f>
        <v>8</v>
      </c>
      <c r="F16" s="28">
        <f>County!G16</f>
        <v>0.55887179659670561</v>
      </c>
      <c r="G16" s="28">
        <f>County!H16</f>
        <v>0.23875998632773632</v>
      </c>
      <c r="H16" s="28">
        <f>County!I16</f>
        <v>8.0514022925885831E-2</v>
      </c>
      <c r="I16" s="28">
        <f>County!K16</f>
        <v>0.42488836963137022</v>
      </c>
      <c r="J16" s="28">
        <f>County!L16</f>
        <v>0.16839444163940265</v>
      </c>
      <c r="K16" s="28">
        <f>County!M16</f>
        <v>5.5157989846188027E-2</v>
      </c>
    </row>
    <row r="17" spans="1:11" x14ac:dyDescent="0.2">
      <c r="A17" t="str">
        <f>County!A17</f>
        <v>Florida</v>
      </c>
      <c r="B17" s="33" t="str">
        <f>County!B17</f>
        <v>Broward</v>
      </c>
      <c r="C17">
        <f>County!C17</f>
        <v>77</v>
      </c>
      <c r="D17">
        <f>County!D17</f>
        <v>36</v>
      </c>
      <c r="E17">
        <f>County!E17</f>
        <v>16</v>
      </c>
      <c r="F17" s="28">
        <f>County!G17</f>
        <v>0.5542188642436775</v>
      </c>
      <c r="G17" s="28">
        <f>County!H17</f>
        <v>0.31458596005243444</v>
      </c>
      <c r="H17" s="28">
        <f>County!I17</f>
        <v>0.15454553796406145</v>
      </c>
      <c r="I17" s="28">
        <f>County!K17</f>
        <v>0.4207950684004943</v>
      </c>
      <c r="J17" s="28">
        <f>County!L17</f>
        <v>0.22533064331152686</v>
      </c>
      <c r="K17" s="28">
        <f>County!M17</f>
        <v>0.1072735758485035</v>
      </c>
    </row>
    <row r="18" spans="1:11" x14ac:dyDescent="0.2">
      <c r="A18" t="str">
        <f>County!A18</f>
        <v>Florida</v>
      </c>
      <c r="B18" s="33" t="str">
        <f>County!B18</f>
        <v>Charlotte</v>
      </c>
      <c r="C18">
        <f>County!C18</f>
        <v>67</v>
      </c>
      <c r="D18">
        <f>County!D18</f>
        <v>26</v>
      </c>
      <c r="E18">
        <f>County!E18</f>
        <v>15</v>
      </c>
      <c r="F18" s="28">
        <f>County!G18</f>
        <v>0.50490299570761588</v>
      </c>
      <c r="G18" s="28">
        <f>County!H18</f>
        <v>0.23875998632773632</v>
      </c>
      <c r="H18" s="28">
        <f>County!I18</f>
        <v>0.14562785283518198</v>
      </c>
      <c r="I18" s="28">
        <f>County!K18</f>
        <v>0.37822499833084533</v>
      </c>
      <c r="J18" s="28">
        <f>County!L18</f>
        <v>0.16839444163940265</v>
      </c>
      <c r="K18" s="28">
        <f>County!M18</f>
        <v>0.10091968213838587</v>
      </c>
    </row>
    <row r="19" spans="1:11" x14ac:dyDescent="0.2">
      <c r="A19" t="str">
        <f>County!A19</f>
        <v>Florida</v>
      </c>
      <c r="B19" s="33" t="str">
        <f>County!B19</f>
        <v>Citrus</v>
      </c>
      <c r="C19">
        <f>County!C19</f>
        <v>59</v>
      </c>
      <c r="D19">
        <f>County!D19</f>
        <v>26</v>
      </c>
      <c r="E19">
        <f>County!E19</f>
        <v>4</v>
      </c>
      <c r="F19" s="28">
        <f>County!G19</f>
        <v>0.4615502393328208</v>
      </c>
      <c r="G19" s="28">
        <f>County!H19</f>
        <v>0.23875998632773632</v>
      </c>
      <c r="H19" s="28">
        <f>County!I19</f>
        <v>4.1101685748632599E-2</v>
      </c>
      <c r="I19" s="28">
        <f>County!K19</f>
        <v>0.34192701532403791</v>
      </c>
      <c r="J19" s="28">
        <f>County!L19</f>
        <v>0.16839444163940265</v>
      </c>
      <c r="K19" s="28">
        <f>County!M19</f>
        <v>2.79701598439418E-2</v>
      </c>
    </row>
    <row r="20" spans="1:11" x14ac:dyDescent="0.2">
      <c r="A20" t="str">
        <f>County!A20</f>
        <v>Florida</v>
      </c>
      <c r="B20" s="33" t="str">
        <f>County!B20</f>
        <v>Collier</v>
      </c>
      <c r="C20">
        <f>County!C20</f>
        <v>77</v>
      </c>
      <c r="D20">
        <f>County!D20</f>
        <v>34</v>
      </c>
      <c r="E20">
        <f>County!E20</f>
        <v>19</v>
      </c>
      <c r="F20" s="28">
        <f>County!G20</f>
        <v>0.5542188642436775</v>
      </c>
      <c r="G20" s="28">
        <f>County!H20</f>
        <v>0.30005048224064657</v>
      </c>
      <c r="H20" s="28">
        <f>County!I20</f>
        <v>0.18074398834033478</v>
      </c>
      <c r="I20" s="28">
        <f>County!K20</f>
        <v>0.4207950684004943</v>
      </c>
      <c r="J20" s="28">
        <f>County!L20</f>
        <v>0.21426413258348997</v>
      </c>
      <c r="K20" s="28">
        <f>County!M20</f>
        <v>0.1260671023415173</v>
      </c>
    </row>
    <row r="21" spans="1:11" x14ac:dyDescent="0.2">
      <c r="A21" t="str">
        <f>County!A21</f>
        <v>Florida</v>
      </c>
      <c r="B21" s="33" t="str">
        <f>County!B21</f>
        <v>Dixie</v>
      </c>
      <c r="C21">
        <f>County!C21</f>
        <v>61</v>
      </c>
      <c r="D21">
        <f>County!D21</f>
        <v>19</v>
      </c>
      <c r="E21">
        <f>County!E21</f>
        <v>2</v>
      </c>
      <c r="F21" s="28">
        <f>County!G21</f>
        <v>0.47273193794159274</v>
      </c>
      <c r="G21" s="28">
        <f>County!H21</f>
        <v>0.18074398834033478</v>
      </c>
      <c r="H21" s="28">
        <f>County!I21</f>
        <v>2.0766465927883337E-2</v>
      </c>
      <c r="I21" s="28">
        <f>County!K21</f>
        <v>0.35119548841626524</v>
      </c>
      <c r="J21" s="28">
        <f>County!L21</f>
        <v>0.1260671023415173</v>
      </c>
      <c r="K21" s="28">
        <f>County!M21</f>
        <v>1.408426315629896E-2</v>
      </c>
    </row>
    <row r="22" spans="1:11" x14ac:dyDescent="0.2">
      <c r="A22" t="str">
        <f>County!A22</f>
        <v>Florida</v>
      </c>
      <c r="B22" s="33" t="str">
        <f>County!B22</f>
        <v>Duval</v>
      </c>
      <c r="C22">
        <f>County!C22</f>
        <v>67</v>
      </c>
      <c r="D22">
        <f>County!D22</f>
        <v>22</v>
      </c>
      <c r="E22">
        <f>County!E22</f>
        <v>5</v>
      </c>
      <c r="F22" s="28">
        <f>County!G22</f>
        <v>0.50490299570761588</v>
      </c>
      <c r="G22" s="28">
        <f>County!H22</f>
        <v>0.20613061639744334</v>
      </c>
      <c r="H22" s="28">
        <f>County!I22</f>
        <v>5.1110384259560937E-2</v>
      </c>
      <c r="I22" s="28">
        <f>County!K22</f>
        <v>0.37822499833084533</v>
      </c>
      <c r="J22" s="28">
        <f>County!L22</f>
        <v>0.14446499067653729</v>
      </c>
      <c r="K22" s="28">
        <f>County!M22</f>
        <v>3.4839595382363586E-2</v>
      </c>
    </row>
    <row r="23" spans="1:11" x14ac:dyDescent="0.2">
      <c r="A23" t="str">
        <f>County!A23</f>
        <v>Florida</v>
      </c>
      <c r="B23" s="33" t="str">
        <f>County!B23</f>
        <v>Escambia</v>
      </c>
      <c r="C23">
        <f>County!C23</f>
        <v>69</v>
      </c>
      <c r="D23">
        <f>County!D23</f>
        <v>27</v>
      </c>
      <c r="E23">
        <f>County!E23</f>
        <v>10</v>
      </c>
      <c r="F23" s="28">
        <f>County!G23</f>
        <v>0.51518441077825072</v>
      </c>
      <c r="G23" s="28">
        <f>County!H23</f>
        <v>0.24670558564527079</v>
      </c>
      <c r="H23" s="28">
        <f>County!I23</f>
        <v>9.9608497139961893E-2</v>
      </c>
      <c r="I23" s="28">
        <f>County!K23</f>
        <v>0.38698224107836177</v>
      </c>
      <c r="J23" s="28">
        <f>County!L23</f>
        <v>0.17427148423681349</v>
      </c>
      <c r="K23" s="28">
        <f>County!M23</f>
        <v>6.846539335832047E-2</v>
      </c>
    </row>
    <row r="24" spans="1:11" x14ac:dyDescent="0.2">
      <c r="A24" t="str">
        <f>County!A24</f>
        <v>Florida</v>
      </c>
      <c r="B24" s="33" t="str">
        <f>County!B24</f>
        <v>Flagler</v>
      </c>
      <c r="C24">
        <f>County!C24</f>
        <v>59</v>
      </c>
      <c r="D24">
        <f>County!D24</f>
        <v>22</v>
      </c>
      <c r="E24">
        <f>County!E24</f>
        <v>3</v>
      </c>
      <c r="F24" s="28">
        <f>County!G24</f>
        <v>0.4615502393328208</v>
      </c>
      <c r="G24" s="28">
        <f>County!H24</f>
        <v>0.20613061639744334</v>
      </c>
      <c r="H24" s="28">
        <f>County!I24</f>
        <v>3.0987417480989654E-2</v>
      </c>
      <c r="I24" s="28">
        <f>County!K24</f>
        <v>0.34192701532403791</v>
      </c>
      <c r="J24" s="28">
        <f>County!L24</f>
        <v>0.14446499067653729</v>
      </c>
      <c r="K24" s="28">
        <f>County!M24</f>
        <v>2.1051831764559048E-2</v>
      </c>
    </row>
    <row r="25" spans="1:11" x14ac:dyDescent="0.2">
      <c r="A25" t="str">
        <f>County!A25</f>
        <v>Florida</v>
      </c>
      <c r="B25" s="33" t="str">
        <f>County!B25</f>
        <v>Franklin</v>
      </c>
      <c r="C25">
        <f>County!C25</f>
        <v>60</v>
      </c>
      <c r="D25">
        <f>County!D25</f>
        <v>21</v>
      </c>
      <c r="E25">
        <f>County!E25</f>
        <v>4</v>
      </c>
      <c r="F25" s="28">
        <f>County!G25</f>
        <v>0.46717041953097538</v>
      </c>
      <c r="G25" s="28">
        <f>County!H25</f>
        <v>0.19775704039267872</v>
      </c>
      <c r="H25" s="28">
        <f>County!I25</f>
        <v>4.1101685748632599E-2</v>
      </c>
      <c r="I25" s="28">
        <f>County!K25</f>
        <v>0.34657768525314492</v>
      </c>
      <c r="J25" s="28">
        <f>County!L25</f>
        <v>0.13837580325308607</v>
      </c>
      <c r="K25" s="28">
        <f>County!M25</f>
        <v>2.79701598439418E-2</v>
      </c>
    </row>
    <row r="26" spans="1:11" x14ac:dyDescent="0.2">
      <c r="A26" t="str">
        <f>County!A26</f>
        <v>Florida</v>
      </c>
      <c r="B26" s="33" t="str">
        <f>County!B26</f>
        <v>Gulf</v>
      </c>
      <c r="C26">
        <f>County!C26</f>
        <v>59</v>
      </c>
      <c r="D26">
        <f>County!D26</f>
        <v>23</v>
      </c>
      <c r="E26">
        <f>County!E26</f>
        <v>4</v>
      </c>
      <c r="F26" s="28">
        <f>County!G26</f>
        <v>0.4615502393328208</v>
      </c>
      <c r="G26" s="28">
        <f>County!H26</f>
        <v>0.21441679147924841</v>
      </c>
      <c r="H26" s="28">
        <f>County!I26</f>
        <v>4.1101685748632599E-2</v>
      </c>
      <c r="I26" s="28">
        <f>County!K26</f>
        <v>0.34192701532403791</v>
      </c>
      <c r="J26" s="28">
        <f>County!L26</f>
        <v>0.15051114518190423</v>
      </c>
      <c r="K26" s="28">
        <f>County!M26</f>
        <v>2.79701598439418E-2</v>
      </c>
    </row>
    <row r="27" spans="1:11" x14ac:dyDescent="0.2">
      <c r="A27" t="str">
        <f>County!A27</f>
        <v>Florida</v>
      </c>
      <c r="B27" s="33" t="str">
        <f>County!B27</f>
        <v>Hernando</v>
      </c>
      <c r="C27">
        <f>County!C27</f>
        <v>58</v>
      </c>
      <c r="D27">
        <f>County!D27</f>
        <v>26</v>
      </c>
      <c r="E27">
        <f>County!E27</f>
        <v>6</v>
      </c>
      <c r="F27" s="28">
        <f>County!G27</f>
        <v>0.45587077859428793</v>
      </c>
      <c r="G27" s="28">
        <f>County!H27</f>
        <v>0.23875998632773632</v>
      </c>
      <c r="H27" s="28">
        <f>County!I27</f>
        <v>6.1014614919838284E-2</v>
      </c>
      <c r="I27" s="28">
        <f>County!K27</f>
        <v>0.3372432447029261</v>
      </c>
      <c r="J27" s="28">
        <f>County!L27</f>
        <v>0.16839444163940265</v>
      </c>
      <c r="K27" s="28">
        <f>County!M27</f>
        <v>4.1660483908474766E-2</v>
      </c>
    </row>
    <row r="28" spans="1:11" x14ac:dyDescent="0.2">
      <c r="A28" t="str">
        <f>County!A28</f>
        <v>Florida</v>
      </c>
      <c r="B28" s="33" t="str">
        <f>County!B28</f>
        <v>Hillsborough</v>
      </c>
      <c r="C28">
        <f>County!C28</f>
        <v>63</v>
      </c>
      <c r="D28">
        <f>County!D28</f>
        <v>27</v>
      </c>
      <c r="E28">
        <f>County!E28</f>
        <v>10</v>
      </c>
      <c r="F28" s="28">
        <f>County!G28</f>
        <v>0.48368143218718962</v>
      </c>
      <c r="G28" s="28">
        <f>County!H28</f>
        <v>0.24670558564527079</v>
      </c>
      <c r="H28" s="28">
        <f>County!I28</f>
        <v>9.9608497139961893E-2</v>
      </c>
      <c r="I28" s="28">
        <f>County!K28</f>
        <v>0.36033342189440443</v>
      </c>
      <c r="J28" s="28">
        <f>County!L28</f>
        <v>0.17427148423681349</v>
      </c>
      <c r="K28" s="28">
        <f>County!M28</f>
        <v>6.846539335832047E-2</v>
      </c>
    </row>
    <row r="29" spans="1:11" x14ac:dyDescent="0.2">
      <c r="A29" t="str">
        <f>County!A29</f>
        <v>Florida</v>
      </c>
      <c r="B29" s="33" t="str">
        <f>County!B29</f>
        <v>Indian River</v>
      </c>
      <c r="C29">
        <f>County!C29</f>
        <v>65</v>
      </c>
      <c r="D29">
        <f>County!D29</f>
        <v>26</v>
      </c>
      <c r="E29">
        <f>County!E29</f>
        <v>9</v>
      </c>
      <c r="F29" s="28">
        <f>County!G29</f>
        <v>0.49440354413360788</v>
      </c>
      <c r="G29" s="28">
        <f>County!H29</f>
        <v>0.23875998632773632</v>
      </c>
      <c r="H29" s="28">
        <f>County!I29</f>
        <v>9.0111347055865099E-2</v>
      </c>
      <c r="I29" s="28">
        <f>County!K29</f>
        <v>0.36934265431273283</v>
      </c>
      <c r="J29" s="28">
        <f>County!L29</f>
        <v>0.16839444163940265</v>
      </c>
      <c r="K29" s="28">
        <f>County!M29</f>
        <v>6.1835286174562576E-2</v>
      </c>
    </row>
    <row r="30" spans="1:11" x14ac:dyDescent="0.2">
      <c r="A30" t="str">
        <f>County!A30</f>
        <v>Florida</v>
      </c>
      <c r="B30" s="33" t="str">
        <f>County!B30</f>
        <v>Jefferson</v>
      </c>
      <c r="C30">
        <f>County!C30</f>
        <v>56</v>
      </c>
      <c r="D30">
        <f>County!D30</f>
        <v>14</v>
      </c>
      <c r="E30">
        <f>County!E30</f>
        <v>1</v>
      </c>
      <c r="F30" s="28">
        <f>County!G30</f>
        <v>0.4443315077834753</v>
      </c>
      <c r="G30" s="28">
        <f>County!H30</f>
        <v>0.13661610574125405</v>
      </c>
      <c r="H30" s="28">
        <f>County!I30</f>
        <v>1.0437705815284914E-2</v>
      </c>
      <c r="I30" s="28">
        <f>County!K30</f>
        <v>0.32777545734403701</v>
      </c>
      <c r="J30" s="28">
        <f>County!L30</f>
        <v>9.4520565206251739E-2</v>
      </c>
      <c r="K30" s="28">
        <f>County!M30</f>
        <v>7.0671035544741523E-3</v>
      </c>
    </row>
    <row r="31" spans="1:11" x14ac:dyDescent="0.2">
      <c r="A31" t="str">
        <f>County!A31</f>
        <v>Florida</v>
      </c>
      <c r="B31" s="33" t="str">
        <f>County!B31</f>
        <v>Lee</v>
      </c>
      <c r="C31">
        <f>County!C31</f>
        <v>71</v>
      </c>
      <c r="D31">
        <f>County!D31</f>
        <v>28</v>
      </c>
      <c r="E31">
        <f>County!E31</f>
        <v>17</v>
      </c>
      <c r="F31" s="28">
        <f>County!G31</f>
        <v>0.52525231719313081</v>
      </c>
      <c r="G31" s="28">
        <f>County!H31</f>
        <v>0.2545682511346028</v>
      </c>
      <c r="H31" s="28">
        <f>County!I31</f>
        <v>0.16337014291901264</v>
      </c>
      <c r="I31" s="28">
        <f>County!K31</f>
        <v>0.39561614451449867</v>
      </c>
      <c r="J31" s="28">
        <f>County!L31</f>
        <v>0.1801069931655942</v>
      </c>
      <c r="K31" s="28">
        <f>County!M31</f>
        <v>0.11358256593379767</v>
      </c>
    </row>
    <row r="32" spans="1:11" x14ac:dyDescent="0.2">
      <c r="A32" t="str">
        <f>County!A32</f>
        <v>Florida</v>
      </c>
      <c r="B32" s="33" t="str">
        <f>County!B32</f>
        <v>Levy</v>
      </c>
      <c r="C32">
        <f>County!C32</f>
        <v>62</v>
      </c>
      <c r="D32">
        <f>County!D32</f>
        <v>22</v>
      </c>
      <c r="E32">
        <f>County!E32</f>
        <v>4</v>
      </c>
      <c r="F32" s="28">
        <f>County!G32</f>
        <v>0.47823540685915367</v>
      </c>
      <c r="G32" s="28">
        <f>County!H32</f>
        <v>0.20613061639744334</v>
      </c>
      <c r="H32" s="28">
        <f>County!I32</f>
        <v>4.1101685748632599E-2</v>
      </c>
      <c r="I32" s="28">
        <f>County!K32</f>
        <v>0.35578065708623752</v>
      </c>
      <c r="J32" s="28">
        <f>County!L32</f>
        <v>0.14446499067653729</v>
      </c>
      <c r="K32" s="28">
        <f>County!M32</f>
        <v>2.79701598439418E-2</v>
      </c>
    </row>
    <row r="33" spans="1:11" x14ac:dyDescent="0.2">
      <c r="A33" t="str">
        <f>County!A33</f>
        <v>Florida</v>
      </c>
      <c r="B33" s="33" t="str">
        <f>County!B33</f>
        <v>Manatee</v>
      </c>
      <c r="C33">
        <f>County!C33</f>
        <v>65</v>
      </c>
      <c r="D33">
        <f>County!D33</f>
        <v>28</v>
      </c>
      <c r="E33">
        <f>County!E33</f>
        <v>11</v>
      </c>
      <c r="F33" s="28">
        <f>County!G33</f>
        <v>0.49440354413360788</v>
      </c>
      <c r="G33" s="28">
        <f>County!H33</f>
        <v>0.2545682511346028</v>
      </c>
      <c r="H33" s="28">
        <f>County!I33</f>
        <v>0.10900651876539713</v>
      </c>
      <c r="I33" s="28">
        <f>County!K33</f>
        <v>0.36934265431273283</v>
      </c>
      <c r="J33" s="28">
        <f>County!L33</f>
        <v>0.1801069931655942</v>
      </c>
      <c r="K33" s="28">
        <f>County!M33</f>
        <v>7.5048644888033755E-2</v>
      </c>
    </row>
    <row r="34" spans="1:11" x14ac:dyDescent="0.2">
      <c r="A34" t="str">
        <f>County!A34</f>
        <v>Florida</v>
      </c>
      <c r="B34" s="33" t="str">
        <f>County!B34</f>
        <v>Martin</v>
      </c>
      <c r="C34">
        <f>County!C34</f>
        <v>67</v>
      </c>
      <c r="D34">
        <f>County!D34</f>
        <v>27</v>
      </c>
      <c r="E34">
        <f>County!E34</f>
        <v>10</v>
      </c>
      <c r="F34" s="28">
        <f>County!G34</f>
        <v>0.50490299570761588</v>
      </c>
      <c r="G34" s="28">
        <f>County!H34</f>
        <v>0.24670558564527079</v>
      </c>
      <c r="H34" s="28">
        <f>County!I34</f>
        <v>9.9608497139961893E-2</v>
      </c>
      <c r="I34" s="28">
        <f>County!K34</f>
        <v>0.37822499833084533</v>
      </c>
      <c r="J34" s="28">
        <f>County!L34</f>
        <v>0.17427148423681349</v>
      </c>
      <c r="K34" s="28">
        <f>County!M34</f>
        <v>6.846539335832047E-2</v>
      </c>
    </row>
    <row r="35" spans="1:11" x14ac:dyDescent="0.2">
      <c r="A35" t="str">
        <f>County!A35</f>
        <v>Florida</v>
      </c>
      <c r="B35" s="33" t="str">
        <f>County!B35</f>
        <v>Miami-Dade</v>
      </c>
      <c r="C35">
        <f>County!C35</f>
        <v>79</v>
      </c>
      <c r="D35">
        <f>County!D35</f>
        <v>37</v>
      </c>
      <c r="E35">
        <f>County!E35</f>
        <v>21</v>
      </c>
      <c r="F35" s="28">
        <f>County!G35</f>
        <v>0.56347616301065417</v>
      </c>
      <c r="G35" s="28">
        <f>County!H35</f>
        <v>0.32174011016307302</v>
      </c>
      <c r="H35" s="28">
        <f>County!I35</f>
        <v>0.19775704039267872</v>
      </c>
      <c r="I35" s="28">
        <f>County!K35</f>
        <v>0.42895274307856779</v>
      </c>
      <c r="J35" s="28">
        <f>County!L35</f>
        <v>0.23080531187572217</v>
      </c>
      <c r="K35" s="28">
        <f>County!M35</f>
        <v>0.13837580325308607</v>
      </c>
    </row>
    <row r="36" spans="1:11" x14ac:dyDescent="0.2">
      <c r="A36" t="str">
        <f>County!A36</f>
        <v>Florida</v>
      </c>
      <c r="B36" s="33" t="str">
        <f>County!B36</f>
        <v>Monroe</v>
      </c>
      <c r="C36">
        <f>County!C36</f>
        <v>103</v>
      </c>
      <c r="D36">
        <f>County!D36</f>
        <v>50</v>
      </c>
      <c r="E36">
        <f>County!E36</f>
        <v>26</v>
      </c>
      <c r="F36" s="28">
        <f>County!G36</f>
        <v>0.66065356212201976</v>
      </c>
      <c r="G36" s="28">
        <f>County!H36</f>
        <v>0.40822455701045135</v>
      </c>
      <c r="H36" s="28">
        <f>County!I36</f>
        <v>0.23875998632773632</v>
      </c>
      <c r="I36" s="28">
        <f>County!K36</f>
        <v>0.51832995945198146</v>
      </c>
      <c r="J36" s="28">
        <f>County!L36</f>
        <v>0.29855282875368472</v>
      </c>
      <c r="K36" s="28">
        <f>County!M36</f>
        <v>0.16839444163940265</v>
      </c>
    </row>
    <row r="37" spans="1:11" x14ac:dyDescent="0.2">
      <c r="A37" t="str">
        <f>County!A37</f>
        <v>Florida</v>
      </c>
      <c r="B37" s="33" t="str">
        <f>County!B37</f>
        <v>Nassau</v>
      </c>
      <c r="C37">
        <f>County!C37</f>
        <v>69</v>
      </c>
      <c r="D37">
        <f>County!D37</f>
        <v>20</v>
      </c>
      <c r="E37">
        <f>County!E37</f>
        <v>5</v>
      </c>
      <c r="F37" s="28">
        <f>County!G37</f>
        <v>0.51518441077825072</v>
      </c>
      <c r="G37" s="28">
        <f>County!H37</f>
        <v>0.18929514157744187</v>
      </c>
      <c r="H37" s="28">
        <f>County!I37</f>
        <v>5.1110384259560937E-2</v>
      </c>
      <c r="I37" s="28">
        <f>County!K37</f>
        <v>0.38698224107836177</v>
      </c>
      <c r="J37" s="28">
        <f>County!L37</f>
        <v>0.13224327662893154</v>
      </c>
      <c r="K37" s="28">
        <f>County!M37</f>
        <v>3.4839595382363586E-2</v>
      </c>
    </row>
    <row r="38" spans="1:11" x14ac:dyDescent="0.2">
      <c r="A38" t="str">
        <f>County!A38</f>
        <v>Florida</v>
      </c>
      <c r="B38" s="33" t="str">
        <f>County!B38</f>
        <v>Okaloosa</v>
      </c>
      <c r="C38">
        <f>County!C38</f>
        <v>62</v>
      </c>
      <c r="D38">
        <f>County!D38</f>
        <v>24</v>
      </c>
      <c r="E38">
        <f>County!E38</f>
        <v>8</v>
      </c>
      <c r="F38" s="28">
        <f>County!G38</f>
        <v>0.47823540685915367</v>
      </c>
      <c r="G38" s="28">
        <f>County!H38</f>
        <v>0.22261647790321548</v>
      </c>
      <c r="H38" s="28">
        <f>County!I38</f>
        <v>8.0514022925885831E-2</v>
      </c>
      <c r="I38" s="28">
        <f>County!K38</f>
        <v>0.35578065708623752</v>
      </c>
      <c r="J38" s="28">
        <f>County!L38</f>
        <v>0.15651457088727549</v>
      </c>
      <c r="K38" s="28">
        <f>County!M38</f>
        <v>5.5157989846188027E-2</v>
      </c>
    </row>
    <row r="39" spans="1:11" x14ac:dyDescent="0.2">
      <c r="A39" t="str">
        <f>County!A39</f>
        <v>Florida</v>
      </c>
      <c r="B39" s="33" t="str">
        <f>County!B39</f>
        <v>Palm Beach</v>
      </c>
      <c r="C39">
        <f>County!C39</f>
        <v>77</v>
      </c>
      <c r="D39">
        <f>County!D39</f>
        <v>34</v>
      </c>
      <c r="E39">
        <f>County!E39</f>
        <v>13</v>
      </c>
      <c r="F39" s="28">
        <f>County!G39</f>
        <v>0.5542188642436775</v>
      </c>
      <c r="G39" s="28">
        <f>County!H39</f>
        <v>0.30005048224064657</v>
      </c>
      <c r="H39" s="28">
        <f>County!I39</f>
        <v>0.12750930453542164</v>
      </c>
      <c r="I39" s="28">
        <f>County!K39</f>
        <v>0.4207950684004943</v>
      </c>
      <c r="J39" s="28">
        <f>County!L39</f>
        <v>0.21426413258348997</v>
      </c>
      <c r="K39" s="28">
        <f>County!M39</f>
        <v>8.8075903180205861E-2</v>
      </c>
    </row>
    <row r="40" spans="1:11" x14ac:dyDescent="0.2">
      <c r="A40" t="str">
        <f>County!A40</f>
        <v>Florida</v>
      </c>
      <c r="B40" s="33" t="str">
        <f>County!B40</f>
        <v>Pasco</v>
      </c>
      <c r="C40">
        <f>County!C40</f>
        <v>63</v>
      </c>
      <c r="D40">
        <f>County!D40</f>
        <v>26</v>
      </c>
      <c r="E40">
        <f>County!E40</f>
        <v>7</v>
      </c>
      <c r="F40" s="28">
        <f>County!G40</f>
        <v>0.48368143218718962</v>
      </c>
      <c r="G40" s="28">
        <f>County!H40</f>
        <v>0.23875998632773632</v>
      </c>
      <c r="H40" s="28">
        <f>County!I40</f>
        <v>7.0815468134156956E-2</v>
      </c>
      <c r="I40" s="28">
        <f>County!K40</f>
        <v>0.36033342189440443</v>
      </c>
      <c r="J40" s="28">
        <f>County!L40</f>
        <v>0.16839444163940265</v>
      </c>
      <c r="K40" s="28">
        <f>County!M40</f>
        <v>4.8433168509038227E-2</v>
      </c>
    </row>
    <row r="41" spans="1:11" x14ac:dyDescent="0.2">
      <c r="A41" t="str">
        <f>County!A41</f>
        <v>Florida</v>
      </c>
      <c r="B41" s="33" t="str">
        <f>County!B41</f>
        <v>Pinellas</v>
      </c>
      <c r="C41">
        <f>County!C41</f>
        <v>64</v>
      </c>
      <c r="D41">
        <f>County!D41</f>
        <v>26</v>
      </c>
      <c r="E41">
        <f>County!E41</f>
        <v>10</v>
      </c>
      <c r="F41" s="28">
        <f>County!G41</f>
        <v>0.48907061350498904</v>
      </c>
      <c r="G41" s="28">
        <f>County!H41</f>
        <v>0.23875998632773632</v>
      </c>
      <c r="H41" s="28">
        <f>County!I41</f>
        <v>9.9608497139961893E-2</v>
      </c>
      <c r="I41" s="28">
        <f>County!K41</f>
        <v>0.36485401184221289</v>
      </c>
      <c r="J41" s="28">
        <f>County!L41</f>
        <v>0.16839444163940265</v>
      </c>
      <c r="K41" s="28">
        <f>County!M41</f>
        <v>6.846539335832047E-2</v>
      </c>
    </row>
    <row r="42" spans="1:11" x14ac:dyDescent="0.2">
      <c r="A42" t="str">
        <f>County!A42</f>
        <v>Florida</v>
      </c>
      <c r="B42" s="33" t="str">
        <f>County!B42</f>
        <v>Santa Rosa</v>
      </c>
      <c r="C42">
        <f>County!C42</f>
        <v>61</v>
      </c>
      <c r="D42">
        <f>County!D42</f>
        <v>25</v>
      </c>
      <c r="E42">
        <f>County!E42</f>
        <v>8</v>
      </c>
      <c r="F42" s="28">
        <f>County!G42</f>
        <v>0.47273193794159274</v>
      </c>
      <c r="G42" s="28">
        <f>County!H42</f>
        <v>0.23073057841251177</v>
      </c>
      <c r="H42" s="28">
        <f>County!I42</f>
        <v>8.0514022925885831E-2</v>
      </c>
      <c r="I42" s="28">
        <f>County!K42</f>
        <v>0.35119548841626524</v>
      </c>
      <c r="J42" s="28">
        <f>County!L42</f>
        <v>0.16247556976150523</v>
      </c>
      <c r="K42" s="28">
        <f>County!M42</f>
        <v>5.5157989846188027E-2</v>
      </c>
    </row>
    <row r="43" spans="1:11" x14ac:dyDescent="0.2">
      <c r="A43" t="str">
        <f>County!A43</f>
        <v>Florida</v>
      </c>
      <c r="B43" s="33" t="str">
        <f>County!B43</f>
        <v>Sarasota</v>
      </c>
      <c r="C43">
        <f>County!C43</f>
        <v>63</v>
      </c>
      <c r="D43">
        <f>County!D43</f>
        <v>26</v>
      </c>
      <c r="E43">
        <f>County!E43</f>
        <v>12</v>
      </c>
      <c r="F43" s="28">
        <f>County!G43</f>
        <v>0.48368143218718962</v>
      </c>
      <c r="G43" s="28">
        <f>County!H43</f>
        <v>0.23875998632773632</v>
      </c>
      <c r="H43" s="28">
        <f>County!I43</f>
        <v>0.11830644660586043</v>
      </c>
      <c r="I43" s="28">
        <f>County!K43</f>
        <v>0.36033342189440443</v>
      </c>
      <c r="J43" s="28">
        <f>County!L43</f>
        <v>0.16839444163940265</v>
      </c>
      <c r="K43" s="28">
        <f>County!M43</f>
        <v>8.158537189746129E-2</v>
      </c>
    </row>
    <row r="44" spans="1:11" x14ac:dyDescent="0.2">
      <c r="A44" t="str">
        <f>County!A44</f>
        <v>Florida</v>
      </c>
      <c r="B44" s="33" t="str">
        <f>County!B44</f>
        <v>St. Johns</v>
      </c>
      <c r="C44">
        <f>County!C44</f>
        <v>68</v>
      </c>
      <c r="D44">
        <f>County!D44</f>
        <v>23</v>
      </c>
      <c r="E44">
        <f>County!E44</f>
        <v>5</v>
      </c>
      <c r="F44" s="28">
        <f>County!G44</f>
        <v>0.51007067258844863</v>
      </c>
      <c r="G44" s="28">
        <f>County!H44</f>
        <v>0.21441679147924841</v>
      </c>
      <c r="H44" s="28">
        <f>County!I44</f>
        <v>5.1110384259560937E-2</v>
      </c>
      <c r="I44" s="28">
        <f>County!K44</f>
        <v>0.38261914665522456</v>
      </c>
      <c r="J44" s="28">
        <f>County!L44</f>
        <v>0.15051114518190423</v>
      </c>
      <c r="K44" s="28">
        <f>County!M44</f>
        <v>3.4839595382363586E-2</v>
      </c>
    </row>
    <row r="45" spans="1:11" x14ac:dyDescent="0.2">
      <c r="A45" t="str">
        <f>County!A45</f>
        <v>Florida</v>
      </c>
      <c r="B45" s="33" t="str">
        <f>County!B45</f>
        <v>St. Lucie</v>
      </c>
      <c r="C45">
        <f>County!C45</f>
        <v>63</v>
      </c>
      <c r="D45">
        <f>County!D45</f>
        <v>23</v>
      </c>
      <c r="E45">
        <f>County!E45</f>
        <v>8</v>
      </c>
      <c r="F45" s="28">
        <f>County!G45</f>
        <v>0.48368143218718962</v>
      </c>
      <c r="G45" s="28">
        <f>County!H45</f>
        <v>0.21441679147924841</v>
      </c>
      <c r="H45" s="28">
        <f>County!I45</f>
        <v>8.0514022925885831E-2</v>
      </c>
      <c r="I45" s="28">
        <f>County!K45</f>
        <v>0.36033342189440443</v>
      </c>
      <c r="J45" s="28">
        <f>County!L45</f>
        <v>0.15051114518190423</v>
      </c>
      <c r="K45" s="28">
        <f>County!M45</f>
        <v>5.5157989846188027E-2</v>
      </c>
    </row>
    <row r="46" spans="1:11" x14ac:dyDescent="0.2">
      <c r="A46" t="str">
        <f>County!A46</f>
        <v>Florida</v>
      </c>
      <c r="B46" s="33" t="str">
        <f>County!B46</f>
        <v>Taylor</v>
      </c>
      <c r="C46">
        <f>County!C46</f>
        <v>62</v>
      </c>
      <c r="D46">
        <f>County!D46</f>
        <v>16</v>
      </c>
      <c r="E46">
        <f>County!E46</f>
        <v>1</v>
      </c>
      <c r="F46" s="28">
        <f>County!G46</f>
        <v>0.47823540685915367</v>
      </c>
      <c r="G46" s="28">
        <f>County!H46</f>
        <v>0.15454553796406145</v>
      </c>
      <c r="H46" s="28">
        <f>County!I46</f>
        <v>1.0437705815284914E-2</v>
      </c>
      <c r="I46" s="28">
        <f>County!K46</f>
        <v>0.35578065708623752</v>
      </c>
      <c r="J46" s="28">
        <f>County!L46</f>
        <v>0.1072735758485035</v>
      </c>
      <c r="K46" s="28">
        <f>County!M46</f>
        <v>7.0671035544741523E-3</v>
      </c>
    </row>
    <row r="47" spans="1:11" x14ac:dyDescent="0.2">
      <c r="A47" t="str">
        <f>County!A47</f>
        <v>Florida</v>
      </c>
      <c r="B47" s="33" t="str">
        <f>County!B47</f>
        <v>Volusia</v>
      </c>
      <c r="C47">
        <f>County!C47</f>
        <v>69</v>
      </c>
      <c r="D47">
        <f>County!D47</f>
        <v>26</v>
      </c>
      <c r="E47">
        <f>County!E47</f>
        <v>3</v>
      </c>
      <c r="F47" s="28">
        <f>County!G47</f>
        <v>0.51518441077825072</v>
      </c>
      <c r="G47" s="28">
        <f>County!H47</f>
        <v>0.23875998632773632</v>
      </c>
      <c r="H47" s="28">
        <f>County!I47</f>
        <v>3.0987417480989654E-2</v>
      </c>
      <c r="I47" s="28">
        <f>County!K47</f>
        <v>0.38698224107836177</v>
      </c>
      <c r="J47" s="28">
        <f>County!L47</f>
        <v>0.16839444163940265</v>
      </c>
      <c r="K47" s="28">
        <f>County!M47</f>
        <v>2.1051831764559048E-2</v>
      </c>
    </row>
    <row r="48" spans="1:11" x14ac:dyDescent="0.2">
      <c r="A48" t="str">
        <f>County!A48</f>
        <v>Florida</v>
      </c>
      <c r="B48" s="33" t="str">
        <f>County!B48</f>
        <v>Wakulla</v>
      </c>
      <c r="C48">
        <f>County!C48</f>
        <v>54</v>
      </c>
      <c r="D48">
        <f>County!D48</f>
        <v>18</v>
      </c>
      <c r="E48">
        <f>County!E48</f>
        <v>2</v>
      </c>
      <c r="F48" s="28">
        <f>County!G48</f>
        <v>0.4325475253019655</v>
      </c>
      <c r="G48" s="28">
        <f>County!H48</f>
        <v>0.17210263924350766</v>
      </c>
      <c r="H48" s="28">
        <f>County!I48</f>
        <v>2.0766465927883337E-2</v>
      </c>
      <c r="I48" s="28">
        <f>County!K48</f>
        <v>0.31817241825552489</v>
      </c>
      <c r="J48" s="28">
        <f>County!L48</f>
        <v>0.11984696973283493</v>
      </c>
      <c r="K48" s="28">
        <f>County!M48</f>
        <v>1.408426315629896E-2</v>
      </c>
    </row>
    <row r="49" spans="1:11" x14ac:dyDescent="0.2">
      <c r="A49" t="str">
        <f>County!A49</f>
        <v>Florida</v>
      </c>
      <c r="B49" s="33" t="str">
        <f>County!B49</f>
        <v>Walton</v>
      </c>
      <c r="C49">
        <f>County!C49</f>
        <v>60</v>
      </c>
      <c r="D49">
        <f>County!D49</f>
        <v>26</v>
      </c>
      <c r="E49">
        <f>County!E49</f>
        <v>8</v>
      </c>
      <c r="F49" s="28">
        <f>County!G49</f>
        <v>0.46717041953097538</v>
      </c>
      <c r="G49" s="28">
        <f>County!H49</f>
        <v>0.23875998632773632</v>
      </c>
      <c r="H49" s="28">
        <f>County!I49</f>
        <v>8.0514022925885831E-2</v>
      </c>
      <c r="I49" s="28">
        <f>County!K49</f>
        <v>0.34657768525314492</v>
      </c>
      <c r="J49" s="28">
        <f>County!L49</f>
        <v>0.16839444163940265</v>
      </c>
      <c r="K49" s="28">
        <f>County!M49</f>
        <v>5.5157989846188027E-2</v>
      </c>
    </row>
    <row r="50" spans="1:11" x14ac:dyDescent="0.2">
      <c r="A50" t="str">
        <f>'US State'!A8</f>
        <v>Georgia</v>
      </c>
      <c r="C50">
        <f>'US State'!B8</f>
        <v>140</v>
      </c>
      <c r="D50">
        <f>'US State'!C8</f>
        <v>51</v>
      </c>
      <c r="E50">
        <f>'US State'!D8</f>
        <v>9</v>
      </c>
      <c r="F50" s="28">
        <f>'US State'!F8</f>
        <v>0.76983492242832763</v>
      </c>
      <c r="G50" s="28">
        <f>'US State'!G8</f>
        <v>0.41440133499308607</v>
      </c>
      <c r="H50" s="28">
        <f>'US State'!H8</f>
        <v>9.0111347055865099E-2</v>
      </c>
      <c r="I50" s="28">
        <f>'US State'!J8</f>
        <v>0.6295019633818586</v>
      </c>
      <c r="J50" s="28">
        <f>'US State'!K8</f>
        <v>0.30351002855087539</v>
      </c>
      <c r="K50" s="28">
        <f>'US State'!L8</f>
        <v>6.1835286174562576E-2</v>
      </c>
    </row>
    <row r="51" spans="1:11" x14ac:dyDescent="0.2">
      <c r="A51" t="str">
        <f>County!A50</f>
        <v>Georgia</v>
      </c>
      <c r="B51" s="33" t="str">
        <f>County!B50</f>
        <v>Bryan</v>
      </c>
      <c r="C51">
        <f>County!C50</f>
        <v>69</v>
      </c>
      <c r="D51">
        <f>County!D50</f>
        <v>21</v>
      </c>
      <c r="E51">
        <f>County!E50</f>
        <v>3</v>
      </c>
      <c r="F51" s="28">
        <f>County!G50</f>
        <v>0.51518441077825072</v>
      </c>
      <c r="G51" s="28">
        <f>County!H50</f>
        <v>0.19775704039267872</v>
      </c>
      <c r="H51" s="28">
        <f>County!I50</f>
        <v>3.0987417480989654E-2</v>
      </c>
      <c r="I51" s="28">
        <f>County!K50</f>
        <v>0.38698224107836177</v>
      </c>
      <c r="J51" s="28">
        <f>County!L50</f>
        <v>0.13837580325308607</v>
      </c>
      <c r="K51" s="28">
        <f>County!M50</f>
        <v>2.1051831764559048E-2</v>
      </c>
    </row>
    <row r="52" spans="1:11" x14ac:dyDescent="0.2">
      <c r="A52" t="str">
        <f>County!A51</f>
        <v>Georgia</v>
      </c>
      <c r="B52" s="33" t="str">
        <f>County!B51</f>
        <v>Camden</v>
      </c>
      <c r="C52">
        <f>County!C51</f>
        <v>72</v>
      </c>
      <c r="D52">
        <f>County!D51</f>
        <v>18</v>
      </c>
      <c r="E52">
        <f>County!E51</f>
        <v>5</v>
      </c>
      <c r="F52" s="28">
        <f>County!G51</f>
        <v>0.53020759384275706</v>
      </c>
      <c r="G52" s="28">
        <f>County!H51</f>
        <v>0.17210263924350766</v>
      </c>
      <c r="H52" s="28">
        <f>County!I51</f>
        <v>5.1110384259560937E-2</v>
      </c>
      <c r="I52" s="28">
        <f>County!K51</f>
        <v>0.39988738780786703</v>
      </c>
      <c r="J52" s="28">
        <f>County!L51</f>
        <v>0.11984696973283493</v>
      </c>
      <c r="K52" s="28">
        <f>County!M51</f>
        <v>3.4839595382363586E-2</v>
      </c>
    </row>
    <row r="53" spans="1:11" x14ac:dyDescent="0.2">
      <c r="A53" t="str">
        <f>County!A52</f>
        <v>Georgia</v>
      </c>
      <c r="B53" s="33" t="str">
        <f>County!B52</f>
        <v>Chatham</v>
      </c>
      <c r="C53">
        <f>County!C52</f>
        <v>72</v>
      </c>
      <c r="D53">
        <f>County!D52</f>
        <v>22</v>
      </c>
      <c r="E53">
        <f>County!E52</f>
        <v>4</v>
      </c>
      <c r="F53" s="28">
        <f>County!G52</f>
        <v>0.53020759384275706</v>
      </c>
      <c r="G53" s="28">
        <f>County!H52</f>
        <v>0.20613061639744334</v>
      </c>
      <c r="H53" s="28">
        <f>County!I52</f>
        <v>4.1101685748632599E-2</v>
      </c>
      <c r="I53" s="28">
        <f>County!K52</f>
        <v>0.39988738780786703</v>
      </c>
      <c r="J53" s="28">
        <f>County!L52</f>
        <v>0.14446499067653729</v>
      </c>
      <c r="K53" s="28">
        <f>County!M52</f>
        <v>2.79701598439418E-2</v>
      </c>
    </row>
    <row r="54" spans="1:11" x14ac:dyDescent="0.2">
      <c r="A54" t="str">
        <f>County!A53</f>
        <v>Georgia</v>
      </c>
      <c r="B54" s="33" t="str">
        <f>County!B53</f>
        <v>Glynn</v>
      </c>
      <c r="C54">
        <f>County!C53</f>
        <v>64</v>
      </c>
      <c r="D54">
        <f>County!D53</f>
        <v>15</v>
      </c>
      <c r="E54">
        <f>County!E53</f>
        <v>5</v>
      </c>
      <c r="F54" s="28">
        <f>County!G53</f>
        <v>0.48907061350498904</v>
      </c>
      <c r="G54" s="28">
        <f>County!H53</f>
        <v>0.14562785283518198</v>
      </c>
      <c r="H54" s="28">
        <f>County!I53</f>
        <v>5.1110384259560937E-2</v>
      </c>
      <c r="I54" s="28">
        <f>County!K53</f>
        <v>0.36485401184221289</v>
      </c>
      <c r="J54" s="28">
        <f>County!L53</f>
        <v>0.10091968213838587</v>
      </c>
      <c r="K54" s="28">
        <f>County!M53</f>
        <v>3.4839595382363586E-2</v>
      </c>
    </row>
    <row r="55" spans="1:11" x14ac:dyDescent="0.2">
      <c r="A55" t="str">
        <f>County!A54</f>
        <v>Georgia</v>
      </c>
      <c r="B55" s="33" t="str">
        <f>County!B54</f>
        <v>Liberty</v>
      </c>
      <c r="C55">
        <f>County!C54</f>
        <v>72</v>
      </c>
      <c r="D55">
        <f>County!D54</f>
        <v>22</v>
      </c>
      <c r="E55">
        <f>County!E54</f>
        <v>4</v>
      </c>
      <c r="F55" s="28">
        <f>County!G54</f>
        <v>0.53020759384275706</v>
      </c>
      <c r="G55" s="28">
        <f>County!H54</f>
        <v>0.20613061639744334</v>
      </c>
      <c r="H55" s="28">
        <f>County!I54</f>
        <v>4.1101685748632599E-2</v>
      </c>
      <c r="I55" s="28">
        <f>County!K54</f>
        <v>0.39988738780786703</v>
      </c>
      <c r="J55" s="28">
        <f>County!L54</f>
        <v>0.14446499067653729</v>
      </c>
      <c r="K55" s="28">
        <f>County!M54</f>
        <v>2.79701598439418E-2</v>
      </c>
    </row>
    <row r="56" spans="1:11" x14ac:dyDescent="0.2">
      <c r="A56" t="str">
        <f>County!A55</f>
        <v>Georgia</v>
      </c>
      <c r="B56" s="33" t="str">
        <f>County!B55</f>
        <v>McIntosh</v>
      </c>
      <c r="C56">
        <f>County!C55</f>
        <v>69</v>
      </c>
      <c r="D56">
        <f>County!D55</f>
        <v>21</v>
      </c>
      <c r="E56">
        <f>County!E55</f>
        <v>4</v>
      </c>
      <c r="F56" s="28">
        <f>County!G55</f>
        <v>0.51518441077825072</v>
      </c>
      <c r="G56" s="28">
        <f>County!H55</f>
        <v>0.19775704039267872</v>
      </c>
      <c r="H56" s="28">
        <f>County!I55</f>
        <v>4.1101685748632599E-2</v>
      </c>
      <c r="I56" s="28">
        <f>County!K55</f>
        <v>0.38698224107836177</v>
      </c>
      <c r="J56" s="28">
        <f>County!L55</f>
        <v>0.13837580325308607</v>
      </c>
      <c r="K56" s="28">
        <f>County!M55</f>
        <v>2.79701598439418E-2</v>
      </c>
    </row>
    <row r="57" spans="1:11" x14ac:dyDescent="0.2">
      <c r="A57" t="str">
        <f>'US State'!A9</f>
        <v>Louisiana</v>
      </c>
      <c r="C57">
        <f>'US State'!B9</f>
        <v>151</v>
      </c>
      <c r="D57">
        <f>'US State'!C9</f>
        <v>68</v>
      </c>
      <c r="E57">
        <f>'US State'!D9</f>
        <v>22</v>
      </c>
      <c r="F57" s="28">
        <f>'US State'!F9</f>
        <v>0.79492441627578314</v>
      </c>
      <c r="G57" s="28">
        <f>'US State'!G9</f>
        <v>0.51007067258844863</v>
      </c>
      <c r="H57" s="28">
        <f>'US State'!H9</f>
        <v>0.20613061639744334</v>
      </c>
      <c r="I57" s="28">
        <f>'US State'!J9</f>
        <v>0.65730733896372728</v>
      </c>
      <c r="J57" s="28">
        <f>'US State'!K9</f>
        <v>0.38261914665522456</v>
      </c>
      <c r="K57" s="28">
        <f>'US State'!L9</f>
        <v>0.14446499067653729</v>
      </c>
    </row>
    <row r="58" spans="1:11" x14ac:dyDescent="0.2">
      <c r="A58" t="str">
        <f>County!A56</f>
        <v>Louisiana</v>
      </c>
      <c r="B58" s="33" t="str">
        <f>County!B56</f>
        <v xml:space="preserve">Cameron </v>
      </c>
      <c r="C58">
        <f>County!C56</f>
        <v>53</v>
      </c>
      <c r="D58">
        <f>County!D56</f>
        <v>23</v>
      </c>
      <c r="E58">
        <f>County!E56</f>
        <v>7</v>
      </c>
      <c r="F58" s="28">
        <f>County!G56</f>
        <v>0.42656214971736606</v>
      </c>
      <c r="G58" s="28">
        <f>County!H56</f>
        <v>0.21441679147924841</v>
      </c>
      <c r="H58" s="28">
        <f>County!I56</f>
        <v>7.0815468134156956E-2</v>
      </c>
      <c r="I58" s="28">
        <f>County!K56</f>
        <v>0.31331957659448795</v>
      </c>
      <c r="J58" s="28">
        <f>County!L56</f>
        <v>0.15051114518190423</v>
      </c>
      <c r="K58" s="28">
        <f>County!M56</f>
        <v>4.8433168509038227E-2</v>
      </c>
    </row>
    <row r="59" spans="1:11" x14ac:dyDescent="0.2">
      <c r="A59" t="str">
        <f>County!A57</f>
        <v>Louisiana</v>
      </c>
      <c r="B59" s="33" t="str">
        <f>County!B57</f>
        <v>Iberia</v>
      </c>
      <c r="C59">
        <f>County!C57</f>
        <v>59</v>
      </c>
      <c r="D59">
        <f>County!D57</f>
        <v>25</v>
      </c>
      <c r="E59">
        <f>County!E57</f>
        <v>7</v>
      </c>
      <c r="F59" s="28">
        <f>County!G57</f>
        <v>0.4615502393328208</v>
      </c>
      <c r="G59" s="28">
        <f>County!H57</f>
        <v>0.23073057841251177</v>
      </c>
      <c r="H59" s="28">
        <f>County!I57</f>
        <v>7.0815468134156956E-2</v>
      </c>
      <c r="I59" s="28">
        <f>County!K57</f>
        <v>0.34192701532403791</v>
      </c>
      <c r="J59" s="28">
        <f>County!L57</f>
        <v>0.16247556976150523</v>
      </c>
      <c r="K59" s="28">
        <f>County!M57</f>
        <v>4.8433168509038227E-2</v>
      </c>
    </row>
    <row r="60" spans="1:11" x14ac:dyDescent="0.2">
      <c r="A60" t="str">
        <f>County!A58</f>
        <v>Louisiana</v>
      </c>
      <c r="B60" s="33" t="str">
        <f>County!B58</f>
        <v>Jefferson</v>
      </c>
      <c r="C60">
        <f>County!C58</f>
        <v>67</v>
      </c>
      <c r="D60">
        <f>County!D58</f>
        <v>30</v>
      </c>
      <c r="E60">
        <f>County!E58</f>
        <v>8</v>
      </c>
      <c r="F60" s="28">
        <f>County!G58</f>
        <v>0.50490299570761588</v>
      </c>
      <c r="G60" s="28">
        <f>County!H58</f>
        <v>0.27004823414897849</v>
      </c>
      <c r="H60" s="28">
        <f>County!I58</f>
        <v>8.0514022925885831E-2</v>
      </c>
      <c r="I60" s="28">
        <f>County!K58</f>
        <v>0.37822499833084533</v>
      </c>
      <c r="J60" s="28">
        <f>County!L58</f>
        <v>0.1916545820338591</v>
      </c>
      <c r="K60" s="28">
        <f>County!M58</f>
        <v>5.5157989846188027E-2</v>
      </c>
    </row>
    <row r="61" spans="1:11" x14ac:dyDescent="0.2">
      <c r="A61" t="str">
        <f>County!A59</f>
        <v>Louisiana</v>
      </c>
      <c r="B61" s="33" t="str">
        <f>County!B59</f>
        <v>Lafourche</v>
      </c>
      <c r="C61">
        <f>County!C59</f>
        <v>71</v>
      </c>
      <c r="D61">
        <f>County!D59</f>
        <v>33</v>
      </c>
      <c r="E61">
        <f>County!E59</f>
        <v>8</v>
      </c>
      <c r="F61" s="28">
        <f>County!G59</f>
        <v>0.52525231719313081</v>
      </c>
      <c r="G61" s="28">
        <f>County!H59</f>
        <v>0.29266755425838964</v>
      </c>
      <c r="H61" s="28">
        <f>County!I59</f>
        <v>8.0514022925885831E-2</v>
      </c>
      <c r="I61" s="28">
        <f>County!K59</f>
        <v>0.39561614451449867</v>
      </c>
      <c r="J61" s="28">
        <f>County!L59</f>
        <v>0.2086717337805345</v>
      </c>
      <c r="K61" s="28">
        <f>County!M59</f>
        <v>5.5157989846188027E-2</v>
      </c>
    </row>
    <row r="62" spans="1:11" x14ac:dyDescent="0.2">
      <c r="A62" t="str">
        <f>County!A60</f>
        <v>Louisiana</v>
      </c>
      <c r="B62" s="33" t="str">
        <f>County!B60</f>
        <v>Orleans</v>
      </c>
      <c r="C62">
        <f>County!C60</f>
        <v>54</v>
      </c>
      <c r="D62">
        <f>County!D60</f>
        <v>23</v>
      </c>
      <c r="E62">
        <f>County!E60</f>
        <v>6</v>
      </c>
      <c r="F62" s="28">
        <f>County!G60</f>
        <v>0.4325475253019655</v>
      </c>
      <c r="G62" s="28">
        <f>County!H60</f>
        <v>0.21441679147924841</v>
      </c>
      <c r="H62" s="28">
        <f>County!I60</f>
        <v>6.1014614919838284E-2</v>
      </c>
      <c r="I62" s="28">
        <f>County!K60</f>
        <v>0.31817241825552489</v>
      </c>
      <c r="J62" s="28">
        <f>County!L60</f>
        <v>0.15051114518190423</v>
      </c>
      <c r="K62" s="28">
        <f>County!M60</f>
        <v>4.1660483908474766E-2</v>
      </c>
    </row>
    <row r="63" spans="1:11" x14ac:dyDescent="0.2">
      <c r="A63" t="str">
        <f>County!A61</f>
        <v>Louisiana</v>
      </c>
      <c r="B63" s="33" t="str">
        <f>County!B61</f>
        <v>Plaquemines</v>
      </c>
      <c r="C63">
        <f>County!C61</f>
        <v>80</v>
      </c>
      <c r="D63">
        <f>County!D61</f>
        <v>35</v>
      </c>
      <c r="E63">
        <f>County!E61</f>
        <v>10</v>
      </c>
      <c r="F63" s="28">
        <f>County!G61</f>
        <v>0.56803247040250837</v>
      </c>
      <c r="G63" s="28">
        <f>County!H61</f>
        <v>0.30735634939256917</v>
      </c>
      <c r="H63" s="28">
        <f>County!I61</f>
        <v>9.9608497139961893E-2</v>
      </c>
      <c r="I63" s="28">
        <f>County!K61</f>
        <v>0.43298839317773008</v>
      </c>
      <c r="J63" s="28">
        <f>County!L61</f>
        <v>0.21981700932498704</v>
      </c>
      <c r="K63" s="28">
        <f>County!M61</f>
        <v>6.846539335832047E-2</v>
      </c>
    </row>
    <row r="64" spans="1:11" x14ac:dyDescent="0.2">
      <c r="A64" t="str">
        <f>County!A62</f>
        <v>Louisiana</v>
      </c>
      <c r="B64" s="33" t="str">
        <f>County!B62</f>
        <v>St. Bernard</v>
      </c>
      <c r="C64">
        <f>County!C62</f>
        <v>74</v>
      </c>
      <c r="D64">
        <f>County!D62</f>
        <v>33</v>
      </c>
      <c r="E64">
        <f>County!E62</f>
        <v>11</v>
      </c>
      <c r="F64" s="28">
        <f>County!G62</f>
        <v>0.5399635218383998</v>
      </c>
      <c r="G64" s="28">
        <f>County!H62</f>
        <v>0.29266755425838964</v>
      </c>
      <c r="H64" s="28">
        <f>County!I62</f>
        <v>0.10900651876539713</v>
      </c>
      <c r="I64" s="28">
        <f>County!K62</f>
        <v>0.40833953176139492</v>
      </c>
      <c r="J64" s="28">
        <f>County!L62</f>
        <v>0.2086717337805345</v>
      </c>
      <c r="K64" s="28">
        <f>County!M62</f>
        <v>7.5048644888033755E-2</v>
      </c>
    </row>
    <row r="65" spans="1:11" x14ac:dyDescent="0.2">
      <c r="A65" t="str">
        <f>County!A63</f>
        <v>Louisiana</v>
      </c>
      <c r="B65" s="33" t="str">
        <f>County!B63</f>
        <v>St. Mary</v>
      </c>
      <c r="C65">
        <f>County!C63</f>
        <v>61</v>
      </c>
      <c r="D65">
        <f>County!D63</f>
        <v>27</v>
      </c>
      <c r="E65">
        <f>County!E63</f>
        <v>6</v>
      </c>
      <c r="F65" s="28">
        <f>County!G63</f>
        <v>0.47273193794159274</v>
      </c>
      <c r="G65" s="28">
        <f>County!H63</f>
        <v>0.24670558564527079</v>
      </c>
      <c r="H65" s="28">
        <f>County!I63</f>
        <v>6.1014614919838284E-2</v>
      </c>
      <c r="I65" s="28">
        <f>County!K63</f>
        <v>0.35119548841626524</v>
      </c>
      <c r="J65" s="28">
        <f>County!L63</f>
        <v>0.17427148423681349</v>
      </c>
      <c r="K65" s="28">
        <f>County!M63</f>
        <v>4.1660483908474766E-2</v>
      </c>
    </row>
    <row r="66" spans="1:11" x14ac:dyDescent="0.2">
      <c r="A66" t="str">
        <f>County!A64</f>
        <v>Louisiana</v>
      </c>
      <c r="B66" s="33" t="str">
        <f>County!B64</f>
        <v>St. Tammany</v>
      </c>
      <c r="C66">
        <f>County!C64</f>
        <v>58</v>
      </c>
      <c r="D66">
        <f>County!D64</f>
        <v>24</v>
      </c>
      <c r="E66">
        <f>County!E64</f>
        <v>6</v>
      </c>
      <c r="F66" s="28">
        <f>County!G64</f>
        <v>0.45587077859428793</v>
      </c>
      <c r="G66" s="28">
        <f>County!H64</f>
        <v>0.22261647790321548</v>
      </c>
      <c r="H66" s="28">
        <f>County!I64</f>
        <v>6.1014614919838284E-2</v>
      </c>
      <c r="I66" s="28">
        <f>County!K64</f>
        <v>0.3372432447029261</v>
      </c>
      <c r="J66" s="28">
        <f>County!L64</f>
        <v>0.15651457088727549</v>
      </c>
      <c r="K66" s="28">
        <f>County!M64</f>
        <v>4.1660483908474766E-2</v>
      </c>
    </row>
    <row r="67" spans="1:11" x14ac:dyDescent="0.2">
      <c r="A67" t="str">
        <f>County!A65</f>
        <v>Louisiana</v>
      </c>
      <c r="B67" s="33" t="str">
        <f>County!B65</f>
        <v>Terrebonne</v>
      </c>
      <c r="C67">
        <f>County!C65</f>
        <v>79</v>
      </c>
      <c r="D67">
        <f>County!D65</f>
        <v>34</v>
      </c>
      <c r="E67">
        <f>County!E65</f>
        <v>9</v>
      </c>
      <c r="F67" s="28">
        <f>County!G65</f>
        <v>0.56347616301065417</v>
      </c>
      <c r="G67" s="28">
        <f>County!H65</f>
        <v>0.30005048224064657</v>
      </c>
      <c r="H67" s="28">
        <f>County!I65</f>
        <v>9.0111347055865099E-2</v>
      </c>
      <c r="I67" s="28">
        <f>County!K65</f>
        <v>0.42895274307856779</v>
      </c>
      <c r="J67" s="28">
        <f>County!L65</f>
        <v>0.21426413258348997</v>
      </c>
      <c r="K67" s="28">
        <f>County!M65</f>
        <v>6.1835286174562576E-2</v>
      </c>
    </row>
    <row r="68" spans="1:11" x14ac:dyDescent="0.2">
      <c r="A68" t="str">
        <f>County!A66</f>
        <v>Louisiana</v>
      </c>
      <c r="B68" s="33" t="str">
        <f>County!B66</f>
        <v>Vermilion</v>
      </c>
      <c r="C68">
        <f>County!C66</f>
        <v>52</v>
      </c>
      <c r="D68">
        <f>County!D66</f>
        <v>24</v>
      </c>
      <c r="E68">
        <f>County!E66</f>
        <v>7</v>
      </c>
      <c r="F68" s="28">
        <f>County!G66</f>
        <v>0.42051364158425175</v>
      </c>
      <c r="G68" s="28">
        <f>County!H66</f>
        <v>0.22261647790321548</v>
      </c>
      <c r="H68" s="28">
        <f>County!I66</f>
        <v>7.0815468134156956E-2</v>
      </c>
      <c r="I68" s="28">
        <f>County!K66</f>
        <v>0.3084321953037592</v>
      </c>
      <c r="J68" s="28">
        <f>County!L66</f>
        <v>0.15651457088727549</v>
      </c>
      <c r="K68" s="28">
        <f>County!M66</f>
        <v>4.8433168509038227E-2</v>
      </c>
    </row>
    <row r="69" spans="1:11" x14ac:dyDescent="0.2">
      <c r="A69" t="str">
        <f>'US State'!A10</f>
        <v>Maine</v>
      </c>
      <c r="C69">
        <f>'US State'!B10</f>
        <v>34</v>
      </c>
      <c r="D69">
        <f>'US State'!C10</f>
        <v>10</v>
      </c>
      <c r="E69">
        <f>'US State'!D10</f>
        <v>2</v>
      </c>
      <c r="F69" s="28">
        <f>'US State'!F10</f>
        <v>0.30005048224064657</v>
      </c>
      <c r="G69" s="28">
        <f>'US State'!G10</f>
        <v>9.9608497139961893E-2</v>
      </c>
      <c r="H69" s="28">
        <f>'US State'!H10</f>
        <v>2.0766465927883337E-2</v>
      </c>
      <c r="I69" s="28">
        <f>'US State'!J10</f>
        <v>0.21426413258348997</v>
      </c>
      <c r="J69" s="28">
        <f>'US State'!K10</f>
        <v>6.846539335832047E-2</v>
      </c>
      <c r="K69" s="28">
        <f>'US State'!L10</f>
        <v>1.408426315629896E-2</v>
      </c>
    </row>
    <row r="70" spans="1:11" x14ac:dyDescent="0.2">
      <c r="A70" t="str">
        <f>County!A67</f>
        <v>Maine</v>
      </c>
      <c r="B70" s="33" t="str">
        <f>County!B67</f>
        <v>Cumberland</v>
      </c>
      <c r="C70">
        <f>County!C67</f>
        <v>18</v>
      </c>
      <c r="D70">
        <f>County!D67</f>
        <v>3</v>
      </c>
      <c r="E70">
        <f>County!E67</f>
        <v>0</v>
      </c>
      <c r="F70" s="28">
        <f>County!G67</f>
        <v>0.17210263924350766</v>
      </c>
      <c r="G70" s="28">
        <f>County!H67</f>
        <v>3.0987417480989654E-2</v>
      </c>
      <c r="H70" s="28" t="str">
        <f>County!I67</f>
        <v>&lt;1%</v>
      </c>
      <c r="I70" s="28">
        <f>County!K67</f>
        <v>0.11984696973283493</v>
      </c>
      <c r="J70" s="28">
        <f>County!L67</f>
        <v>2.1051831764559048E-2</v>
      </c>
      <c r="K70" s="28" t="str">
        <f>County!M67</f>
        <v>&lt;1%</v>
      </c>
    </row>
    <row r="71" spans="1:11" x14ac:dyDescent="0.2">
      <c r="A71" t="str">
        <f>County!A68</f>
        <v>Maine</v>
      </c>
      <c r="B71" s="33" t="str">
        <f>County!B68</f>
        <v>Hancock</v>
      </c>
      <c r="C71">
        <f>County!C68</f>
        <v>16</v>
      </c>
      <c r="D71">
        <f>County!D68</f>
        <v>6</v>
      </c>
      <c r="E71">
        <f>County!E68</f>
        <v>1</v>
      </c>
      <c r="F71" s="28">
        <f>County!G68</f>
        <v>0.15454553796406145</v>
      </c>
      <c r="G71" s="28">
        <f>County!H68</f>
        <v>6.1014614919838284E-2</v>
      </c>
      <c r="H71" s="28">
        <f>County!I68</f>
        <v>1.0437705815284914E-2</v>
      </c>
      <c r="I71" s="28">
        <f>County!K68</f>
        <v>0.1072735758485035</v>
      </c>
      <c r="J71" s="28">
        <f>County!L68</f>
        <v>4.1660483908474766E-2</v>
      </c>
      <c r="K71" s="28">
        <f>County!M68</f>
        <v>7.0671035544741523E-3</v>
      </c>
    </row>
    <row r="72" spans="1:11" x14ac:dyDescent="0.2">
      <c r="A72" t="str">
        <f>County!A69</f>
        <v>Maine</v>
      </c>
      <c r="B72" s="33" t="str">
        <f>County!B69</f>
        <v>Knox</v>
      </c>
      <c r="C72">
        <f>County!C69</f>
        <v>20</v>
      </c>
      <c r="D72">
        <f>County!D69</f>
        <v>6</v>
      </c>
      <c r="E72">
        <f>County!E69</f>
        <v>1</v>
      </c>
      <c r="F72" s="28">
        <f>County!G69</f>
        <v>0.18929514157744187</v>
      </c>
      <c r="G72" s="28">
        <f>County!H69</f>
        <v>6.1014614919838284E-2</v>
      </c>
      <c r="H72" s="28">
        <f>County!I69</f>
        <v>1.0437705815284914E-2</v>
      </c>
      <c r="I72" s="28">
        <f>County!K69</f>
        <v>0.13224327662893154</v>
      </c>
      <c r="J72" s="28">
        <f>County!L69</f>
        <v>4.1660483908474766E-2</v>
      </c>
      <c r="K72" s="28">
        <f>County!M69</f>
        <v>7.0671035544741523E-3</v>
      </c>
    </row>
    <row r="73" spans="1:11" x14ac:dyDescent="0.2">
      <c r="A73" t="str">
        <f>County!A70</f>
        <v>Maine</v>
      </c>
      <c r="B73" s="33" t="str">
        <f>County!B70</f>
        <v>Lincoln</v>
      </c>
      <c r="C73">
        <f>County!C70</f>
        <v>16</v>
      </c>
      <c r="D73">
        <f>County!D70</f>
        <v>3</v>
      </c>
      <c r="E73">
        <f>County!E70</f>
        <v>0</v>
      </c>
      <c r="F73" s="28">
        <f>County!G70</f>
        <v>0.15454553796406145</v>
      </c>
      <c r="G73" s="28">
        <f>County!H70</f>
        <v>3.0987417480989654E-2</v>
      </c>
      <c r="H73" s="28" t="str">
        <f>County!I70</f>
        <v>&lt;1%</v>
      </c>
      <c r="I73" s="28">
        <f>County!K70</f>
        <v>0.1072735758485035</v>
      </c>
      <c r="J73" s="28">
        <f>County!L70</f>
        <v>2.1051831764559048E-2</v>
      </c>
      <c r="K73" s="28" t="str">
        <f>County!M70</f>
        <v>&lt;1%</v>
      </c>
    </row>
    <row r="74" spans="1:11" x14ac:dyDescent="0.2">
      <c r="A74" t="str">
        <f>County!A71</f>
        <v>Maine</v>
      </c>
      <c r="B74" s="33" t="str">
        <f>County!B71</f>
        <v>Sagadahoc</v>
      </c>
      <c r="C74">
        <f>County!C71</f>
        <v>17</v>
      </c>
      <c r="D74">
        <f>County!D71</f>
        <v>3</v>
      </c>
      <c r="E74">
        <f>County!E71</f>
        <v>0</v>
      </c>
      <c r="F74" s="28">
        <f>County!G71</f>
        <v>0.16337014291901264</v>
      </c>
      <c r="G74" s="28">
        <f>County!H71</f>
        <v>3.0987417480989654E-2</v>
      </c>
      <c r="H74" s="28" t="str">
        <f>County!I71</f>
        <v>&lt;1%</v>
      </c>
      <c r="I74" s="28">
        <f>County!K71</f>
        <v>0.11358256593379767</v>
      </c>
      <c r="J74" s="28">
        <f>County!L71</f>
        <v>2.1051831764559048E-2</v>
      </c>
      <c r="K74" s="28" t="str">
        <f>County!M71</f>
        <v>&lt;1%</v>
      </c>
    </row>
    <row r="75" spans="1:11" x14ac:dyDescent="0.2">
      <c r="A75" t="str">
        <f>County!A72</f>
        <v>Maine</v>
      </c>
      <c r="B75" s="33" t="str">
        <f>County!B72</f>
        <v>Waldo</v>
      </c>
      <c r="C75">
        <f>County!C72</f>
        <v>15</v>
      </c>
      <c r="D75">
        <f>County!D72</f>
        <v>3</v>
      </c>
      <c r="E75">
        <f>County!E72</f>
        <v>0</v>
      </c>
      <c r="F75" s="28">
        <f>County!G72</f>
        <v>0.14562785283518198</v>
      </c>
      <c r="G75" s="28">
        <f>County!H72</f>
        <v>3.0987417480989654E-2</v>
      </c>
      <c r="H75" s="28" t="str">
        <f>County!I72</f>
        <v>&lt;1%</v>
      </c>
      <c r="I75" s="28">
        <f>County!K72</f>
        <v>0.10091968213838587</v>
      </c>
      <c r="J75" s="28">
        <f>County!L72</f>
        <v>2.1051831764559048E-2</v>
      </c>
      <c r="K75" s="28" t="str">
        <f>County!M72</f>
        <v>&lt;1%</v>
      </c>
    </row>
    <row r="76" spans="1:11" x14ac:dyDescent="0.2">
      <c r="A76" t="str">
        <f>County!A73</f>
        <v>Maine</v>
      </c>
      <c r="B76" s="33" t="str">
        <f>County!B73</f>
        <v>Washington</v>
      </c>
      <c r="C76">
        <f>County!C73</f>
        <v>18</v>
      </c>
      <c r="D76">
        <f>County!D73</f>
        <v>6</v>
      </c>
      <c r="E76">
        <f>County!E73</f>
        <v>1</v>
      </c>
      <c r="F76" s="28">
        <f>County!G73</f>
        <v>0.17210263924350766</v>
      </c>
      <c r="G76" s="28">
        <f>County!H73</f>
        <v>6.1014614919838284E-2</v>
      </c>
      <c r="H76" s="28">
        <f>County!I73</f>
        <v>1.0437705815284914E-2</v>
      </c>
      <c r="I76" s="28">
        <f>County!K73</f>
        <v>0.11984696973283493</v>
      </c>
      <c r="J76" s="28">
        <f>County!L73</f>
        <v>4.1660483908474766E-2</v>
      </c>
      <c r="K76" s="28">
        <f>County!M73</f>
        <v>7.0671035544741523E-3</v>
      </c>
    </row>
    <row r="77" spans="1:11" x14ac:dyDescent="0.2">
      <c r="A77" t="str">
        <f>County!A74</f>
        <v>Maine</v>
      </c>
      <c r="B77" s="33" t="str">
        <f>County!B74</f>
        <v>York</v>
      </c>
      <c r="C77">
        <f>County!C74</f>
        <v>22</v>
      </c>
      <c r="D77">
        <f>County!D74</f>
        <v>5</v>
      </c>
      <c r="E77">
        <f>County!E74</f>
        <v>1</v>
      </c>
      <c r="F77" s="28">
        <f>County!G74</f>
        <v>0.20613061639744334</v>
      </c>
      <c r="G77" s="28">
        <f>County!H74</f>
        <v>5.1110384259560937E-2</v>
      </c>
      <c r="H77" s="28">
        <f>County!I74</f>
        <v>1.0437705815284914E-2</v>
      </c>
      <c r="I77" s="28">
        <f>County!K74</f>
        <v>0.14446499067653729</v>
      </c>
      <c r="J77" s="28">
        <f>County!L74</f>
        <v>3.4839595382363586E-2</v>
      </c>
      <c r="K77" s="28">
        <f>County!M74</f>
        <v>7.0671035544741523E-3</v>
      </c>
    </row>
    <row r="78" spans="1:11" x14ac:dyDescent="0.2">
      <c r="A78" t="str">
        <f>'US State'!A11</f>
        <v>Maryland</v>
      </c>
      <c r="C78">
        <f>'US State'!B11</f>
        <v>52</v>
      </c>
      <c r="D78">
        <f>'US State'!C11</f>
        <v>16</v>
      </c>
      <c r="E78">
        <f>'US State'!D11</f>
        <v>1</v>
      </c>
      <c r="F78" s="28">
        <f>'US State'!F11</f>
        <v>0.42051364158425175</v>
      </c>
      <c r="G78" s="28">
        <f>'US State'!G11</f>
        <v>0.15454553796406145</v>
      </c>
      <c r="H78" s="28">
        <f>'US State'!H11</f>
        <v>1.0437705815284914E-2</v>
      </c>
      <c r="I78" s="28">
        <f>'US State'!J11</f>
        <v>0.3084321953037592</v>
      </c>
      <c r="J78" s="28">
        <f>'US State'!K11</f>
        <v>0.1072735758485035</v>
      </c>
      <c r="K78" s="28">
        <f>'US State'!L11</f>
        <v>7.0671035544741523E-3</v>
      </c>
    </row>
    <row r="79" spans="1:11" x14ac:dyDescent="0.2">
      <c r="A79" t="str">
        <f>County!A75</f>
        <v>Maryland</v>
      </c>
      <c r="B79" s="33" t="str">
        <f>County!B75</f>
        <v>Anne Arundel</v>
      </c>
      <c r="C79">
        <f>County!C75</f>
        <v>18</v>
      </c>
      <c r="D79">
        <f>County!D75</f>
        <v>1</v>
      </c>
      <c r="E79">
        <f>County!E75</f>
        <v>0</v>
      </c>
      <c r="F79" s="28">
        <f>County!G75</f>
        <v>0.17210263924350766</v>
      </c>
      <c r="G79" s="28">
        <f>County!H75</f>
        <v>1.0437705815284914E-2</v>
      </c>
      <c r="H79" s="28" t="str">
        <f>County!I75</f>
        <v>&lt;1%</v>
      </c>
      <c r="I79" s="28">
        <f>County!K75</f>
        <v>0.11984696973283493</v>
      </c>
      <c r="J79" s="28">
        <f>County!L75</f>
        <v>7.0671035544741523E-3</v>
      </c>
      <c r="K79" s="28" t="str">
        <f>County!M75</f>
        <v>&lt;1%</v>
      </c>
    </row>
    <row r="80" spans="1:11" x14ac:dyDescent="0.2">
      <c r="A80" t="str">
        <f>County!A76</f>
        <v>Maryland</v>
      </c>
      <c r="B80" s="33" t="str">
        <f>County!B76</f>
        <v>Baltimore</v>
      </c>
      <c r="C80">
        <f>County!C76</f>
        <v>15</v>
      </c>
      <c r="D80">
        <f>County!D76</f>
        <v>1</v>
      </c>
      <c r="E80">
        <f>County!E76</f>
        <v>0</v>
      </c>
      <c r="F80" s="28">
        <f>County!G76</f>
        <v>0.14562785283518198</v>
      </c>
      <c r="G80" s="28">
        <f>County!H76</f>
        <v>1.0437705815284914E-2</v>
      </c>
      <c r="H80" s="28" t="str">
        <f>County!I76</f>
        <v>&lt;1%</v>
      </c>
      <c r="I80" s="28">
        <f>County!K76</f>
        <v>0.10091968213838587</v>
      </c>
      <c r="J80" s="28">
        <f>County!L76</f>
        <v>7.0671035544741523E-3</v>
      </c>
      <c r="K80" s="28" t="str">
        <f>County!M76</f>
        <v>&lt;1%</v>
      </c>
    </row>
    <row r="81" spans="1:11" x14ac:dyDescent="0.2">
      <c r="A81" t="str">
        <f>County!A77</f>
        <v>Maryland</v>
      </c>
      <c r="B81" s="33" t="str">
        <f>County!B77</f>
        <v>Baltimore City</v>
      </c>
      <c r="C81">
        <f>County!C77</f>
        <v>12</v>
      </c>
      <c r="D81">
        <f>County!D77</f>
        <v>1</v>
      </c>
      <c r="E81">
        <f>County!E77</f>
        <v>0</v>
      </c>
      <c r="F81" s="28">
        <f>County!G77</f>
        <v>0.11830644660586043</v>
      </c>
      <c r="G81" s="28">
        <f>County!H77</f>
        <v>1.0437705815284914E-2</v>
      </c>
      <c r="H81" s="28" t="str">
        <f>County!I77</f>
        <v>&lt;1%</v>
      </c>
      <c r="I81" s="28">
        <f>County!K77</f>
        <v>8.158537189746129E-2</v>
      </c>
      <c r="J81" s="28">
        <f>County!L77</f>
        <v>7.0671035544741523E-3</v>
      </c>
      <c r="K81" s="28" t="str">
        <f>County!M77</f>
        <v>&lt;1%</v>
      </c>
    </row>
    <row r="82" spans="1:11" x14ac:dyDescent="0.2">
      <c r="A82" t="str">
        <f>County!A78</f>
        <v>Maryland</v>
      </c>
      <c r="B82" s="33" t="str">
        <f>County!B78</f>
        <v>Calvert</v>
      </c>
      <c r="C82">
        <f>County!C78</f>
        <v>21</v>
      </c>
      <c r="D82">
        <f>County!D78</f>
        <v>2</v>
      </c>
      <c r="E82">
        <f>County!E78</f>
        <v>0</v>
      </c>
      <c r="F82" s="28">
        <f>County!G78</f>
        <v>0.19775704039267872</v>
      </c>
      <c r="G82" s="28">
        <f>County!H78</f>
        <v>2.0766465927883337E-2</v>
      </c>
      <c r="H82" s="28" t="str">
        <f>County!I78</f>
        <v>&lt;1%</v>
      </c>
      <c r="I82" s="28">
        <f>County!K78</f>
        <v>0.13837580325308607</v>
      </c>
      <c r="J82" s="28">
        <f>County!L78</f>
        <v>1.408426315629896E-2</v>
      </c>
      <c r="K82" s="28" t="str">
        <f>County!M78</f>
        <v>&lt;1%</v>
      </c>
    </row>
    <row r="83" spans="1:11" x14ac:dyDescent="0.2">
      <c r="A83" t="str">
        <f>County!A79</f>
        <v>Maryland</v>
      </c>
      <c r="B83" s="33" t="str">
        <f>County!B79</f>
        <v>Cecil</v>
      </c>
      <c r="C83">
        <f>County!C79</f>
        <v>18</v>
      </c>
      <c r="D83">
        <f>County!D79</f>
        <v>1</v>
      </c>
      <c r="E83">
        <f>County!E79</f>
        <v>0</v>
      </c>
      <c r="F83" s="28">
        <f>County!G79</f>
        <v>0.17210263924350766</v>
      </c>
      <c r="G83" s="28">
        <f>County!H79</f>
        <v>1.0437705815284914E-2</v>
      </c>
      <c r="H83" s="28" t="str">
        <f>County!I79</f>
        <v>&lt;1%</v>
      </c>
      <c r="I83" s="28">
        <f>County!K79</f>
        <v>0.11984696973283493</v>
      </c>
      <c r="J83" s="28">
        <f>County!L79</f>
        <v>7.0671035544741523E-3</v>
      </c>
      <c r="K83" s="28" t="str">
        <f>County!M79</f>
        <v>&lt;1%</v>
      </c>
    </row>
    <row r="84" spans="1:11" x14ac:dyDescent="0.2">
      <c r="A84" t="str">
        <f>County!A80</f>
        <v>Maryland</v>
      </c>
      <c r="B84" s="33" t="str">
        <f>County!B80</f>
        <v>Dorchester</v>
      </c>
      <c r="C84">
        <f>County!C80</f>
        <v>26</v>
      </c>
      <c r="D84">
        <f>County!D80</f>
        <v>5</v>
      </c>
      <c r="E84">
        <f>County!E80</f>
        <v>0</v>
      </c>
      <c r="F84" s="28">
        <f>County!G80</f>
        <v>0.23875998632773632</v>
      </c>
      <c r="G84" s="28">
        <f>County!H80</f>
        <v>5.1110384259560937E-2</v>
      </c>
      <c r="H84" s="28" t="str">
        <f>County!I80</f>
        <v>&lt;1%</v>
      </c>
      <c r="I84" s="28">
        <f>County!K80</f>
        <v>0.16839444163940265</v>
      </c>
      <c r="J84" s="28">
        <f>County!L80</f>
        <v>3.4839595382363586E-2</v>
      </c>
      <c r="K84" s="28" t="str">
        <f>County!M80</f>
        <v>&lt;1%</v>
      </c>
    </row>
    <row r="85" spans="1:11" x14ac:dyDescent="0.2">
      <c r="A85" t="str">
        <f>County!A81</f>
        <v>Maryland</v>
      </c>
      <c r="B85" s="33" t="str">
        <f>County!B81</f>
        <v>Harford</v>
      </c>
      <c r="C85">
        <f>County!C81</f>
        <v>15</v>
      </c>
      <c r="D85">
        <f>County!D81</f>
        <v>0</v>
      </c>
      <c r="E85">
        <f>County!E81</f>
        <v>0</v>
      </c>
      <c r="F85" s="28">
        <f>County!G81</f>
        <v>0.14562785283518198</v>
      </c>
      <c r="G85" s="28">
        <f>County!H81</f>
        <v>0</v>
      </c>
      <c r="H85" s="28" t="str">
        <f>County!I81</f>
        <v>&lt;1%</v>
      </c>
      <c r="I85" s="28">
        <f>County!K81</f>
        <v>0.10091968213838587</v>
      </c>
      <c r="J85" s="28">
        <f>County!L81</f>
        <v>0</v>
      </c>
      <c r="K85" s="28" t="str">
        <f>County!M81</f>
        <v>&lt;1%</v>
      </c>
    </row>
    <row r="86" spans="1:11" x14ac:dyDescent="0.2">
      <c r="A86" t="str">
        <f>County!A82</f>
        <v>Maryland</v>
      </c>
      <c r="B86" s="33" t="str">
        <f>County!B82</f>
        <v>Kent</v>
      </c>
      <c r="C86">
        <f>County!C82</f>
        <v>18</v>
      </c>
      <c r="D86">
        <f>County!D82</f>
        <v>0</v>
      </c>
      <c r="E86">
        <f>County!E82</f>
        <v>0</v>
      </c>
      <c r="F86" s="28">
        <f>County!G82</f>
        <v>0.17210263924350766</v>
      </c>
      <c r="G86" s="28">
        <f>County!H82</f>
        <v>0</v>
      </c>
      <c r="H86" s="28" t="str">
        <f>County!I82</f>
        <v>&lt;1%</v>
      </c>
      <c r="I86" s="28">
        <f>County!K82</f>
        <v>0.11984696973283493</v>
      </c>
      <c r="J86" s="28">
        <f>County!L82</f>
        <v>0</v>
      </c>
      <c r="K86" s="28" t="str">
        <f>County!M82</f>
        <v>&lt;1%</v>
      </c>
    </row>
    <row r="87" spans="1:11" x14ac:dyDescent="0.2">
      <c r="A87" t="str">
        <f>County!A83</f>
        <v>Maryland</v>
      </c>
      <c r="B87" s="33" t="str">
        <f>County!B83</f>
        <v>Queen Anne's</v>
      </c>
      <c r="C87">
        <f>County!C83</f>
        <v>19</v>
      </c>
      <c r="D87">
        <f>County!D83</f>
        <v>1</v>
      </c>
      <c r="E87">
        <f>County!E83</f>
        <v>0</v>
      </c>
      <c r="F87" s="28">
        <f>County!G83</f>
        <v>0.18074398834033478</v>
      </c>
      <c r="G87" s="28">
        <f>County!H83</f>
        <v>1.0437705815284914E-2</v>
      </c>
      <c r="H87" s="28" t="str">
        <f>County!I83</f>
        <v>&lt;1%</v>
      </c>
      <c r="I87" s="28">
        <f>County!K83</f>
        <v>0.1260671023415173</v>
      </c>
      <c r="J87" s="28">
        <f>County!L83</f>
        <v>7.0671035544741523E-3</v>
      </c>
      <c r="K87" s="28" t="str">
        <f>County!M83</f>
        <v>&lt;1%</v>
      </c>
    </row>
    <row r="88" spans="1:11" x14ac:dyDescent="0.2">
      <c r="A88" t="str">
        <f>County!A84</f>
        <v>Maryland</v>
      </c>
      <c r="B88" s="33" t="str">
        <f>County!B84</f>
        <v>Somerset</v>
      </c>
      <c r="C88">
        <f>County!C84</f>
        <v>33</v>
      </c>
      <c r="D88">
        <f>County!D84</f>
        <v>9</v>
      </c>
      <c r="E88">
        <f>County!E84</f>
        <v>0</v>
      </c>
      <c r="F88" s="28">
        <f>County!G84</f>
        <v>0.29266755425838964</v>
      </c>
      <c r="G88" s="28">
        <f>County!H84</f>
        <v>9.0111347055865099E-2</v>
      </c>
      <c r="H88" s="28" t="str">
        <f>County!I84</f>
        <v>&lt;1%</v>
      </c>
      <c r="I88" s="28">
        <f>County!K84</f>
        <v>0.2086717337805345</v>
      </c>
      <c r="J88" s="28">
        <f>County!L84</f>
        <v>6.1835286174562576E-2</v>
      </c>
      <c r="K88" s="28" t="str">
        <f>County!M84</f>
        <v>&lt;1%</v>
      </c>
    </row>
    <row r="89" spans="1:11" x14ac:dyDescent="0.2">
      <c r="A89" t="str">
        <f>County!A85</f>
        <v>Maryland</v>
      </c>
      <c r="B89" s="33" t="str">
        <f>County!B85</f>
        <v>St. Mary's</v>
      </c>
      <c r="C89">
        <f>County!C85</f>
        <v>27</v>
      </c>
      <c r="D89">
        <f>County!D85</f>
        <v>3</v>
      </c>
      <c r="E89">
        <f>County!E85</f>
        <v>0</v>
      </c>
      <c r="F89" s="28">
        <f>County!G85</f>
        <v>0.24670558564527079</v>
      </c>
      <c r="G89" s="28">
        <f>County!H85</f>
        <v>3.0987417480989654E-2</v>
      </c>
      <c r="H89" s="28" t="str">
        <f>County!I85</f>
        <v>&lt;1%</v>
      </c>
      <c r="I89" s="28">
        <f>County!K85</f>
        <v>0.17427148423681349</v>
      </c>
      <c r="J89" s="28">
        <f>County!L85</f>
        <v>2.1051831764559048E-2</v>
      </c>
      <c r="K89" s="28" t="str">
        <f>County!M85</f>
        <v>&lt;1%</v>
      </c>
    </row>
    <row r="90" spans="1:11" x14ac:dyDescent="0.2">
      <c r="A90" t="str">
        <f>County!A86</f>
        <v>Maryland</v>
      </c>
      <c r="B90" s="33" t="str">
        <f>County!B86</f>
        <v>Talbot</v>
      </c>
      <c r="C90">
        <f>County!C86</f>
        <v>20</v>
      </c>
      <c r="D90">
        <f>County!D86</f>
        <v>1</v>
      </c>
      <c r="E90">
        <f>County!E86</f>
        <v>0</v>
      </c>
      <c r="F90" s="28">
        <f>County!G86</f>
        <v>0.18929514157744187</v>
      </c>
      <c r="G90" s="28">
        <f>County!H86</f>
        <v>1.0437705815284914E-2</v>
      </c>
      <c r="H90" s="28" t="str">
        <f>County!I86</f>
        <v>&lt;1%</v>
      </c>
      <c r="I90" s="28">
        <f>County!K86</f>
        <v>0.13224327662893154</v>
      </c>
      <c r="J90" s="28">
        <f>County!L86</f>
        <v>7.0671035544741523E-3</v>
      </c>
      <c r="K90" s="28" t="str">
        <f>County!M86</f>
        <v>&lt;1%</v>
      </c>
    </row>
    <row r="91" spans="1:11" x14ac:dyDescent="0.2">
      <c r="A91" t="str">
        <f>County!A87</f>
        <v>Maryland</v>
      </c>
      <c r="B91" s="33" t="str">
        <f>County!B87</f>
        <v>Wicomico</v>
      </c>
      <c r="C91">
        <f>County!C87</f>
        <v>28</v>
      </c>
      <c r="D91">
        <f>County!D87</f>
        <v>6</v>
      </c>
      <c r="E91">
        <f>County!E87</f>
        <v>0</v>
      </c>
      <c r="F91" s="28">
        <f>County!G87</f>
        <v>0.2545682511346028</v>
      </c>
      <c r="G91" s="28">
        <f>County!H87</f>
        <v>6.1014614919838284E-2</v>
      </c>
      <c r="H91" s="28" t="str">
        <f>County!I87</f>
        <v>&lt;1%</v>
      </c>
      <c r="I91" s="28">
        <f>County!K87</f>
        <v>0.1801069931655942</v>
      </c>
      <c r="J91" s="28">
        <f>County!L87</f>
        <v>4.1660483908474766E-2</v>
      </c>
      <c r="K91" s="28" t="str">
        <f>County!M87</f>
        <v>&lt;1%</v>
      </c>
    </row>
    <row r="92" spans="1:11" x14ac:dyDescent="0.2">
      <c r="A92" t="str">
        <f>County!A88</f>
        <v>Maryland</v>
      </c>
      <c r="B92" s="33" t="str">
        <f>County!B88</f>
        <v>Worcester</v>
      </c>
      <c r="C92">
        <f>County!C88</f>
        <v>38</v>
      </c>
      <c r="D92">
        <f>County!D88</f>
        <v>13</v>
      </c>
      <c r="E92">
        <f>County!E88</f>
        <v>1</v>
      </c>
      <c r="F92" s="28">
        <f>County!G88</f>
        <v>0.32881958735949834</v>
      </c>
      <c r="G92" s="28">
        <f>County!H88</f>
        <v>0.12750930453542164</v>
      </c>
      <c r="H92" s="28">
        <f>County!I88</f>
        <v>1.0437705815284914E-2</v>
      </c>
      <c r="I92" s="28">
        <f>County!K88</f>
        <v>0.23624129039024788</v>
      </c>
      <c r="J92" s="28">
        <f>County!L88</f>
        <v>8.8075903180205861E-2</v>
      </c>
      <c r="K92" s="28">
        <f>County!M88</f>
        <v>7.0671035544741523E-3</v>
      </c>
    </row>
    <row r="93" spans="1:11" x14ac:dyDescent="0.2">
      <c r="A93" t="str">
        <f>'US State'!A12</f>
        <v>Massachusetts</v>
      </c>
      <c r="C93">
        <f>'US State'!B12</f>
        <v>56</v>
      </c>
      <c r="D93">
        <f>'US State'!C12</f>
        <v>22</v>
      </c>
      <c r="E93">
        <f>'US State'!D12</f>
        <v>4</v>
      </c>
      <c r="F93" s="28">
        <f>'US State'!F12</f>
        <v>0.4443315077834753</v>
      </c>
      <c r="G93" s="28">
        <f>'US State'!G12</f>
        <v>0.20613061639744334</v>
      </c>
      <c r="H93" s="28">
        <f>'US State'!H12</f>
        <v>4.1101685748632599E-2</v>
      </c>
      <c r="I93" s="28">
        <f>'US State'!J12</f>
        <v>0.32777545734403701</v>
      </c>
      <c r="J93" s="28">
        <f>'US State'!K12</f>
        <v>0.14446499067653729</v>
      </c>
      <c r="K93" s="28">
        <f>'US State'!L12</f>
        <v>2.79701598439418E-2</v>
      </c>
    </row>
    <row r="94" spans="1:11" x14ac:dyDescent="0.2">
      <c r="A94" t="str">
        <f>County!A89</f>
        <v>Massachusetts</v>
      </c>
      <c r="B94" s="33" t="str">
        <f>County!B89</f>
        <v>Barnstable</v>
      </c>
      <c r="C94">
        <f>County!C89</f>
        <v>26</v>
      </c>
      <c r="D94">
        <f>County!D89</f>
        <v>13</v>
      </c>
      <c r="E94">
        <f>County!E89</f>
        <v>2</v>
      </c>
      <c r="F94" s="28">
        <f>County!G89</f>
        <v>0.23875998632773632</v>
      </c>
      <c r="G94" s="28">
        <f>County!H89</f>
        <v>0.12750930453542164</v>
      </c>
      <c r="H94" s="28">
        <f>County!I89</f>
        <v>2.0766465927883337E-2</v>
      </c>
      <c r="I94" s="28">
        <f>County!K89</f>
        <v>0.16839444163940265</v>
      </c>
      <c r="J94" s="28">
        <f>County!L89</f>
        <v>8.8075903180205861E-2</v>
      </c>
      <c r="K94" s="28">
        <f>County!M89</f>
        <v>1.408426315629896E-2</v>
      </c>
    </row>
    <row r="95" spans="1:11" x14ac:dyDescent="0.2">
      <c r="A95" t="str">
        <f>County!A90</f>
        <v>Massachusetts</v>
      </c>
      <c r="B95" s="33" t="str">
        <f>County!B90</f>
        <v>Dukes</v>
      </c>
      <c r="C95">
        <f>County!C90</f>
        <v>31</v>
      </c>
      <c r="D95">
        <f>County!D90</f>
        <v>11</v>
      </c>
      <c r="E95">
        <f>County!E90</f>
        <v>2</v>
      </c>
      <c r="F95" s="28">
        <f>County!G90</f>
        <v>0.27766725594027908</v>
      </c>
      <c r="G95" s="28">
        <f>County!H90</f>
        <v>0.10900651876539713</v>
      </c>
      <c r="H95" s="28">
        <f>County!I90</f>
        <v>2.0766465927883337E-2</v>
      </c>
      <c r="I95" s="28">
        <f>County!K90</f>
        <v>0.19736724281041051</v>
      </c>
      <c r="J95" s="28">
        <f>County!L90</f>
        <v>7.5048644888033755E-2</v>
      </c>
      <c r="K95" s="28">
        <f>County!M90</f>
        <v>1.408426315629896E-2</v>
      </c>
    </row>
    <row r="96" spans="1:11" x14ac:dyDescent="0.2">
      <c r="A96" t="str">
        <f>County!A91</f>
        <v>Massachusetts</v>
      </c>
      <c r="B96" s="33" t="str">
        <f>County!B91</f>
        <v>Essex</v>
      </c>
      <c r="C96">
        <f>County!C91</f>
        <v>22</v>
      </c>
      <c r="D96">
        <f>County!D91</f>
        <v>7</v>
      </c>
      <c r="E96">
        <f>County!E91</f>
        <v>1</v>
      </c>
      <c r="F96" s="28">
        <f>County!G91</f>
        <v>0.20613061639744334</v>
      </c>
      <c r="G96" s="28">
        <f>County!H91</f>
        <v>7.0815468134156956E-2</v>
      </c>
      <c r="H96" s="28">
        <f>County!I91</f>
        <v>1.0437705815284914E-2</v>
      </c>
      <c r="I96" s="28">
        <f>County!K91</f>
        <v>0.14446499067653729</v>
      </c>
      <c r="J96" s="28">
        <f>County!L91</f>
        <v>4.8433168509038227E-2</v>
      </c>
      <c r="K96" s="28">
        <f>County!M91</f>
        <v>7.0671035544741523E-3</v>
      </c>
    </row>
    <row r="97" spans="1:11" x14ac:dyDescent="0.2">
      <c r="A97" t="str">
        <f>County!A92</f>
        <v>Massachusetts</v>
      </c>
      <c r="B97" s="33" t="str">
        <f>County!B92</f>
        <v>Nantucket</v>
      </c>
      <c r="C97">
        <f>County!C92</f>
        <v>30</v>
      </c>
      <c r="D97">
        <f>County!D92</f>
        <v>14</v>
      </c>
      <c r="E97">
        <f>County!E92</f>
        <v>2</v>
      </c>
      <c r="F97" s="28">
        <f>County!G92</f>
        <v>0.27004823414897849</v>
      </c>
      <c r="G97" s="28">
        <f>County!H92</f>
        <v>0.13661610574125405</v>
      </c>
      <c r="H97" s="28">
        <f>County!I92</f>
        <v>2.0766465927883337E-2</v>
      </c>
      <c r="I97" s="28">
        <f>County!K92</f>
        <v>0.1916545820338591</v>
      </c>
      <c r="J97" s="28">
        <f>County!L92</f>
        <v>9.4520565206251739E-2</v>
      </c>
      <c r="K97" s="28">
        <f>County!M92</f>
        <v>1.408426315629896E-2</v>
      </c>
    </row>
    <row r="98" spans="1:11" x14ac:dyDescent="0.2">
      <c r="A98" t="str">
        <f>County!A93</f>
        <v>Massachusetts</v>
      </c>
      <c r="B98" s="33" t="str">
        <f>County!B93</f>
        <v>Norfolk</v>
      </c>
      <c r="C98">
        <f>County!C93</f>
        <v>23</v>
      </c>
      <c r="D98">
        <f>County!D93</f>
        <v>7</v>
      </c>
      <c r="E98">
        <f>County!E93</f>
        <v>1</v>
      </c>
      <c r="F98" s="28">
        <f>County!G93</f>
        <v>0.21441679147924841</v>
      </c>
      <c r="G98" s="28">
        <f>County!H93</f>
        <v>7.0815468134156956E-2</v>
      </c>
      <c r="H98" s="28">
        <f>County!I93</f>
        <v>1.0437705815284914E-2</v>
      </c>
      <c r="I98" s="28">
        <f>County!K93</f>
        <v>0.15051114518190423</v>
      </c>
      <c r="J98" s="28">
        <f>County!L93</f>
        <v>4.8433168509038227E-2</v>
      </c>
      <c r="K98" s="28">
        <f>County!M93</f>
        <v>7.0671035544741523E-3</v>
      </c>
    </row>
    <row r="99" spans="1:11" x14ac:dyDescent="0.2">
      <c r="A99" t="str">
        <f>County!A94</f>
        <v>Massachusetts</v>
      </c>
      <c r="B99" s="33" t="str">
        <f>County!B94</f>
        <v>Plymouth</v>
      </c>
      <c r="C99">
        <f>County!C94</f>
        <v>25</v>
      </c>
      <c r="D99">
        <f>County!D94</f>
        <v>10</v>
      </c>
      <c r="E99">
        <f>County!E94</f>
        <v>2</v>
      </c>
      <c r="F99" s="28">
        <f>County!G94</f>
        <v>0.23073057841251177</v>
      </c>
      <c r="G99" s="28">
        <f>County!H94</f>
        <v>9.9608497139961893E-2</v>
      </c>
      <c r="H99" s="28">
        <f>County!I94</f>
        <v>2.0766465927883337E-2</v>
      </c>
      <c r="I99" s="28">
        <f>County!K94</f>
        <v>0.16247556976150523</v>
      </c>
      <c r="J99" s="28">
        <f>County!L94</f>
        <v>6.846539335832047E-2</v>
      </c>
      <c r="K99" s="28">
        <f>County!M94</f>
        <v>1.408426315629896E-2</v>
      </c>
    </row>
    <row r="100" spans="1:11" x14ac:dyDescent="0.2">
      <c r="A100" t="str">
        <f>County!A95</f>
        <v>Massachusetts</v>
      </c>
      <c r="B100" s="33" t="str">
        <f>County!B95</f>
        <v>Suffolk</v>
      </c>
      <c r="C100">
        <f>County!C95</f>
        <v>22</v>
      </c>
      <c r="D100">
        <f>County!D95</f>
        <v>7</v>
      </c>
      <c r="E100">
        <f>County!E95</f>
        <v>1</v>
      </c>
      <c r="F100" s="28">
        <f>County!G95</f>
        <v>0.20613061639744334</v>
      </c>
      <c r="G100" s="28">
        <f>County!H95</f>
        <v>7.0815468134156956E-2</v>
      </c>
      <c r="H100" s="28">
        <f>County!I95</f>
        <v>1.0437705815284914E-2</v>
      </c>
      <c r="I100" s="28">
        <f>County!K95</f>
        <v>0.14446499067653729</v>
      </c>
      <c r="J100" s="28">
        <f>County!L95</f>
        <v>4.8433168509038227E-2</v>
      </c>
      <c r="K100" s="28">
        <f>County!M95</f>
        <v>7.0671035544741523E-3</v>
      </c>
    </row>
    <row r="101" spans="1:11" x14ac:dyDescent="0.2">
      <c r="A101" t="str">
        <f>'US State'!A13</f>
        <v>Mississippi</v>
      </c>
      <c r="C101">
        <f>'US State'!B13</f>
        <v>106</v>
      </c>
      <c r="D101">
        <f>'US State'!C13</f>
        <v>47</v>
      </c>
      <c r="E101">
        <f>'US State'!D13</f>
        <v>11</v>
      </c>
      <c r="F101" s="28">
        <f>'US State'!F13</f>
        <v>0.67116903186323151</v>
      </c>
      <c r="G101" s="28">
        <f>'US State'!G13</f>
        <v>0.38930055846004541</v>
      </c>
      <c r="H101" s="28">
        <f>'US State'!H13</f>
        <v>0.10900651876539713</v>
      </c>
      <c r="I101" s="28">
        <f>'US State'!J13</f>
        <v>0.52846999611162671</v>
      </c>
      <c r="J101" s="28">
        <f>'US State'!K13</f>
        <v>0.28346852876728157</v>
      </c>
      <c r="K101" s="28">
        <f>'US State'!L13</f>
        <v>7.5048644888033755E-2</v>
      </c>
    </row>
    <row r="102" spans="1:11" x14ac:dyDescent="0.2">
      <c r="A102" t="str">
        <f>County!A96</f>
        <v>Mississippi</v>
      </c>
      <c r="B102" s="33" t="str">
        <f>County!B96</f>
        <v>Hancock</v>
      </c>
      <c r="C102">
        <f>County!C96</f>
        <v>54</v>
      </c>
      <c r="D102">
        <f>County!D96</f>
        <v>22</v>
      </c>
      <c r="E102">
        <f>County!E96</f>
        <v>6</v>
      </c>
      <c r="F102" s="28">
        <f>County!G96</f>
        <v>0.4325475253019655</v>
      </c>
      <c r="G102" s="28">
        <f>County!H96</f>
        <v>0.20613061639744334</v>
      </c>
      <c r="H102" s="28">
        <f>County!I96</f>
        <v>6.1014614919838284E-2</v>
      </c>
      <c r="I102" s="28">
        <f>County!K96</f>
        <v>0.31817241825552489</v>
      </c>
      <c r="J102" s="28">
        <f>County!L96</f>
        <v>0.14446499067653729</v>
      </c>
      <c r="K102" s="28">
        <f>County!M96</f>
        <v>4.1660483908474766E-2</v>
      </c>
    </row>
    <row r="103" spans="1:11" x14ac:dyDescent="0.2">
      <c r="A103" t="str">
        <f>County!A97</f>
        <v>Mississippi</v>
      </c>
      <c r="B103" s="33" t="str">
        <f>County!B97</f>
        <v>Harrison</v>
      </c>
      <c r="C103">
        <f>County!C97</f>
        <v>59</v>
      </c>
      <c r="D103">
        <f>County!D97</f>
        <v>26</v>
      </c>
      <c r="E103">
        <f>County!E97</f>
        <v>6</v>
      </c>
      <c r="F103" s="28">
        <f>County!G97</f>
        <v>0.4615502393328208</v>
      </c>
      <c r="G103" s="28">
        <f>County!H97</f>
        <v>0.23875998632773632</v>
      </c>
      <c r="H103" s="28">
        <f>County!I97</f>
        <v>6.1014614919838284E-2</v>
      </c>
      <c r="I103" s="28">
        <f>County!K97</f>
        <v>0.34192701532403791</v>
      </c>
      <c r="J103" s="28">
        <f>County!L97</f>
        <v>0.16839444163940265</v>
      </c>
      <c r="K103" s="28">
        <f>County!M97</f>
        <v>4.1660483908474766E-2</v>
      </c>
    </row>
    <row r="104" spans="1:11" x14ac:dyDescent="0.2">
      <c r="A104" t="str">
        <f>County!A98</f>
        <v>Mississippi</v>
      </c>
      <c r="B104" s="33" t="str">
        <f>County!B98</f>
        <v>Jackson</v>
      </c>
      <c r="C104">
        <f>County!C98</f>
        <v>55</v>
      </c>
      <c r="D104">
        <f>County!D98</f>
        <v>24</v>
      </c>
      <c r="E104">
        <f>County!E98</f>
        <v>8</v>
      </c>
      <c r="F104" s="28">
        <f>County!G98</f>
        <v>0.43847042729701902</v>
      </c>
      <c r="G104" s="28">
        <f>County!H98</f>
        <v>0.22261647790321548</v>
      </c>
      <c r="H104" s="28">
        <f>County!I98</f>
        <v>8.0514022925885831E-2</v>
      </c>
      <c r="I104" s="28">
        <f>County!K98</f>
        <v>0.32299096438200992</v>
      </c>
      <c r="J104" s="28">
        <f>County!L98</f>
        <v>0.15651457088727549</v>
      </c>
      <c r="K104" s="28">
        <f>County!M98</f>
        <v>5.5157989846188027E-2</v>
      </c>
    </row>
    <row r="105" spans="1:11" x14ac:dyDescent="0.2">
      <c r="A105" t="str">
        <f>'US State'!A14</f>
        <v>New Hampshire</v>
      </c>
      <c r="C105">
        <f>'US State'!B14</f>
        <v>28</v>
      </c>
      <c r="D105">
        <f>'US State'!C14</f>
        <v>8</v>
      </c>
      <c r="E105">
        <f>'US State'!D14</f>
        <v>2</v>
      </c>
      <c r="F105" s="28">
        <f>'US State'!F14</f>
        <v>0.2545682511346028</v>
      </c>
      <c r="G105" s="28">
        <f>'US State'!G14</f>
        <v>8.0514022925885831E-2</v>
      </c>
      <c r="H105" s="28">
        <f>'US State'!H14</f>
        <v>2.0766465927883337E-2</v>
      </c>
      <c r="I105" s="28">
        <f>'US State'!J14</f>
        <v>0.1801069931655942</v>
      </c>
      <c r="J105" s="28">
        <f>'US State'!K14</f>
        <v>5.5157989846188027E-2</v>
      </c>
      <c r="K105" s="28">
        <f>'US State'!L14</f>
        <v>1.408426315629896E-2</v>
      </c>
    </row>
    <row r="106" spans="1:11" x14ac:dyDescent="0.2">
      <c r="A106" t="str">
        <f>County!A99</f>
        <v>New Hampshire</v>
      </c>
      <c r="B106" s="33" t="str">
        <f>County!B99</f>
        <v>Rockingham</v>
      </c>
      <c r="C106">
        <f>County!C99</f>
        <v>22</v>
      </c>
      <c r="D106">
        <f>County!D99</f>
        <v>5</v>
      </c>
      <c r="E106">
        <f>County!E99</f>
        <v>1</v>
      </c>
      <c r="F106" s="28">
        <f>County!G99</f>
        <v>0.20613061639744334</v>
      </c>
      <c r="G106" s="28">
        <f>County!H99</f>
        <v>5.1110384259560937E-2</v>
      </c>
      <c r="H106" s="28">
        <f>County!I99</f>
        <v>1.0437705815284914E-2</v>
      </c>
      <c r="I106" s="28">
        <f>County!K99</f>
        <v>0.14446499067653729</v>
      </c>
      <c r="J106" s="28">
        <f>County!L99</f>
        <v>3.4839595382363586E-2</v>
      </c>
      <c r="K106" s="28">
        <f>County!M99</f>
        <v>7.0671035544741523E-3</v>
      </c>
    </row>
    <row r="107" spans="1:11" x14ac:dyDescent="0.2">
      <c r="A107" t="str">
        <f>'US State'!A15</f>
        <v>New Jersey</v>
      </c>
      <c r="C107">
        <f>'US State'!B15</f>
        <v>36</v>
      </c>
      <c r="D107">
        <f>'US State'!C15</f>
        <v>10</v>
      </c>
      <c r="E107">
        <f>'US State'!D15</f>
        <v>1</v>
      </c>
      <c r="F107" s="28">
        <f>'US State'!F15</f>
        <v>0.31458596005243444</v>
      </c>
      <c r="G107" s="28">
        <f>'US State'!G15</f>
        <v>9.9608497139961893E-2</v>
      </c>
      <c r="H107" s="28">
        <f>'US State'!H15</f>
        <v>1.0437705815284914E-2</v>
      </c>
      <c r="I107" s="28">
        <f>'US State'!J15</f>
        <v>0.22533064331152686</v>
      </c>
      <c r="J107" s="28">
        <f>'US State'!K15</f>
        <v>6.846539335832047E-2</v>
      </c>
      <c r="K107" s="28">
        <f>'US State'!L15</f>
        <v>7.0671035544741523E-3</v>
      </c>
    </row>
    <row r="108" spans="1:11" x14ac:dyDescent="0.2">
      <c r="A108" t="str">
        <f>County!A100</f>
        <v>New Jersey</v>
      </c>
      <c r="B108" s="33" t="str">
        <f>County!B100</f>
        <v>Atlantic</v>
      </c>
      <c r="C108">
        <f>County!C100</f>
        <v>27</v>
      </c>
      <c r="D108">
        <f>County!D100</f>
        <v>10</v>
      </c>
      <c r="E108">
        <f>County!E100</f>
        <v>1</v>
      </c>
      <c r="F108" s="28">
        <f>County!G100</f>
        <v>0.24670558564527079</v>
      </c>
      <c r="G108" s="28">
        <f>County!H100</f>
        <v>9.9608497139961893E-2</v>
      </c>
      <c r="H108" s="28">
        <f>County!I100</f>
        <v>1.0437705815284914E-2</v>
      </c>
      <c r="I108" s="28">
        <f>County!K100</f>
        <v>0.17427148423681349</v>
      </c>
      <c r="J108" s="28">
        <f>County!L100</f>
        <v>6.846539335832047E-2</v>
      </c>
      <c r="K108" s="28">
        <f>County!M100</f>
        <v>7.0671035544741523E-3</v>
      </c>
    </row>
    <row r="109" spans="1:11" x14ac:dyDescent="0.2">
      <c r="A109" t="str">
        <f>County!A101</f>
        <v>New Jersey</v>
      </c>
      <c r="B109" s="33" t="str">
        <f>County!B101</f>
        <v>Burlington</v>
      </c>
      <c r="C109">
        <f>County!C101</f>
        <v>25</v>
      </c>
      <c r="D109">
        <f>County!D101</f>
        <v>8</v>
      </c>
      <c r="E109">
        <f>County!E101</f>
        <v>0</v>
      </c>
      <c r="F109" s="28">
        <f>County!G101</f>
        <v>0.23073057841251177</v>
      </c>
      <c r="G109" s="28">
        <f>County!H101</f>
        <v>8.0514022925885831E-2</v>
      </c>
      <c r="H109" s="28" t="str">
        <f>County!I101</f>
        <v>&lt;1%</v>
      </c>
      <c r="I109" s="28">
        <f>County!K101</f>
        <v>0.16247556976150523</v>
      </c>
      <c r="J109" s="28">
        <f>County!L101</f>
        <v>5.5157989846188027E-2</v>
      </c>
      <c r="K109" s="28" t="str">
        <f>County!M101</f>
        <v>&lt;1%</v>
      </c>
    </row>
    <row r="110" spans="1:11" x14ac:dyDescent="0.2">
      <c r="A110" t="str">
        <f>County!A102</f>
        <v>New Jersey</v>
      </c>
      <c r="B110" s="33" t="str">
        <f>County!B102</f>
        <v>Cape May</v>
      </c>
      <c r="C110">
        <f>County!C102</f>
        <v>28</v>
      </c>
      <c r="D110">
        <f>County!D102</f>
        <v>10</v>
      </c>
      <c r="E110">
        <f>County!E102</f>
        <v>1</v>
      </c>
      <c r="F110" s="28">
        <f>County!G102</f>
        <v>0.2545682511346028</v>
      </c>
      <c r="G110" s="28">
        <f>County!H102</f>
        <v>9.9608497139961893E-2</v>
      </c>
      <c r="H110" s="28">
        <f>County!I102</f>
        <v>1.0437705815284914E-2</v>
      </c>
      <c r="I110" s="28">
        <f>County!K102</f>
        <v>0.1801069931655942</v>
      </c>
      <c r="J110" s="28">
        <f>County!L102</f>
        <v>6.846539335832047E-2</v>
      </c>
      <c r="K110" s="28">
        <f>County!M102</f>
        <v>7.0671035544741523E-3</v>
      </c>
    </row>
    <row r="111" spans="1:11" x14ac:dyDescent="0.2">
      <c r="A111" t="str">
        <f>County!A103</f>
        <v>New Jersey</v>
      </c>
      <c r="B111" s="33" t="str">
        <f>County!B103</f>
        <v>Essex</v>
      </c>
      <c r="C111">
        <f>County!C103</f>
        <v>20</v>
      </c>
      <c r="D111">
        <f>County!D103</f>
        <v>4</v>
      </c>
      <c r="E111">
        <f>County!E103</f>
        <v>0</v>
      </c>
      <c r="F111" s="28">
        <f>County!G103</f>
        <v>0.18929514157744187</v>
      </c>
      <c r="G111" s="28">
        <f>County!H103</f>
        <v>4.1101685748632599E-2</v>
      </c>
      <c r="H111" s="28" t="str">
        <f>County!I103</f>
        <v>&lt;1%</v>
      </c>
      <c r="I111" s="28">
        <f>County!K103</f>
        <v>0.13224327662893154</v>
      </c>
      <c r="J111" s="28">
        <f>County!L103</f>
        <v>2.79701598439418E-2</v>
      </c>
      <c r="K111" s="28" t="str">
        <f>County!M103</f>
        <v>&lt;1%</v>
      </c>
    </row>
    <row r="112" spans="1:11" x14ac:dyDescent="0.2">
      <c r="A112" t="str">
        <f>County!A104</f>
        <v>New Jersey</v>
      </c>
      <c r="B112" s="33" t="str">
        <f>County!B104</f>
        <v>Hudson</v>
      </c>
      <c r="C112">
        <f>County!C104</f>
        <v>20</v>
      </c>
      <c r="D112">
        <f>County!D104</f>
        <v>4</v>
      </c>
      <c r="E112">
        <f>County!E104</f>
        <v>0</v>
      </c>
      <c r="F112" s="28">
        <f>County!G104</f>
        <v>0.18929514157744187</v>
      </c>
      <c r="G112" s="28">
        <f>County!H104</f>
        <v>4.1101685748632599E-2</v>
      </c>
      <c r="H112" s="28" t="str">
        <f>County!I104</f>
        <v>&lt;1%</v>
      </c>
      <c r="I112" s="28">
        <f>County!K104</f>
        <v>0.13224327662893154</v>
      </c>
      <c r="J112" s="28">
        <f>County!L104</f>
        <v>2.79701598439418E-2</v>
      </c>
      <c r="K112" s="28" t="str">
        <f>County!M104</f>
        <v>&lt;1%</v>
      </c>
    </row>
    <row r="113" spans="1:11" x14ac:dyDescent="0.2">
      <c r="A113" t="str">
        <f>County!A105</f>
        <v>New Jersey</v>
      </c>
      <c r="B113" s="33" t="str">
        <f>County!B105</f>
        <v>Middlesex</v>
      </c>
      <c r="C113">
        <f>County!C105</f>
        <v>21</v>
      </c>
      <c r="D113">
        <f>County!D105</f>
        <v>5</v>
      </c>
      <c r="E113">
        <f>County!E105</f>
        <v>0</v>
      </c>
      <c r="F113" s="28">
        <f>County!G105</f>
        <v>0.19775704039267872</v>
      </c>
      <c r="G113" s="28">
        <f>County!H105</f>
        <v>5.1110384259560937E-2</v>
      </c>
      <c r="H113" s="28" t="str">
        <f>County!I105</f>
        <v>&lt;1%</v>
      </c>
      <c r="I113" s="28">
        <f>County!K105</f>
        <v>0.13837580325308607</v>
      </c>
      <c r="J113" s="28">
        <f>County!L105</f>
        <v>3.4839595382363586E-2</v>
      </c>
      <c r="K113" s="28" t="str">
        <f>County!M105</f>
        <v>&lt;1%</v>
      </c>
    </row>
    <row r="114" spans="1:11" x14ac:dyDescent="0.2">
      <c r="A114" t="str">
        <f>County!A106</f>
        <v>New Jersey</v>
      </c>
      <c r="B114" s="33" t="str">
        <f>County!B106</f>
        <v>Monmouth</v>
      </c>
      <c r="C114">
        <f>County!C106</f>
        <v>25</v>
      </c>
      <c r="D114">
        <f>County!D106</f>
        <v>9</v>
      </c>
      <c r="E114">
        <f>County!E106</f>
        <v>1</v>
      </c>
      <c r="F114" s="28">
        <f>County!G106</f>
        <v>0.23073057841251177</v>
      </c>
      <c r="G114" s="28">
        <f>County!H106</f>
        <v>9.0111347055865099E-2</v>
      </c>
      <c r="H114" s="28">
        <f>County!I106</f>
        <v>1.0437705815284914E-2</v>
      </c>
      <c r="I114" s="28">
        <f>County!K106</f>
        <v>0.16247556976150523</v>
      </c>
      <c r="J114" s="28">
        <f>County!L106</f>
        <v>6.1835286174562576E-2</v>
      </c>
      <c r="K114" s="28">
        <f>County!M106</f>
        <v>7.0671035544741523E-3</v>
      </c>
    </row>
    <row r="115" spans="1:11" x14ac:dyDescent="0.2">
      <c r="A115" t="str">
        <f>County!A107</f>
        <v>New Jersey</v>
      </c>
      <c r="B115" s="33" t="str">
        <f>County!B107</f>
        <v>Ocean</v>
      </c>
      <c r="C115">
        <f>County!C107</f>
        <v>28</v>
      </c>
      <c r="D115">
        <f>County!D107</f>
        <v>10</v>
      </c>
      <c r="E115">
        <f>County!E107</f>
        <v>1</v>
      </c>
      <c r="F115" s="28">
        <f>County!G107</f>
        <v>0.2545682511346028</v>
      </c>
      <c r="G115" s="28">
        <f>County!H107</f>
        <v>9.9608497139961893E-2</v>
      </c>
      <c r="H115" s="28">
        <f>County!I107</f>
        <v>1.0437705815284914E-2</v>
      </c>
      <c r="I115" s="28">
        <f>County!K107</f>
        <v>0.1801069931655942</v>
      </c>
      <c r="J115" s="28">
        <f>County!L107</f>
        <v>6.846539335832047E-2</v>
      </c>
      <c r="K115" s="28">
        <f>County!M107</f>
        <v>7.0671035544741523E-3</v>
      </c>
    </row>
    <row r="116" spans="1:11" x14ac:dyDescent="0.2">
      <c r="A116" t="str">
        <f>County!A108</f>
        <v>New Jersey</v>
      </c>
      <c r="B116" s="33" t="str">
        <f>County!B108</f>
        <v>Salem</v>
      </c>
      <c r="C116">
        <f>County!C108</f>
        <v>18</v>
      </c>
      <c r="D116">
        <f>County!D108</f>
        <v>2</v>
      </c>
      <c r="E116">
        <f>County!E108</f>
        <v>0</v>
      </c>
      <c r="F116" s="28">
        <f>County!G108</f>
        <v>0.17210263924350766</v>
      </c>
      <c r="G116" s="28">
        <f>County!H108</f>
        <v>2.0766465927883337E-2</v>
      </c>
      <c r="H116" s="28" t="str">
        <f>County!I108</f>
        <v>&lt;1%</v>
      </c>
      <c r="I116" s="28">
        <f>County!K108</f>
        <v>0.11984696973283493</v>
      </c>
      <c r="J116" s="28">
        <f>County!L108</f>
        <v>1.408426315629896E-2</v>
      </c>
      <c r="K116" s="28" t="str">
        <f>County!M108</f>
        <v>&lt;1%</v>
      </c>
    </row>
    <row r="117" spans="1:11" x14ac:dyDescent="0.2">
      <c r="A117" t="str">
        <f>County!A109</f>
        <v>New Jersey</v>
      </c>
      <c r="B117" s="33" t="str">
        <f>County!B109</f>
        <v>Union</v>
      </c>
      <c r="C117">
        <f>County!C109</f>
        <v>20</v>
      </c>
      <c r="D117">
        <f>County!D109</f>
        <v>4</v>
      </c>
      <c r="E117">
        <f>County!E109</f>
        <v>0</v>
      </c>
      <c r="F117" s="28">
        <f>County!G109</f>
        <v>0.18929514157744187</v>
      </c>
      <c r="G117" s="28">
        <f>County!H109</f>
        <v>4.1101685748632599E-2</v>
      </c>
      <c r="H117" s="28" t="str">
        <f>County!I109</f>
        <v>&lt;1%</v>
      </c>
      <c r="I117" s="28">
        <f>County!K109</f>
        <v>0.13224327662893154</v>
      </c>
      <c r="J117" s="28">
        <f>County!L109</f>
        <v>2.79701598439418E-2</v>
      </c>
      <c r="K117" s="28" t="str">
        <f>County!M109</f>
        <v>&lt;1%</v>
      </c>
    </row>
    <row r="118" spans="1:11" x14ac:dyDescent="0.2">
      <c r="A118" t="str">
        <f>'US State'!A16</f>
        <v>New York</v>
      </c>
      <c r="C118">
        <f>'US State'!B16</f>
        <v>43</v>
      </c>
      <c r="D118">
        <f>'US State'!C16</f>
        <v>14</v>
      </c>
      <c r="E118">
        <f>'US State'!D16</f>
        <v>3</v>
      </c>
      <c r="F118" s="28">
        <f>'US State'!F16</f>
        <v>0.36312387615704511</v>
      </c>
      <c r="G118" s="28">
        <f>'US State'!G16</f>
        <v>0.13661610574125405</v>
      </c>
      <c r="H118" s="28">
        <f>'US State'!H16</f>
        <v>3.0987417480989654E-2</v>
      </c>
      <c r="I118" s="28">
        <f>'US State'!J16</f>
        <v>0.26285033480280795</v>
      </c>
      <c r="J118" s="28">
        <f>'US State'!K16</f>
        <v>9.4520565206251739E-2</v>
      </c>
      <c r="K118" s="28">
        <f>'US State'!L16</f>
        <v>2.1051831764559048E-2</v>
      </c>
    </row>
    <row r="119" spans="1:11" x14ac:dyDescent="0.2">
      <c r="A119" t="str">
        <f>County!A110</f>
        <v>New York</v>
      </c>
      <c r="B119" s="33" t="str">
        <f>County!B110</f>
        <v>Bronx</v>
      </c>
      <c r="C119">
        <f>County!C110</f>
        <v>23</v>
      </c>
      <c r="D119">
        <f>County!D110</f>
        <v>7</v>
      </c>
      <c r="E119">
        <f>County!E110</f>
        <v>1</v>
      </c>
      <c r="F119" s="28">
        <f>County!G110</f>
        <v>0.21441679147924841</v>
      </c>
      <c r="G119" s="28">
        <f>County!H110</f>
        <v>7.0815468134156956E-2</v>
      </c>
      <c r="H119" s="28">
        <f>County!I110</f>
        <v>1.0437705815284914E-2</v>
      </c>
      <c r="I119" s="28">
        <f>County!K110</f>
        <v>0.15051114518190423</v>
      </c>
      <c r="J119" s="28">
        <f>County!L110</f>
        <v>4.8433168509038227E-2</v>
      </c>
      <c r="K119" s="28">
        <f>County!M110</f>
        <v>7.0671035544741523E-3</v>
      </c>
    </row>
    <row r="120" spans="1:11" x14ac:dyDescent="0.2">
      <c r="A120" t="str">
        <f>County!A111</f>
        <v>New York</v>
      </c>
      <c r="B120" s="33" t="str">
        <f>County!B111</f>
        <v>Kings</v>
      </c>
      <c r="C120">
        <f>County!C111</f>
        <v>21</v>
      </c>
      <c r="D120">
        <f>County!D111</f>
        <v>6</v>
      </c>
      <c r="E120">
        <f>County!E111</f>
        <v>0</v>
      </c>
      <c r="F120" s="28">
        <f>County!G111</f>
        <v>0.19775704039267872</v>
      </c>
      <c r="G120" s="28">
        <f>County!H111</f>
        <v>6.1014614919838284E-2</v>
      </c>
      <c r="H120" s="28" t="str">
        <f>County!I111</f>
        <v>&lt;1%</v>
      </c>
      <c r="I120" s="28">
        <f>County!K111</f>
        <v>0.13837580325308607</v>
      </c>
      <c r="J120" s="28">
        <f>County!L111</f>
        <v>4.1660483908474766E-2</v>
      </c>
      <c r="K120" s="28" t="str">
        <f>County!M111</f>
        <v>&lt;1%</v>
      </c>
    </row>
    <row r="121" spans="1:11" x14ac:dyDescent="0.2">
      <c r="A121" t="str">
        <f>County!A112</f>
        <v>New York</v>
      </c>
      <c r="B121" s="33" t="str">
        <f>County!B112</f>
        <v>Nassau</v>
      </c>
      <c r="C121">
        <f>County!C112</f>
        <v>24</v>
      </c>
      <c r="D121">
        <f>County!D112</f>
        <v>8</v>
      </c>
      <c r="E121">
        <f>County!E112</f>
        <v>2</v>
      </c>
      <c r="F121" s="28">
        <f>County!G112</f>
        <v>0.22261647790321548</v>
      </c>
      <c r="G121" s="28">
        <f>County!H112</f>
        <v>8.0514022925885831E-2</v>
      </c>
      <c r="H121" s="28">
        <f>County!I112</f>
        <v>2.0766465927883337E-2</v>
      </c>
      <c r="I121" s="28">
        <f>County!K112</f>
        <v>0.15651457088727549</v>
      </c>
      <c r="J121" s="28">
        <f>County!L112</f>
        <v>5.5157989846188027E-2</v>
      </c>
      <c r="K121" s="28">
        <f>County!M112</f>
        <v>1.408426315629896E-2</v>
      </c>
    </row>
    <row r="122" spans="1:11" x14ac:dyDescent="0.2">
      <c r="A122" t="str">
        <f>County!A113</f>
        <v>New York</v>
      </c>
      <c r="B122" s="33" t="str">
        <f>County!B113</f>
        <v>New York</v>
      </c>
      <c r="C122">
        <f>County!C113</f>
        <v>26</v>
      </c>
      <c r="D122">
        <f>County!D113</f>
        <v>9</v>
      </c>
      <c r="E122">
        <f>County!E113</f>
        <v>1</v>
      </c>
      <c r="F122" s="28">
        <f>County!G113</f>
        <v>0.23875998632773632</v>
      </c>
      <c r="G122" s="28">
        <f>County!H113</f>
        <v>9.0111347055865099E-2</v>
      </c>
      <c r="H122" s="28">
        <f>County!I113</f>
        <v>1.0437705815284914E-2</v>
      </c>
      <c r="I122" s="28">
        <f>County!K113</f>
        <v>0.16839444163940265</v>
      </c>
      <c r="J122" s="28">
        <f>County!L113</f>
        <v>6.1835286174562576E-2</v>
      </c>
      <c r="K122" s="28">
        <f>County!M113</f>
        <v>7.0671035544741523E-3</v>
      </c>
    </row>
    <row r="123" spans="1:11" x14ac:dyDescent="0.2">
      <c r="A123" t="str">
        <f>County!A114</f>
        <v>New York</v>
      </c>
      <c r="B123" s="33" t="str">
        <f>County!B114</f>
        <v>Queens</v>
      </c>
      <c r="C123">
        <f>County!C114</f>
        <v>24</v>
      </c>
      <c r="D123">
        <f>County!D114</f>
        <v>8</v>
      </c>
      <c r="E123">
        <f>County!E114</f>
        <v>1</v>
      </c>
      <c r="F123" s="28">
        <f>County!G114</f>
        <v>0.22261647790321548</v>
      </c>
      <c r="G123" s="28">
        <f>County!H114</f>
        <v>8.0514022925885831E-2</v>
      </c>
      <c r="H123" s="28">
        <f>County!I114</f>
        <v>1.0437705815284914E-2</v>
      </c>
      <c r="I123" s="28">
        <f>County!K114</f>
        <v>0.15651457088727549</v>
      </c>
      <c r="J123" s="28">
        <f>County!L114</f>
        <v>5.5157989846188027E-2</v>
      </c>
      <c r="K123" s="28">
        <f>County!M114</f>
        <v>7.0671035544741523E-3</v>
      </c>
    </row>
    <row r="124" spans="1:11" x14ac:dyDescent="0.2">
      <c r="A124" t="str">
        <f>County!A115</f>
        <v>New York</v>
      </c>
      <c r="B124" s="33" t="str">
        <f>County!B115</f>
        <v>Richmond</v>
      </c>
      <c r="C124">
        <f>County!C115</f>
        <v>23</v>
      </c>
      <c r="D124">
        <f>County!D115</f>
        <v>7</v>
      </c>
      <c r="E124">
        <f>County!E115</f>
        <v>0</v>
      </c>
      <c r="F124" s="28">
        <f>County!G115</f>
        <v>0.21441679147924841</v>
      </c>
      <c r="G124" s="28">
        <f>County!H115</f>
        <v>7.0815468134156956E-2</v>
      </c>
      <c r="H124" s="28" t="str">
        <f>County!I115</f>
        <v>&lt;1%</v>
      </c>
      <c r="I124" s="28">
        <f>County!K115</f>
        <v>0.15051114518190423</v>
      </c>
      <c r="J124" s="28">
        <f>County!L115</f>
        <v>4.8433168509038227E-2</v>
      </c>
      <c r="K124" s="28" t="str">
        <f>County!M115</f>
        <v>&lt;1%</v>
      </c>
    </row>
    <row r="125" spans="1:11" x14ac:dyDescent="0.2">
      <c r="A125" t="str">
        <f>County!A116</f>
        <v>New York</v>
      </c>
      <c r="B125" s="33" t="str">
        <f>County!B116</f>
        <v>Suffolk</v>
      </c>
      <c r="C125">
        <f>County!C116</f>
        <v>33</v>
      </c>
      <c r="D125">
        <f>County!D116</f>
        <v>12</v>
      </c>
      <c r="E125">
        <f>County!E116</f>
        <v>3</v>
      </c>
      <c r="F125" s="28">
        <f>County!G116</f>
        <v>0.29266755425838964</v>
      </c>
      <c r="G125" s="28">
        <f>County!H116</f>
        <v>0.11830644660586043</v>
      </c>
      <c r="H125" s="28">
        <f>County!I116</f>
        <v>3.0987417480989654E-2</v>
      </c>
      <c r="I125" s="28">
        <f>County!K116</f>
        <v>0.2086717337805345</v>
      </c>
      <c r="J125" s="28">
        <f>County!L116</f>
        <v>8.158537189746129E-2</v>
      </c>
      <c r="K125" s="28">
        <f>County!M116</f>
        <v>2.1051831764559048E-2</v>
      </c>
    </row>
    <row r="126" spans="1:11" x14ac:dyDescent="0.2">
      <c r="A126" t="str">
        <f>County!A117</f>
        <v>New York</v>
      </c>
      <c r="B126" s="33" t="str">
        <f>County!B117</f>
        <v>Westchester</v>
      </c>
      <c r="C126">
        <f>County!C117</f>
        <v>24</v>
      </c>
      <c r="D126">
        <f>County!D117</f>
        <v>7</v>
      </c>
      <c r="E126">
        <f>County!E117</f>
        <v>1</v>
      </c>
      <c r="F126" s="28">
        <f>County!G117</f>
        <v>0.22261647790321548</v>
      </c>
      <c r="G126" s="28">
        <f>County!H117</f>
        <v>7.0815468134156956E-2</v>
      </c>
      <c r="H126" s="28">
        <f>County!I117</f>
        <v>1.0437705815284914E-2</v>
      </c>
      <c r="I126" s="28">
        <f>County!K117</f>
        <v>0.15651457088727549</v>
      </c>
      <c r="J126" s="28">
        <f>County!L117</f>
        <v>4.8433168509038227E-2</v>
      </c>
      <c r="K126" s="28">
        <f>County!M117</f>
        <v>7.0671035544741523E-3</v>
      </c>
    </row>
    <row r="127" spans="1:11" x14ac:dyDescent="0.2">
      <c r="A127" t="str">
        <f>'US State'!A17</f>
        <v>North Carolina</v>
      </c>
      <c r="C127">
        <f>'US State'!B17</f>
        <v>159</v>
      </c>
      <c r="D127">
        <f>'US State'!C17</f>
        <v>68</v>
      </c>
      <c r="E127">
        <f>'US State'!D17</f>
        <v>11</v>
      </c>
      <c r="F127" s="28">
        <f>'US State'!F17</f>
        <v>0.81143587652529414</v>
      </c>
      <c r="G127" s="28">
        <f>'US State'!G17</f>
        <v>0.51007067258844863</v>
      </c>
      <c r="H127" s="28">
        <f>'US State'!H17</f>
        <v>0.10900651876539713</v>
      </c>
      <c r="I127" s="28">
        <f>'US State'!J17</f>
        <v>0.67620957728152908</v>
      </c>
      <c r="J127" s="28">
        <f>'US State'!K17</f>
        <v>0.38261914665522456</v>
      </c>
      <c r="K127" s="28">
        <f>'US State'!L17</f>
        <v>7.5048644888033755E-2</v>
      </c>
    </row>
    <row r="128" spans="1:11" x14ac:dyDescent="0.2">
      <c r="A128" t="str">
        <f>County!A118</f>
        <v>North Carolina</v>
      </c>
      <c r="B128" s="33" t="str">
        <f>County!B118</f>
        <v>Beaufort</v>
      </c>
      <c r="C128">
        <f>County!C118</f>
        <v>66</v>
      </c>
      <c r="D128">
        <f>County!D118</f>
        <v>22</v>
      </c>
      <c r="E128">
        <f>County!E118</f>
        <v>1</v>
      </c>
      <c r="F128" s="28">
        <f>County!G118</f>
        <v>0.4996808112011919</v>
      </c>
      <c r="G128" s="28">
        <f>County!H118</f>
        <v>0.20613061639744334</v>
      </c>
      <c r="H128" s="28">
        <f>County!I118</f>
        <v>1.0437705815284914E-2</v>
      </c>
      <c r="I128" s="28">
        <f>County!K118</f>
        <v>0.37379957508209471</v>
      </c>
      <c r="J128" s="28">
        <f>County!L118</f>
        <v>0.14446499067653729</v>
      </c>
      <c r="K128" s="28">
        <f>County!M118</f>
        <v>7.0671035544741523E-3</v>
      </c>
    </row>
    <row r="129" spans="1:11" x14ac:dyDescent="0.2">
      <c r="A129" t="str">
        <f>County!A119</f>
        <v>North Carolina</v>
      </c>
      <c r="B129" s="33" t="str">
        <f>County!B119</f>
        <v>Bertie</v>
      </c>
      <c r="C129">
        <f>County!C119</f>
        <v>57</v>
      </c>
      <c r="D129">
        <f>County!D119</f>
        <v>15</v>
      </c>
      <c r="E129">
        <f>County!E119</f>
        <v>1</v>
      </c>
      <c r="F129" s="28">
        <f>County!G119</f>
        <v>0.45013141203605422</v>
      </c>
      <c r="G129" s="28">
        <f>County!H119</f>
        <v>0.14562785283518198</v>
      </c>
      <c r="H129" s="28">
        <f>County!I119</f>
        <v>1.0437705815284914E-2</v>
      </c>
      <c r="I129" s="28">
        <f>County!K119</f>
        <v>0.33252613779884566</v>
      </c>
      <c r="J129" s="28">
        <f>County!L119</f>
        <v>0.10091968213838587</v>
      </c>
      <c r="K129" s="28">
        <f>County!M119</f>
        <v>7.0671035544741523E-3</v>
      </c>
    </row>
    <row r="130" spans="1:11" x14ac:dyDescent="0.2">
      <c r="A130" t="str">
        <f>County!A120</f>
        <v>North Carolina</v>
      </c>
      <c r="B130" s="33" t="str">
        <f>County!B120</f>
        <v>Brunswick</v>
      </c>
      <c r="C130">
        <f>County!C120</f>
        <v>74</v>
      </c>
      <c r="D130">
        <f>County!D120</f>
        <v>32</v>
      </c>
      <c r="E130">
        <f>County!E120</f>
        <v>6</v>
      </c>
      <c r="F130" s="28">
        <f>County!G120</f>
        <v>0.5399635218383998</v>
      </c>
      <c r="G130" s="28">
        <f>County!H120</f>
        <v>0.28520675262352191</v>
      </c>
      <c r="H130" s="28">
        <f>County!I120</f>
        <v>6.1014614919838284E-2</v>
      </c>
      <c r="I130" s="28">
        <f>County!K120</f>
        <v>0.40833953176139492</v>
      </c>
      <c r="J130" s="28">
        <f>County!L120</f>
        <v>0.20303953162168265</v>
      </c>
      <c r="K130" s="28">
        <f>County!M120</f>
        <v>4.1660483908474766E-2</v>
      </c>
    </row>
    <row r="131" spans="1:11" x14ac:dyDescent="0.2">
      <c r="A131" t="str">
        <f>County!A121</f>
        <v>North Carolina</v>
      </c>
      <c r="B131" s="33" t="str">
        <f>County!B121</f>
        <v>Camden</v>
      </c>
      <c r="C131">
        <f>County!C121</f>
        <v>61</v>
      </c>
      <c r="D131">
        <f>County!D121</f>
        <v>20</v>
      </c>
      <c r="E131">
        <f>County!E121</f>
        <v>1</v>
      </c>
      <c r="F131" s="28">
        <f>County!G121</f>
        <v>0.47273193794159274</v>
      </c>
      <c r="G131" s="28">
        <f>County!H121</f>
        <v>0.18929514157744187</v>
      </c>
      <c r="H131" s="28">
        <f>County!I121</f>
        <v>1.0437705815284914E-2</v>
      </c>
      <c r="I131" s="28">
        <f>County!K121</f>
        <v>0.35119548841626524</v>
      </c>
      <c r="J131" s="28">
        <f>County!L121</f>
        <v>0.13224327662893154</v>
      </c>
      <c r="K131" s="28">
        <f>County!M121</f>
        <v>7.0671035544741523E-3</v>
      </c>
    </row>
    <row r="132" spans="1:11" x14ac:dyDescent="0.2">
      <c r="A132" t="str">
        <f>County!A122</f>
        <v>North Carolina</v>
      </c>
      <c r="B132" s="33" t="str">
        <f>County!B122</f>
        <v>Carteret</v>
      </c>
      <c r="C132">
        <f>County!C122</f>
        <v>92</v>
      </c>
      <c r="D132">
        <f>County!D122</f>
        <v>46</v>
      </c>
      <c r="E132">
        <f>County!E122</f>
        <v>6</v>
      </c>
      <c r="F132" s="28">
        <f>County!G122</f>
        <v>0.61913701387829945</v>
      </c>
      <c r="G132" s="28">
        <f>County!H122</f>
        <v>0.38285902249024129</v>
      </c>
      <c r="H132" s="28">
        <f>County!I122</f>
        <v>6.1014614919838284E-2</v>
      </c>
      <c r="I132" s="28">
        <f>County!K122</f>
        <v>0.47924824599050209</v>
      </c>
      <c r="J132" s="28">
        <f>County!L122</f>
        <v>0.27836868553984018</v>
      </c>
      <c r="K132" s="28">
        <f>County!M122</f>
        <v>4.1660483908474766E-2</v>
      </c>
    </row>
    <row r="133" spans="1:11" x14ac:dyDescent="0.2">
      <c r="A133" t="str">
        <f>County!A123</f>
        <v>North Carolina</v>
      </c>
      <c r="B133" s="33" t="str">
        <f>County!B123</f>
        <v>Chowan</v>
      </c>
      <c r="C133">
        <f>County!C123</f>
        <v>49</v>
      </c>
      <c r="D133">
        <f>County!D123</f>
        <v>17</v>
      </c>
      <c r="E133">
        <f>County!E123</f>
        <v>1</v>
      </c>
      <c r="F133" s="28">
        <f>County!G123</f>
        <v>0.40198262760496217</v>
      </c>
      <c r="G133" s="28">
        <f>County!H123</f>
        <v>0.16337014291901264</v>
      </c>
      <c r="H133" s="28">
        <f>County!I123</f>
        <v>1.0437705815284914E-2</v>
      </c>
      <c r="I133" s="28">
        <f>County!K123</f>
        <v>0.29356034656789309</v>
      </c>
      <c r="J133" s="28">
        <f>County!L123</f>
        <v>0.11358256593379767</v>
      </c>
      <c r="K133" s="28">
        <f>County!M123</f>
        <v>7.0671035544741523E-3</v>
      </c>
    </row>
    <row r="134" spans="1:11" x14ac:dyDescent="0.2">
      <c r="A134" t="str">
        <f>County!A124</f>
        <v>North Carolina</v>
      </c>
      <c r="B134" s="33" t="str">
        <f>County!B124</f>
        <v>Craven</v>
      </c>
      <c r="C134">
        <f>County!C124</f>
        <v>76</v>
      </c>
      <c r="D134">
        <f>County!D124</f>
        <v>31</v>
      </c>
      <c r="E134">
        <f>County!E124</f>
        <v>1</v>
      </c>
      <c r="F134" s="28">
        <f>County!G124</f>
        <v>0.54951685368772596</v>
      </c>
      <c r="G134" s="28">
        <f>County!H124</f>
        <v>0.27766725594027908</v>
      </c>
      <c r="H134" s="28">
        <f>County!I124</f>
        <v>1.0437705815284914E-2</v>
      </c>
      <c r="I134" s="28">
        <f>County!K124</f>
        <v>0.41667263349524641</v>
      </c>
      <c r="J134" s="28">
        <f>County!L124</f>
        <v>0.19736724281041051</v>
      </c>
      <c r="K134" s="28">
        <f>County!M124</f>
        <v>7.0671035544741523E-3</v>
      </c>
    </row>
    <row r="135" spans="1:11" x14ac:dyDescent="0.2">
      <c r="A135" t="str">
        <f>County!A125</f>
        <v>North Carolina</v>
      </c>
      <c r="B135" s="33" t="str">
        <f>County!B125</f>
        <v>Currituck</v>
      </c>
      <c r="C135">
        <f>County!C125</f>
        <v>63</v>
      </c>
      <c r="D135">
        <f>County!D125</f>
        <v>22</v>
      </c>
      <c r="E135">
        <f>County!E125</f>
        <v>2</v>
      </c>
      <c r="F135" s="28">
        <f>County!G125</f>
        <v>0.48368143218718962</v>
      </c>
      <c r="G135" s="28">
        <f>County!H125</f>
        <v>0.20613061639744334</v>
      </c>
      <c r="H135" s="28">
        <f>County!I125</f>
        <v>2.0766465927883337E-2</v>
      </c>
      <c r="I135" s="28">
        <f>County!K125</f>
        <v>0.36033342189440443</v>
      </c>
      <c r="J135" s="28">
        <f>County!L125</f>
        <v>0.14446499067653729</v>
      </c>
      <c r="K135" s="28">
        <f>County!M125</f>
        <v>1.408426315629896E-2</v>
      </c>
    </row>
    <row r="136" spans="1:11" x14ac:dyDescent="0.2">
      <c r="A136" t="str">
        <f>County!A126</f>
        <v>North Carolina</v>
      </c>
      <c r="B136" s="33" t="str">
        <f>County!B126</f>
        <v>Dare</v>
      </c>
      <c r="C136">
        <f>County!C126</f>
        <v>94</v>
      </c>
      <c r="D136">
        <f>County!D126</f>
        <v>45</v>
      </c>
      <c r="E136">
        <f>County!E126</f>
        <v>6</v>
      </c>
      <c r="F136" s="28">
        <f>County!G126</f>
        <v>0.62704619210278767</v>
      </c>
      <c r="G136" s="28">
        <f>County!H126</f>
        <v>0.37634954248311214</v>
      </c>
      <c r="H136" s="28">
        <f>County!I126</f>
        <v>6.1014614919838284E-2</v>
      </c>
      <c r="I136" s="28">
        <f>County!K126</f>
        <v>0.48658265073307594</v>
      </c>
      <c r="J136" s="28">
        <f>County!L126</f>
        <v>0.27323254467302283</v>
      </c>
      <c r="K136" s="28">
        <f>County!M126</f>
        <v>4.1660483908474766E-2</v>
      </c>
    </row>
    <row r="137" spans="1:11" x14ac:dyDescent="0.2">
      <c r="A137" t="str">
        <f>County!A127</f>
        <v>North Carolina</v>
      </c>
      <c r="B137" s="33" t="str">
        <f>County!B127</f>
        <v>Gates</v>
      </c>
      <c r="C137">
        <f>County!C127</f>
        <v>41</v>
      </c>
      <c r="D137">
        <f>County!D127</f>
        <v>12</v>
      </c>
      <c r="E137">
        <f>County!E127</f>
        <v>0</v>
      </c>
      <c r="F137" s="28">
        <f>County!G127</f>
        <v>0.34961773501105264</v>
      </c>
      <c r="G137" s="28">
        <f>County!H127</f>
        <v>0.11830644660586043</v>
      </c>
      <c r="H137" s="28" t="str">
        <f>County!I127</f>
        <v>&lt;1%</v>
      </c>
      <c r="I137" s="28">
        <f>County!K127</f>
        <v>0.25231981025366912</v>
      </c>
      <c r="J137" s="28">
        <f>County!L127</f>
        <v>8.158537189746129E-2</v>
      </c>
      <c r="K137" s="28" t="str">
        <f>County!M127</f>
        <v>&lt;1%</v>
      </c>
    </row>
    <row r="138" spans="1:11" x14ac:dyDescent="0.2">
      <c r="A138" t="str">
        <f>County!A128</f>
        <v>North Carolina</v>
      </c>
      <c r="B138" s="33" t="str">
        <f>County!B128</f>
        <v>Hertford</v>
      </c>
      <c r="C138">
        <f>County!C128</f>
        <v>46</v>
      </c>
      <c r="D138">
        <f>County!D128</f>
        <v>11</v>
      </c>
      <c r="E138">
        <f>County!E128</f>
        <v>0</v>
      </c>
      <c r="F138" s="28">
        <f>County!G128</f>
        <v>0.38285902249024129</v>
      </c>
      <c r="G138" s="28">
        <f>County!H128</f>
        <v>0.10900651876539713</v>
      </c>
      <c r="H138" s="28" t="str">
        <f>County!I128</f>
        <v>&lt;1%</v>
      </c>
      <c r="I138" s="28">
        <f>County!K128</f>
        <v>0.27836868553984018</v>
      </c>
      <c r="J138" s="28">
        <f>County!L128</f>
        <v>7.5048644888033755E-2</v>
      </c>
      <c r="K138" s="28" t="str">
        <f>County!M128</f>
        <v>&lt;1%</v>
      </c>
    </row>
    <row r="139" spans="1:11" x14ac:dyDescent="0.2">
      <c r="A139" t="str">
        <f>County!A129</f>
        <v>North Carolina</v>
      </c>
      <c r="B139" s="33" t="str">
        <f>County!B129</f>
        <v>Hyde</v>
      </c>
      <c r="C139">
        <f>County!C129</f>
        <v>97</v>
      </c>
      <c r="D139">
        <f>County!D129</f>
        <v>45</v>
      </c>
      <c r="E139">
        <f>County!E129</f>
        <v>5</v>
      </c>
      <c r="F139" s="28">
        <f>County!G129</f>
        <v>0.63860306744922335</v>
      </c>
      <c r="G139" s="28">
        <f>County!H129</f>
        <v>0.37634954248311214</v>
      </c>
      <c r="H139" s="28">
        <f>County!I129</f>
        <v>5.1110384259560937E-2</v>
      </c>
      <c r="I139" s="28">
        <f>County!K129</f>
        <v>0.49739102639484911</v>
      </c>
      <c r="J139" s="28">
        <f>County!L129</f>
        <v>0.27323254467302283</v>
      </c>
      <c r="K139" s="28">
        <f>County!M129</f>
        <v>3.4839595382363586E-2</v>
      </c>
    </row>
    <row r="140" spans="1:11" x14ac:dyDescent="0.2">
      <c r="A140" t="str">
        <f>County!A130</f>
        <v>North Carolina</v>
      </c>
      <c r="B140" s="33" t="str">
        <f>County!B130</f>
        <v>New Hanover</v>
      </c>
      <c r="C140">
        <f>County!C130</f>
        <v>71</v>
      </c>
      <c r="D140">
        <f>County!D130</f>
        <v>32</v>
      </c>
      <c r="E140">
        <f>County!E130</f>
        <v>6</v>
      </c>
      <c r="F140" s="28">
        <f>County!G130</f>
        <v>0.52525231719313081</v>
      </c>
      <c r="G140" s="28">
        <f>County!H130</f>
        <v>0.28520675262352191</v>
      </c>
      <c r="H140" s="28">
        <f>County!I130</f>
        <v>6.1014614919838284E-2</v>
      </c>
      <c r="I140" s="28">
        <f>County!K130</f>
        <v>0.39561614451449867</v>
      </c>
      <c r="J140" s="28">
        <f>County!L130</f>
        <v>0.20303953162168265</v>
      </c>
      <c r="K140" s="28">
        <f>County!M130</f>
        <v>4.1660483908474766E-2</v>
      </c>
    </row>
    <row r="141" spans="1:11" x14ac:dyDescent="0.2">
      <c r="A141" t="str">
        <f>County!A131</f>
        <v>North Carolina</v>
      </c>
      <c r="B141" s="33" t="str">
        <f>County!B131</f>
        <v>Onslow</v>
      </c>
      <c r="C141">
        <f>County!C131</f>
        <v>74</v>
      </c>
      <c r="D141">
        <f>County!D131</f>
        <v>35</v>
      </c>
      <c r="E141">
        <f>County!E131</f>
        <v>5</v>
      </c>
      <c r="F141" s="28">
        <f>County!G131</f>
        <v>0.5399635218383998</v>
      </c>
      <c r="G141" s="28">
        <f>County!H131</f>
        <v>0.30735634939256917</v>
      </c>
      <c r="H141" s="28">
        <f>County!I131</f>
        <v>5.1110384259560937E-2</v>
      </c>
      <c r="I141" s="28">
        <f>County!K131</f>
        <v>0.40833953176139492</v>
      </c>
      <c r="J141" s="28">
        <f>County!L131</f>
        <v>0.21981700932498704</v>
      </c>
      <c r="K141" s="28">
        <f>County!M131</f>
        <v>3.4839595382363586E-2</v>
      </c>
    </row>
    <row r="142" spans="1:11" x14ac:dyDescent="0.2">
      <c r="A142" t="str">
        <f>County!A132</f>
        <v>North Carolina</v>
      </c>
      <c r="B142" s="33" t="str">
        <f>County!B132</f>
        <v>Pamlico</v>
      </c>
      <c r="C142">
        <f>County!C132</f>
        <v>73</v>
      </c>
      <c r="D142">
        <f>County!D132</f>
        <v>31</v>
      </c>
      <c r="E142">
        <f>County!E132</f>
        <v>2</v>
      </c>
      <c r="F142" s="28">
        <f>County!G132</f>
        <v>0.53511114877248112</v>
      </c>
      <c r="G142" s="28">
        <f>County!H132</f>
        <v>0.27766725594027908</v>
      </c>
      <c r="H142" s="28">
        <f>County!I132</f>
        <v>2.0766465927883337E-2</v>
      </c>
      <c r="I142" s="28">
        <f>County!K132</f>
        <v>0.4041284457825749</v>
      </c>
      <c r="J142" s="28">
        <f>County!L132</f>
        <v>0.19736724281041051</v>
      </c>
      <c r="K142" s="28">
        <f>County!M132</f>
        <v>1.408426315629896E-2</v>
      </c>
    </row>
    <row r="143" spans="1:11" x14ac:dyDescent="0.2">
      <c r="A143" t="str">
        <f>County!A133</f>
        <v>North Carolina</v>
      </c>
      <c r="B143" s="33" t="str">
        <f>County!B133</f>
        <v>Pasquotank</v>
      </c>
      <c r="C143">
        <f>County!C133</f>
        <v>55</v>
      </c>
      <c r="D143">
        <f>County!D133</f>
        <v>19</v>
      </c>
      <c r="E143">
        <f>County!E133</f>
        <v>1</v>
      </c>
      <c r="F143" s="28">
        <f>County!G133</f>
        <v>0.43847042729701902</v>
      </c>
      <c r="G143" s="28">
        <f>County!H133</f>
        <v>0.18074398834033478</v>
      </c>
      <c r="H143" s="28">
        <f>County!I133</f>
        <v>1.0437705815284914E-2</v>
      </c>
      <c r="I143" s="28">
        <f>County!K133</f>
        <v>0.32299096438200992</v>
      </c>
      <c r="J143" s="28">
        <f>County!L133</f>
        <v>0.1260671023415173</v>
      </c>
      <c r="K143" s="28">
        <f>County!M133</f>
        <v>7.0671035544741523E-3</v>
      </c>
    </row>
    <row r="144" spans="1:11" x14ac:dyDescent="0.2">
      <c r="A144" t="str">
        <f>County!A134</f>
        <v>North Carolina</v>
      </c>
      <c r="B144" s="33" t="str">
        <f>County!B134</f>
        <v>Pender</v>
      </c>
      <c r="C144">
        <f>County!C134</f>
        <v>76</v>
      </c>
      <c r="D144">
        <f>County!D134</f>
        <v>35</v>
      </c>
      <c r="E144">
        <f>County!E134</f>
        <v>6</v>
      </c>
      <c r="F144" s="28">
        <f>County!G134</f>
        <v>0.54951685368772596</v>
      </c>
      <c r="G144" s="28">
        <f>County!H134</f>
        <v>0.30735634939256917</v>
      </c>
      <c r="H144" s="28">
        <f>County!I134</f>
        <v>6.1014614919838284E-2</v>
      </c>
      <c r="I144" s="28">
        <f>County!K134</f>
        <v>0.41667263349524641</v>
      </c>
      <c r="J144" s="28">
        <f>County!L134</f>
        <v>0.21981700932498704</v>
      </c>
      <c r="K144" s="28">
        <f>County!M134</f>
        <v>4.1660483908474766E-2</v>
      </c>
    </row>
    <row r="145" spans="1:11" x14ac:dyDescent="0.2">
      <c r="A145" t="str">
        <f>County!A135</f>
        <v>North Carolina</v>
      </c>
      <c r="B145" s="33" t="str">
        <f>County!B135</f>
        <v>Perquimans</v>
      </c>
      <c r="C145">
        <f>County!C135</f>
        <v>52</v>
      </c>
      <c r="D145">
        <f>County!D135</f>
        <v>18</v>
      </c>
      <c r="E145">
        <f>County!E135</f>
        <v>1</v>
      </c>
      <c r="F145" s="28">
        <f>County!G135</f>
        <v>0.42051364158425175</v>
      </c>
      <c r="G145" s="28">
        <f>County!H135</f>
        <v>0.17210263924350766</v>
      </c>
      <c r="H145" s="28">
        <f>County!I135</f>
        <v>1.0437705815284914E-2</v>
      </c>
      <c r="I145" s="28">
        <f>County!K135</f>
        <v>0.3084321953037592</v>
      </c>
      <c r="J145" s="28">
        <f>County!L135</f>
        <v>0.11984696973283493</v>
      </c>
      <c r="K145" s="28">
        <f>County!M135</f>
        <v>7.0671035544741523E-3</v>
      </c>
    </row>
    <row r="146" spans="1:11" x14ac:dyDescent="0.2">
      <c r="A146" t="str">
        <f>County!A136</f>
        <v>North Carolina</v>
      </c>
      <c r="B146" s="33" t="str">
        <f>County!B136</f>
        <v>Tyrrell</v>
      </c>
      <c r="C146">
        <f>County!C136</f>
        <v>64</v>
      </c>
      <c r="D146">
        <f>County!D136</f>
        <v>26</v>
      </c>
      <c r="E146">
        <f>County!E136</f>
        <v>2</v>
      </c>
      <c r="F146" s="28">
        <f>County!G136</f>
        <v>0.48907061350498904</v>
      </c>
      <c r="G146" s="28">
        <f>County!H136</f>
        <v>0.23875998632773632</v>
      </c>
      <c r="H146" s="28">
        <f>County!I136</f>
        <v>2.0766465927883337E-2</v>
      </c>
      <c r="I146" s="28">
        <f>County!K136</f>
        <v>0.36485401184221289</v>
      </c>
      <c r="J146" s="28">
        <f>County!L136</f>
        <v>0.16839444163940265</v>
      </c>
      <c r="K146" s="28">
        <f>County!M136</f>
        <v>1.408426315629896E-2</v>
      </c>
    </row>
    <row r="147" spans="1:11" x14ac:dyDescent="0.2">
      <c r="A147" t="str">
        <f>County!A137</f>
        <v>North Carolina</v>
      </c>
      <c r="B147" s="33" t="str">
        <f>County!B137</f>
        <v>Washington</v>
      </c>
      <c r="C147">
        <f>County!C137</f>
        <v>58</v>
      </c>
      <c r="D147">
        <f>County!D137</f>
        <v>19</v>
      </c>
      <c r="E147">
        <f>County!E137</f>
        <v>1</v>
      </c>
      <c r="F147" s="28">
        <f>County!G137</f>
        <v>0.45587077859428793</v>
      </c>
      <c r="G147" s="28">
        <f>County!H137</f>
        <v>0.18074398834033478</v>
      </c>
      <c r="H147" s="28">
        <f>County!I137</f>
        <v>1.0437705815284914E-2</v>
      </c>
      <c r="I147" s="28">
        <f>County!K137</f>
        <v>0.3372432447029261</v>
      </c>
      <c r="J147" s="28">
        <f>County!L137</f>
        <v>0.1260671023415173</v>
      </c>
      <c r="K147" s="28">
        <f>County!M137</f>
        <v>7.0671035544741523E-3</v>
      </c>
    </row>
    <row r="148" spans="1:11" x14ac:dyDescent="0.2">
      <c r="A148" t="str">
        <f>'US State'!A18</f>
        <v>Rhode Island</v>
      </c>
      <c r="C148">
        <f>'US State'!B18</f>
        <v>32</v>
      </c>
      <c r="D148">
        <f>'US State'!C18</f>
        <v>11</v>
      </c>
      <c r="E148">
        <f>'US State'!D18</f>
        <v>2</v>
      </c>
      <c r="F148" s="28">
        <f>'US State'!F18</f>
        <v>0.28520675262352191</v>
      </c>
      <c r="G148" s="28">
        <f>'US State'!G18</f>
        <v>0.10900651876539713</v>
      </c>
      <c r="H148" s="28">
        <f>'US State'!H18</f>
        <v>2.0766465927883337E-2</v>
      </c>
      <c r="I148" s="28">
        <f>'US State'!J18</f>
        <v>0.20303953162168265</v>
      </c>
      <c r="J148" s="28">
        <f>'US State'!K18</f>
        <v>7.5048644888033755E-2</v>
      </c>
      <c r="K148" s="28">
        <f>'US State'!L18</f>
        <v>1.408426315629896E-2</v>
      </c>
    </row>
    <row r="149" spans="1:11" x14ac:dyDescent="0.2">
      <c r="A149" t="str">
        <f>County!A138</f>
        <v>Rhode Island</v>
      </c>
      <c r="B149" s="33" t="str">
        <f>County!B138</f>
        <v>Bristol</v>
      </c>
      <c r="C149">
        <f>County!C138</f>
        <v>21</v>
      </c>
      <c r="D149">
        <f>County!D138</f>
        <v>8</v>
      </c>
      <c r="E149">
        <f>County!E138</f>
        <v>2</v>
      </c>
      <c r="F149" s="28">
        <f>County!G138</f>
        <v>0.19775704039267872</v>
      </c>
      <c r="G149" s="28">
        <f>County!H138</f>
        <v>8.0514022925885831E-2</v>
      </c>
      <c r="H149" s="28">
        <f>County!I138</f>
        <v>2.0766465927883337E-2</v>
      </c>
      <c r="I149" s="28">
        <f>County!K138</f>
        <v>0.13837580325308607</v>
      </c>
      <c r="J149" s="28">
        <f>County!L138</f>
        <v>5.5157989846188027E-2</v>
      </c>
      <c r="K149" s="28">
        <f>County!M138</f>
        <v>1.408426315629896E-2</v>
      </c>
    </row>
    <row r="150" spans="1:11" x14ac:dyDescent="0.2">
      <c r="A150" t="str">
        <f>County!A139</f>
        <v>Rhode Island</v>
      </c>
      <c r="B150" s="33" t="str">
        <f>County!B139</f>
        <v>Kent</v>
      </c>
      <c r="C150">
        <f>County!C139</f>
        <v>23</v>
      </c>
      <c r="D150">
        <f>County!D139</f>
        <v>8</v>
      </c>
      <c r="E150">
        <f>County!E139</f>
        <v>1</v>
      </c>
      <c r="F150" s="28">
        <f>County!G139</f>
        <v>0.21441679147924841</v>
      </c>
      <c r="G150" s="28">
        <f>County!H139</f>
        <v>8.0514022925885831E-2</v>
      </c>
      <c r="H150" s="28">
        <f>County!I139</f>
        <v>1.0437705815284914E-2</v>
      </c>
      <c r="I150" s="28">
        <f>County!K139</f>
        <v>0.15051114518190423</v>
      </c>
      <c r="J150" s="28">
        <f>County!L139</f>
        <v>5.5157989846188027E-2</v>
      </c>
      <c r="K150" s="28">
        <f>County!M139</f>
        <v>7.0671035544741523E-3</v>
      </c>
    </row>
    <row r="151" spans="1:11" x14ac:dyDescent="0.2">
      <c r="A151" t="str">
        <f>County!A140</f>
        <v>Rhode Island</v>
      </c>
      <c r="B151" s="33" t="str">
        <f>County!B140</f>
        <v>Newport</v>
      </c>
      <c r="C151">
        <f>County!C140</f>
        <v>25</v>
      </c>
      <c r="D151">
        <f>County!D140</f>
        <v>10</v>
      </c>
      <c r="E151">
        <f>County!E140</f>
        <v>2</v>
      </c>
      <c r="F151" s="28">
        <f>County!G140</f>
        <v>0.23073057841251177</v>
      </c>
      <c r="G151" s="28">
        <f>County!H140</f>
        <v>9.9608497139961893E-2</v>
      </c>
      <c r="H151" s="28">
        <f>County!I140</f>
        <v>2.0766465927883337E-2</v>
      </c>
      <c r="I151" s="28">
        <f>County!K140</f>
        <v>0.16247556976150523</v>
      </c>
      <c r="J151" s="28">
        <f>County!L140</f>
        <v>6.846539335832047E-2</v>
      </c>
      <c r="K151" s="28">
        <f>County!M140</f>
        <v>1.408426315629896E-2</v>
      </c>
    </row>
    <row r="152" spans="1:11" x14ac:dyDescent="0.2">
      <c r="A152" t="str">
        <f>County!A141</f>
        <v>Rhode Island</v>
      </c>
      <c r="B152" s="33" t="str">
        <f>County!B141</f>
        <v>Providence</v>
      </c>
      <c r="C152">
        <f>County!C141</f>
        <v>25</v>
      </c>
      <c r="D152">
        <f>County!D141</f>
        <v>9</v>
      </c>
      <c r="E152">
        <f>County!E141</f>
        <v>1</v>
      </c>
      <c r="F152" s="28">
        <f>County!G141</f>
        <v>0.23073057841251177</v>
      </c>
      <c r="G152" s="28">
        <f>County!H141</f>
        <v>9.0111347055865099E-2</v>
      </c>
      <c r="H152" s="28">
        <f>County!I141</f>
        <v>1.0437705815284914E-2</v>
      </c>
      <c r="I152" s="28">
        <f>County!K141</f>
        <v>0.16247556976150523</v>
      </c>
      <c r="J152" s="28">
        <f>County!L141</f>
        <v>6.1835286174562576E-2</v>
      </c>
      <c r="K152" s="28">
        <f>County!M141</f>
        <v>7.0671035544741523E-3</v>
      </c>
    </row>
    <row r="153" spans="1:11" x14ac:dyDescent="0.2">
      <c r="A153" t="str">
        <f>County!A142</f>
        <v>Rhode Island</v>
      </c>
      <c r="B153" s="33" t="str">
        <f>County!B142</f>
        <v>Washington/South</v>
      </c>
      <c r="C153">
        <f>County!C142</f>
        <v>28</v>
      </c>
      <c r="D153">
        <f>County!D142</f>
        <v>9</v>
      </c>
      <c r="E153">
        <f>County!E142</f>
        <v>2</v>
      </c>
      <c r="F153" s="28">
        <f>County!G142</f>
        <v>0.2545682511346028</v>
      </c>
      <c r="G153" s="28">
        <f>County!H142</f>
        <v>9.0111347055865099E-2</v>
      </c>
      <c r="H153" s="28">
        <f>County!I142</f>
        <v>2.0766465927883337E-2</v>
      </c>
      <c r="I153" s="28">
        <f>County!K142</f>
        <v>0.1801069931655942</v>
      </c>
      <c r="J153" s="28">
        <f>County!L142</f>
        <v>6.1835286174562576E-2</v>
      </c>
      <c r="K153" s="28">
        <f>County!M142</f>
        <v>1.408426315629896E-2</v>
      </c>
    </row>
    <row r="154" spans="1:11" x14ac:dyDescent="0.2">
      <c r="A154" t="str">
        <f>'US State'!A19</f>
        <v>South Carolina</v>
      </c>
      <c r="C154">
        <f>'US State'!B19</f>
        <v>118</v>
      </c>
      <c r="D154">
        <f>'US State'!C19</f>
        <v>48</v>
      </c>
      <c r="E154">
        <f>'US State'!D19</f>
        <v>12</v>
      </c>
      <c r="F154" s="28">
        <f>'US State'!F19</f>
        <v>0.71007185523745742</v>
      </c>
      <c r="G154" s="28">
        <f>'US State'!G19</f>
        <v>0.39567485957239823</v>
      </c>
      <c r="H154" s="28">
        <f>'US State'!H19</f>
        <v>0.11830644660586043</v>
      </c>
      <c r="I154" s="28">
        <f>'US State'!J19</f>
        <v>0.56693994683967097</v>
      </c>
      <c r="J154" s="28">
        <f>'US State'!K19</f>
        <v>0.2885323308745229</v>
      </c>
      <c r="K154" s="28">
        <f>'US State'!L19</f>
        <v>8.158537189746129E-2</v>
      </c>
    </row>
    <row r="155" spans="1:11" x14ac:dyDescent="0.2">
      <c r="A155" t="str">
        <f>County!A143</f>
        <v>South Carolina</v>
      </c>
      <c r="B155" s="33" t="str">
        <f>County!B143</f>
        <v>Beaufort</v>
      </c>
      <c r="C155">
        <f>County!C143</f>
        <v>67</v>
      </c>
      <c r="D155">
        <f>County!D143</f>
        <v>22</v>
      </c>
      <c r="E155">
        <f>County!E143</f>
        <v>5</v>
      </c>
      <c r="F155" s="28">
        <f>County!G143</f>
        <v>0.50490299570761588</v>
      </c>
      <c r="G155" s="28">
        <f>County!H143</f>
        <v>0.20613061639744334</v>
      </c>
      <c r="H155" s="28">
        <f>County!I143</f>
        <v>5.1110384259560937E-2</v>
      </c>
      <c r="I155" s="28">
        <f>County!K143</f>
        <v>0.37822499833084533</v>
      </c>
      <c r="J155" s="28">
        <f>County!L143</f>
        <v>0.14446499067653729</v>
      </c>
      <c r="K155" s="28">
        <f>County!M143</f>
        <v>3.4839595382363586E-2</v>
      </c>
    </row>
    <row r="156" spans="1:11" x14ac:dyDescent="0.2">
      <c r="A156" t="str">
        <f>County!A144</f>
        <v>South Carolina</v>
      </c>
      <c r="B156" s="33" t="str">
        <f>County!B144</f>
        <v>Charleston</v>
      </c>
      <c r="C156">
        <f>County!C144</f>
        <v>80</v>
      </c>
      <c r="D156">
        <f>County!D144</f>
        <v>33</v>
      </c>
      <c r="E156">
        <f>County!E144</f>
        <v>7</v>
      </c>
      <c r="F156" s="28">
        <f>County!G144</f>
        <v>0.56803247040250837</v>
      </c>
      <c r="G156" s="28">
        <f>County!H144</f>
        <v>0.29266755425838964</v>
      </c>
      <c r="H156" s="28">
        <f>County!I144</f>
        <v>7.0815468134156956E-2</v>
      </c>
      <c r="I156" s="28">
        <f>County!K144</f>
        <v>0.43298839317773008</v>
      </c>
      <c r="J156" s="28">
        <f>County!L144</f>
        <v>0.2086717337805345</v>
      </c>
      <c r="K156" s="28">
        <f>County!M144</f>
        <v>4.8433168509038227E-2</v>
      </c>
    </row>
    <row r="157" spans="1:11" x14ac:dyDescent="0.2">
      <c r="A157" t="str">
        <f>County!A145</f>
        <v>South Carolina</v>
      </c>
      <c r="B157" s="33" t="str">
        <f>County!B145</f>
        <v>Colleton</v>
      </c>
      <c r="C157">
        <f>County!C145</f>
        <v>71</v>
      </c>
      <c r="D157">
        <f>County!D145</f>
        <v>26</v>
      </c>
      <c r="E157">
        <f>County!E145</f>
        <v>6</v>
      </c>
      <c r="F157" s="28">
        <f>County!G145</f>
        <v>0.52525231719313081</v>
      </c>
      <c r="G157" s="28">
        <f>County!H145</f>
        <v>0.23875998632773632</v>
      </c>
      <c r="H157" s="28">
        <f>County!I145</f>
        <v>6.1014614919838284E-2</v>
      </c>
      <c r="I157" s="28">
        <f>County!K145</f>
        <v>0.39561614451449867</v>
      </c>
      <c r="J157" s="28">
        <f>County!L145</f>
        <v>0.16839444163940265</v>
      </c>
      <c r="K157" s="28">
        <f>County!M145</f>
        <v>4.1660483908474766E-2</v>
      </c>
    </row>
    <row r="158" spans="1:11" x14ac:dyDescent="0.2">
      <c r="A158" t="str">
        <f>County!A146</f>
        <v>South Carolina</v>
      </c>
      <c r="B158" s="33" t="str">
        <f>County!B146</f>
        <v>Georgetown</v>
      </c>
      <c r="C158">
        <f>County!C146</f>
        <v>64</v>
      </c>
      <c r="D158">
        <f>County!D146</f>
        <v>27</v>
      </c>
      <c r="E158">
        <f>County!E146</f>
        <v>6</v>
      </c>
      <c r="F158" s="28">
        <f>County!G146</f>
        <v>0.48907061350498904</v>
      </c>
      <c r="G158" s="28">
        <f>County!H146</f>
        <v>0.24670558564527079</v>
      </c>
      <c r="H158" s="28">
        <f>County!I146</f>
        <v>6.1014614919838284E-2</v>
      </c>
      <c r="I158" s="28">
        <f>County!K146</f>
        <v>0.36485401184221289</v>
      </c>
      <c r="J158" s="28">
        <f>County!L146</f>
        <v>0.17427148423681349</v>
      </c>
      <c r="K158" s="28">
        <f>County!M146</f>
        <v>4.1660483908474766E-2</v>
      </c>
    </row>
    <row r="159" spans="1:11" x14ac:dyDescent="0.2">
      <c r="A159" t="str">
        <f>County!A147</f>
        <v>South Carolina</v>
      </c>
      <c r="B159" s="33" t="str">
        <f>County!B147</f>
        <v>Horry</v>
      </c>
      <c r="C159">
        <f>County!C147</f>
        <v>69</v>
      </c>
      <c r="D159">
        <f>County!D147</f>
        <v>32</v>
      </c>
      <c r="E159">
        <f>County!E147</f>
        <v>6</v>
      </c>
      <c r="F159" s="28">
        <f>County!G147</f>
        <v>0.51518441077825072</v>
      </c>
      <c r="G159" s="28">
        <f>County!H147</f>
        <v>0.28520675262352191</v>
      </c>
      <c r="H159" s="28">
        <f>County!I147</f>
        <v>6.1014614919838284E-2</v>
      </c>
      <c r="I159" s="28">
        <f>County!K147</f>
        <v>0.38698224107836177</v>
      </c>
      <c r="J159" s="28">
        <f>County!L147</f>
        <v>0.20303953162168265</v>
      </c>
      <c r="K159" s="28">
        <f>County!M147</f>
        <v>4.1660483908474766E-2</v>
      </c>
    </row>
    <row r="160" spans="1:11" x14ac:dyDescent="0.2">
      <c r="A160" t="str">
        <f>County!A148</f>
        <v>South Carolina</v>
      </c>
      <c r="B160" s="33" t="str">
        <f>County!B148</f>
        <v>Jasper</v>
      </c>
      <c r="C160">
        <f>County!C148</f>
        <v>69</v>
      </c>
      <c r="D160">
        <f>County!D148</f>
        <v>21</v>
      </c>
      <c r="E160">
        <f>County!E148</f>
        <v>4</v>
      </c>
      <c r="F160" s="28">
        <f>County!G148</f>
        <v>0.51518441077825072</v>
      </c>
      <c r="G160" s="28">
        <f>County!H148</f>
        <v>0.19775704039267872</v>
      </c>
      <c r="H160" s="28">
        <f>County!I148</f>
        <v>4.1101685748632599E-2</v>
      </c>
      <c r="I160" s="28">
        <f>County!K148</f>
        <v>0.38698224107836177</v>
      </c>
      <c r="J160" s="28">
        <f>County!L148</f>
        <v>0.13837580325308607</v>
      </c>
      <c r="K160" s="28">
        <f>County!M148</f>
        <v>2.79701598439418E-2</v>
      </c>
    </row>
    <row r="161" spans="1:11" x14ac:dyDescent="0.2">
      <c r="A161" t="str">
        <f>'US State'!A20</f>
        <v>Texas</v>
      </c>
      <c r="C161">
        <f>'US State'!B20</f>
        <v>133</v>
      </c>
      <c r="D161">
        <f>'US State'!C20</f>
        <v>64</v>
      </c>
      <c r="E161">
        <f>'US State'!D20</f>
        <v>24</v>
      </c>
      <c r="F161" s="28">
        <f>'US State'!F20</f>
        <v>0.75229346843571432</v>
      </c>
      <c r="G161" s="28">
        <f>'US State'!G20</f>
        <v>0.48907061350498904</v>
      </c>
      <c r="H161" s="28">
        <f>'US State'!H20</f>
        <v>0.22261647790321548</v>
      </c>
      <c r="I161" s="28">
        <f>'US State'!J20</f>
        <v>0.61064422975144395</v>
      </c>
      <c r="J161" s="28">
        <f>'US State'!K20</f>
        <v>0.36485401184221289</v>
      </c>
      <c r="K161" s="28">
        <f>'US State'!L20</f>
        <v>0.15651457088727549</v>
      </c>
    </row>
    <row r="162" spans="1:11" x14ac:dyDescent="0.2">
      <c r="A162" t="str">
        <f>County!A149</f>
        <v>Texas</v>
      </c>
      <c r="B162" s="33" t="str">
        <f>County!B149</f>
        <v>Aransas</v>
      </c>
      <c r="C162">
        <f>County!C149</f>
        <v>30</v>
      </c>
      <c r="D162">
        <f>County!D149</f>
        <v>16</v>
      </c>
      <c r="E162">
        <f>County!E149</f>
        <v>7</v>
      </c>
      <c r="F162" s="28">
        <f>County!G149</f>
        <v>0.27004823414897849</v>
      </c>
      <c r="G162" s="28">
        <f>County!H149</f>
        <v>0.15454553796406145</v>
      </c>
      <c r="H162" s="28">
        <f>County!I149</f>
        <v>7.0815468134156956E-2</v>
      </c>
      <c r="I162" s="28">
        <f>County!K149</f>
        <v>0.1916545820338591</v>
      </c>
      <c r="J162" s="28">
        <f>County!L149</f>
        <v>0.1072735758485035</v>
      </c>
      <c r="K162" s="28">
        <f>County!M149</f>
        <v>4.8433168509038227E-2</v>
      </c>
    </row>
    <row r="163" spans="1:11" x14ac:dyDescent="0.2">
      <c r="A163" t="str">
        <f>County!A150</f>
        <v>Texas</v>
      </c>
      <c r="B163" s="33" t="str">
        <f>County!B150</f>
        <v>Brazoria</v>
      </c>
      <c r="C163">
        <f>County!C150</f>
        <v>51</v>
      </c>
      <c r="D163">
        <f>County!D150</f>
        <v>25</v>
      </c>
      <c r="E163">
        <f>County!E150</f>
        <v>7</v>
      </c>
      <c r="F163" s="28">
        <f>County!G150</f>
        <v>0.41440133499308607</v>
      </c>
      <c r="G163" s="28">
        <f>County!H150</f>
        <v>0.23073057841251177</v>
      </c>
      <c r="H163" s="28">
        <f>County!I150</f>
        <v>7.0815468134156956E-2</v>
      </c>
      <c r="I163" s="28">
        <f>County!K150</f>
        <v>0.30351002855087539</v>
      </c>
      <c r="J163" s="28">
        <f>County!L150</f>
        <v>0.16247556976150523</v>
      </c>
      <c r="K163" s="28">
        <f>County!M150</f>
        <v>4.8433168509038227E-2</v>
      </c>
    </row>
    <row r="164" spans="1:11" x14ac:dyDescent="0.2">
      <c r="A164" t="str">
        <f>County!A151</f>
        <v>Texas</v>
      </c>
      <c r="B164" s="33" t="str">
        <f>County!B151</f>
        <v>Calhoun</v>
      </c>
      <c r="C164">
        <f>County!C151</f>
        <v>41</v>
      </c>
      <c r="D164">
        <f>County!D151</f>
        <v>20</v>
      </c>
      <c r="E164">
        <f>County!E151</f>
        <v>7</v>
      </c>
      <c r="F164" s="28">
        <f>County!G151</f>
        <v>0.34961773501105264</v>
      </c>
      <c r="G164" s="28">
        <f>County!H151</f>
        <v>0.18929514157744187</v>
      </c>
      <c r="H164" s="28">
        <f>County!I151</f>
        <v>7.0815468134156956E-2</v>
      </c>
      <c r="I164" s="28">
        <f>County!K151</f>
        <v>0.25231981025366912</v>
      </c>
      <c r="J164" s="28">
        <f>County!L151</f>
        <v>0.13224327662893154</v>
      </c>
      <c r="K164" s="28">
        <f>County!M151</f>
        <v>4.8433168509038227E-2</v>
      </c>
    </row>
    <row r="165" spans="1:11" x14ac:dyDescent="0.2">
      <c r="A165" t="str">
        <f>County!A152</f>
        <v>Texas</v>
      </c>
      <c r="B165" s="33" t="str">
        <f>County!B152</f>
        <v>Cameron</v>
      </c>
      <c r="C165">
        <f>County!C152</f>
        <v>39</v>
      </c>
      <c r="D165">
        <f>County!D152</f>
        <v>20</v>
      </c>
      <c r="E165">
        <f>County!E152</f>
        <v>7</v>
      </c>
      <c r="F165" s="28">
        <f>County!G152</f>
        <v>0.33582517105562137</v>
      </c>
      <c r="G165" s="28">
        <f>County!H152</f>
        <v>0.18929514157744187</v>
      </c>
      <c r="H165" s="28">
        <f>County!I152</f>
        <v>7.0815468134156956E-2</v>
      </c>
      <c r="I165" s="28">
        <f>County!K152</f>
        <v>0.24163885228169169</v>
      </c>
      <c r="J165" s="28">
        <f>County!L152</f>
        <v>0.13224327662893154</v>
      </c>
      <c r="K165" s="28">
        <f>County!M152</f>
        <v>4.8433168509038227E-2</v>
      </c>
    </row>
    <row r="166" spans="1:11" x14ac:dyDescent="0.2">
      <c r="A166" t="str">
        <f>County!A153</f>
        <v>Texas</v>
      </c>
      <c r="B166" s="33" t="str">
        <f>County!B153</f>
        <v>Chambers</v>
      </c>
      <c r="C166">
        <f>County!C153</f>
        <v>51</v>
      </c>
      <c r="D166">
        <f>County!D153</f>
        <v>24</v>
      </c>
      <c r="E166">
        <f>County!E153</f>
        <v>7</v>
      </c>
      <c r="F166" s="28">
        <f>County!G153</f>
        <v>0.41440133499308607</v>
      </c>
      <c r="G166" s="28">
        <f>County!H153</f>
        <v>0.22261647790321548</v>
      </c>
      <c r="H166" s="28">
        <f>County!I153</f>
        <v>7.0815468134156956E-2</v>
      </c>
      <c r="I166" s="28">
        <f>County!K153</f>
        <v>0.30351002855087539</v>
      </c>
      <c r="J166" s="28">
        <f>County!L153</f>
        <v>0.15651457088727549</v>
      </c>
      <c r="K166" s="28">
        <f>County!M153</f>
        <v>4.8433168509038227E-2</v>
      </c>
    </row>
    <row r="167" spans="1:11" x14ac:dyDescent="0.2">
      <c r="A167" t="str">
        <f>County!A154</f>
        <v>Texas</v>
      </c>
      <c r="B167" s="33" t="str">
        <f>County!B154</f>
        <v>Galveston</v>
      </c>
      <c r="C167">
        <f>County!C154</f>
        <v>58</v>
      </c>
      <c r="D167">
        <f>County!D154</f>
        <v>29</v>
      </c>
      <c r="E167">
        <f>County!E154</f>
        <v>8</v>
      </c>
      <c r="F167" s="28">
        <f>County!G154</f>
        <v>0.45587077859428793</v>
      </c>
      <c r="G167" s="28">
        <f>County!H154</f>
        <v>0.26234884843463313</v>
      </c>
      <c r="H167" s="28">
        <f>County!I154</f>
        <v>8.0514022925885831E-2</v>
      </c>
      <c r="I167" s="28">
        <f>County!K154</f>
        <v>0.3372432447029261</v>
      </c>
      <c r="J167" s="28">
        <f>County!L154</f>
        <v>0.18590126194848211</v>
      </c>
      <c r="K167" s="28">
        <f>County!M154</f>
        <v>5.5157989846188027E-2</v>
      </c>
    </row>
    <row r="168" spans="1:11" x14ac:dyDescent="0.2">
      <c r="A168" t="str">
        <f>County!A155</f>
        <v>Texas</v>
      </c>
      <c r="B168" s="33" t="str">
        <f>County!B155</f>
        <v>Harris</v>
      </c>
      <c r="C168">
        <f>County!C155</f>
        <v>49</v>
      </c>
      <c r="D168">
        <f>County!D155</f>
        <v>24</v>
      </c>
      <c r="E168">
        <f>County!E155</f>
        <v>6</v>
      </c>
      <c r="F168" s="28">
        <f>County!G155</f>
        <v>0.40198262760496217</v>
      </c>
      <c r="G168" s="28">
        <f>County!H155</f>
        <v>0.22261647790321548</v>
      </c>
      <c r="H168" s="28">
        <f>County!I155</f>
        <v>6.1014614919838284E-2</v>
      </c>
      <c r="I168" s="28">
        <f>County!K155</f>
        <v>0.29356034656789309</v>
      </c>
      <c r="J168" s="28">
        <f>County!L155</f>
        <v>0.15651457088727549</v>
      </c>
      <c r="K168" s="28">
        <f>County!M155</f>
        <v>4.1660483908474766E-2</v>
      </c>
    </row>
    <row r="169" spans="1:11" x14ac:dyDescent="0.2">
      <c r="A169" t="str">
        <f>County!A156</f>
        <v>Texas</v>
      </c>
      <c r="B169" s="33" t="str">
        <f>County!B156</f>
        <v>Jefferson</v>
      </c>
      <c r="C169">
        <f>County!C156</f>
        <v>49</v>
      </c>
      <c r="D169">
        <f>County!D156</f>
        <v>25</v>
      </c>
      <c r="E169">
        <f>County!E156</f>
        <v>6</v>
      </c>
      <c r="F169" s="28">
        <f>County!G156</f>
        <v>0.40198262760496217</v>
      </c>
      <c r="G169" s="28">
        <f>County!H156</f>
        <v>0.23073057841251177</v>
      </c>
      <c r="H169" s="28">
        <f>County!I156</f>
        <v>6.1014614919838284E-2</v>
      </c>
      <c r="I169" s="28">
        <f>County!K156</f>
        <v>0.29356034656789309</v>
      </c>
      <c r="J169" s="28">
        <f>County!L156</f>
        <v>0.16247556976150523</v>
      </c>
      <c r="K169" s="28">
        <f>County!M156</f>
        <v>4.1660483908474766E-2</v>
      </c>
    </row>
    <row r="170" spans="1:11" x14ac:dyDescent="0.2">
      <c r="A170" t="str">
        <f>County!A157</f>
        <v>Texas</v>
      </c>
      <c r="B170" s="33" t="str">
        <f>County!B157</f>
        <v>Kenedy</v>
      </c>
      <c r="C170">
        <f>County!C157</f>
        <v>39</v>
      </c>
      <c r="D170">
        <f>County!D157</f>
        <v>21</v>
      </c>
      <c r="E170">
        <f>County!E157</f>
        <v>10</v>
      </c>
      <c r="F170" s="28">
        <f>County!G157</f>
        <v>0.33582517105562137</v>
      </c>
      <c r="G170" s="28">
        <f>County!H157</f>
        <v>0.19775704039267872</v>
      </c>
      <c r="H170" s="28">
        <f>County!I157</f>
        <v>9.9608497139961893E-2</v>
      </c>
      <c r="I170" s="28">
        <f>County!K157</f>
        <v>0.24163885228169169</v>
      </c>
      <c r="J170" s="28">
        <f>County!L157</f>
        <v>0.13837580325308607</v>
      </c>
      <c r="K170" s="28">
        <f>County!M157</f>
        <v>6.846539335832047E-2</v>
      </c>
    </row>
    <row r="171" spans="1:11" x14ac:dyDescent="0.2">
      <c r="A171" t="str">
        <f>County!A158</f>
        <v>Texas</v>
      </c>
      <c r="B171" s="33" t="str">
        <f>County!B158</f>
        <v>Kleberg</v>
      </c>
      <c r="C171">
        <f>County!C158</f>
        <v>36</v>
      </c>
      <c r="D171">
        <f>County!D158</f>
        <v>19</v>
      </c>
      <c r="E171">
        <f>County!E158</f>
        <v>8</v>
      </c>
      <c r="F171" s="28">
        <f>County!G158</f>
        <v>0.31458596005243444</v>
      </c>
      <c r="G171" s="28">
        <f>County!H158</f>
        <v>0.18074398834033478</v>
      </c>
      <c r="H171" s="28">
        <f>County!I158</f>
        <v>8.0514022925885831E-2</v>
      </c>
      <c r="I171" s="28">
        <f>County!K158</f>
        <v>0.22533064331152686</v>
      </c>
      <c r="J171" s="28">
        <f>County!L158</f>
        <v>0.1260671023415173</v>
      </c>
      <c r="K171" s="28">
        <f>County!M158</f>
        <v>5.5157989846188027E-2</v>
      </c>
    </row>
    <row r="172" spans="1:11" x14ac:dyDescent="0.2">
      <c r="A172" t="str">
        <f>County!A159</f>
        <v>Texas</v>
      </c>
      <c r="B172" s="33" t="str">
        <f>County!B159</f>
        <v>Matagorda</v>
      </c>
      <c r="C172">
        <f>County!C159</f>
        <v>54</v>
      </c>
      <c r="D172">
        <f>County!D159</f>
        <v>27</v>
      </c>
      <c r="E172">
        <f>County!E159</f>
        <v>11</v>
      </c>
      <c r="F172" s="28">
        <f>County!G159</f>
        <v>0.4325475253019655</v>
      </c>
      <c r="G172" s="28">
        <f>County!H159</f>
        <v>0.24670558564527079</v>
      </c>
      <c r="H172" s="28">
        <f>County!I159</f>
        <v>0.10900651876539713</v>
      </c>
      <c r="I172" s="28">
        <f>County!K159</f>
        <v>0.31817241825552489</v>
      </c>
      <c r="J172" s="28">
        <f>County!L159</f>
        <v>0.17427148423681349</v>
      </c>
      <c r="K172" s="28">
        <f>County!M159</f>
        <v>7.5048644888033755E-2</v>
      </c>
    </row>
    <row r="173" spans="1:11" x14ac:dyDescent="0.2">
      <c r="A173" t="str">
        <f>County!A160</f>
        <v>Texas</v>
      </c>
      <c r="B173" s="33" t="str">
        <f>County!B160</f>
        <v>Nueces</v>
      </c>
      <c r="C173">
        <f>County!C160</f>
        <v>39</v>
      </c>
      <c r="D173">
        <f>County!D160</f>
        <v>21</v>
      </c>
      <c r="E173">
        <f>County!E160</f>
        <v>9</v>
      </c>
      <c r="F173" s="28">
        <f>County!G160</f>
        <v>0.33582517105562137</v>
      </c>
      <c r="G173" s="28">
        <f>County!H160</f>
        <v>0.19775704039267872</v>
      </c>
      <c r="H173" s="28">
        <f>County!I160</f>
        <v>9.0111347055865099E-2</v>
      </c>
      <c r="I173" s="28">
        <f>County!K160</f>
        <v>0.24163885228169169</v>
      </c>
      <c r="J173" s="28">
        <f>County!L160</f>
        <v>0.13837580325308607</v>
      </c>
      <c r="K173" s="28">
        <f>County!M160</f>
        <v>6.1835286174562576E-2</v>
      </c>
    </row>
    <row r="174" spans="1:11" x14ac:dyDescent="0.2">
      <c r="A174" t="str">
        <f>County!A161</f>
        <v>Texas</v>
      </c>
      <c r="B174" s="33" t="str">
        <f>County!B161</f>
        <v>Refugio</v>
      </c>
      <c r="C174">
        <f>County!C161</f>
        <v>34</v>
      </c>
      <c r="D174">
        <f>County!D161</f>
        <v>14</v>
      </c>
      <c r="E174">
        <f>County!E161</f>
        <v>6</v>
      </c>
      <c r="F174" s="28">
        <f>County!G161</f>
        <v>0.30005048224064657</v>
      </c>
      <c r="G174" s="28">
        <f>County!H161</f>
        <v>0.13661610574125405</v>
      </c>
      <c r="H174" s="28">
        <f>County!I161</f>
        <v>6.1014614919838284E-2</v>
      </c>
      <c r="I174" s="28">
        <f>County!K161</f>
        <v>0.21426413258348997</v>
      </c>
      <c r="J174" s="28">
        <f>County!L161</f>
        <v>9.4520565206251739E-2</v>
      </c>
      <c r="K174" s="28">
        <f>County!M161</f>
        <v>4.1660483908474766E-2</v>
      </c>
    </row>
    <row r="175" spans="1:11" x14ac:dyDescent="0.2">
      <c r="A175" t="str">
        <f>County!A162</f>
        <v>Texas</v>
      </c>
      <c r="B175" s="33" t="str">
        <f>County!B162</f>
        <v>San Patricio</v>
      </c>
      <c r="C175">
        <f>County!C162</f>
        <v>34</v>
      </c>
      <c r="D175">
        <f>County!D162</f>
        <v>17</v>
      </c>
      <c r="E175">
        <f>County!E162</f>
        <v>7</v>
      </c>
      <c r="F175" s="28">
        <f>County!G162</f>
        <v>0.30005048224064657</v>
      </c>
      <c r="G175" s="28">
        <f>County!H162</f>
        <v>0.16337014291901264</v>
      </c>
      <c r="H175" s="28">
        <f>County!I162</f>
        <v>7.0815468134156956E-2</v>
      </c>
      <c r="I175" s="28">
        <f>County!K162</f>
        <v>0.21426413258348997</v>
      </c>
      <c r="J175" s="28">
        <f>County!L162</f>
        <v>0.11358256593379767</v>
      </c>
      <c r="K175" s="28">
        <f>County!M162</f>
        <v>4.8433168509038227E-2</v>
      </c>
    </row>
    <row r="176" spans="1:11" x14ac:dyDescent="0.2">
      <c r="A176" t="str">
        <f>County!A163</f>
        <v>Texas</v>
      </c>
      <c r="B176" s="33" t="str">
        <f>County!B163</f>
        <v>Willacy</v>
      </c>
      <c r="C176">
        <f>County!C163</f>
        <v>35</v>
      </c>
      <c r="D176">
        <f>County!D163</f>
        <v>19</v>
      </c>
      <c r="E176">
        <f>County!E163</f>
        <v>8</v>
      </c>
      <c r="F176" s="28">
        <f>County!G163</f>
        <v>0.30735634939256917</v>
      </c>
      <c r="G176" s="28">
        <f>County!H163</f>
        <v>0.18074398834033478</v>
      </c>
      <c r="H176" s="28">
        <f>County!I163</f>
        <v>8.0514022925885831E-2</v>
      </c>
      <c r="I176" s="28">
        <f>County!K163</f>
        <v>0.21981700932498704</v>
      </c>
      <c r="J176" s="28">
        <f>County!L163</f>
        <v>0.1260671023415173</v>
      </c>
      <c r="K176" s="28">
        <f>County!M163</f>
        <v>5.5157989846188027E-2</v>
      </c>
    </row>
    <row r="177" spans="1:11" x14ac:dyDescent="0.2">
      <c r="A177" t="str">
        <f>'US State'!A21</f>
        <v>Virginia</v>
      </c>
      <c r="C177">
        <f>'US State'!B21</f>
        <v>86</v>
      </c>
      <c r="D177">
        <f>'US State'!C21</f>
        <v>31</v>
      </c>
      <c r="E177">
        <f>'US State'!D21</f>
        <v>2</v>
      </c>
      <c r="F177" s="28">
        <f>'US State'!F21</f>
        <v>0.59438880287877316</v>
      </c>
      <c r="G177" s="28">
        <f>'US State'!G21</f>
        <v>0.27766725594027908</v>
      </c>
      <c r="H177" s="28">
        <f>'US State'!H21</f>
        <v>2.0766465927883337E-2</v>
      </c>
      <c r="I177" s="28">
        <f>'US State'!J21</f>
        <v>0.45661037109966762</v>
      </c>
      <c r="J177" s="28">
        <f>'US State'!K21</f>
        <v>0.19736724281041051</v>
      </c>
      <c r="K177" s="28">
        <f>'US State'!L21</f>
        <v>1.408426315629896E-2</v>
      </c>
    </row>
    <row r="178" spans="1:11" x14ac:dyDescent="0.2">
      <c r="A178" t="str">
        <f>County!A164</f>
        <v>Virginia</v>
      </c>
      <c r="B178" s="33" t="str">
        <f>County!B164</f>
        <v>Accomack</v>
      </c>
      <c r="C178">
        <f>County!C164</f>
        <v>44</v>
      </c>
      <c r="D178">
        <f>County!D164</f>
        <v>13</v>
      </c>
      <c r="E178">
        <f>County!E164</f>
        <v>0</v>
      </c>
      <c r="F178" s="28">
        <f>County!G164</f>
        <v>0.36977140177849677</v>
      </c>
      <c r="G178" s="28">
        <f>County!H164</f>
        <v>0.12750930453542164</v>
      </c>
      <c r="H178" s="28" t="str">
        <f>County!I164</f>
        <v>&lt;1%</v>
      </c>
      <c r="I178" s="28">
        <f>County!K164</f>
        <v>0.26805984782190262</v>
      </c>
      <c r="J178" s="28">
        <f>County!L164</f>
        <v>8.8075903180205861E-2</v>
      </c>
      <c r="K178" s="28" t="str">
        <f>County!M164</f>
        <v>&lt;1%</v>
      </c>
    </row>
    <row r="179" spans="1:11" x14ac:dyDescent="0.2">
      <c r="A179" t="str">
        <f>County!A165</f>
        <v>Virginia</v>
      </c>
      <c r="B179" s="33" t="str">
        <f>County!B165</f>
        <v>Gloucester</v>
      </c>
      <c r="C179">
        <f>County!C165</f>
        <v>34</v>
      </c>
      <c r="D179">
        <f>County!D165</f>
        <v>7</v>
      </c>
      <c r="E179">
        <f>County!E165</f>
        <v>0</v>
      </c>
      <c r="F179" s="28">
        <f>County!G165</f>
        <v>0.30005048224064657</v>
      </c>
      <c r="G179" s="28">
        <f>County!H165</f>
        <v>7.0815468134156956E-2</v>
      </c>
      <c r="H179" s="28" t="str">
        <f>County!I165</f>
        <v>&lt;1%</v>
      </c>
      <c r="I179" s="28">
        <f>County!K165</f>
        <v>0.21426413258348997</v>
      </c>
      <c r="J179" s="28">
        <f>County!L165</f>
        <v>4.8433168509038227E-2</v>
      </c>
      <c r="K179" s="28" t="str">
        <f>County!M165</f>
        <v>&lt;1%</v>
      </c>
    </row>
    <row r="180" spans="1:11" x14ac:dyDescent="0.2">
      <c r="A180" t="str">
        <f>County!A166</f>
        <v>Virginia</v>
      </c>
      <c r="B180" s="33" t="str">
        <f>County!B166</f>
        <v>Hampton</v>
      </c>
      <c r="C180">
        <f>County!C166</f>
        <v>44</v>
      </c>
      <c r="D180">
        <f>County!D166</f>
        <v>12</v>
      </c>
      <c r="E180">
        <f>County!E166</f>
        <v>0</v>
      </c>
      <c r="F180" s="28">
        <f>County!G166</f>
        <v>0.36977140177849677</v>
      </c>
      <c r="G180" s="28">
        <f>County!H166</f>
        <v>0.11830644660586043</v>
      </c>
      <c r="H180" s="28" t="str">
        <f>County!I166</f>
        <v>&lt;1%</v>
      </c>
      <c r="I180" s="28">
        <f>County!K166</f>
        <v>0.26805984782190262</v>
      </c>
      <c r="J180" s="28">
        <f>County!L166</f>
        <v>8.158537189746129E-2</v>
      </c>
      <c r="K180" s="28" t="str">
        <f>County!M166</f>
        <v>&lt;1%</v>
      </c>
    </row>
    <row r="181" spans="1:11" x14ac:dyDescent="0.2">
      <c r="A181" t="str">
        <f>County!A167</f>
        <v>Virginia</v>
      </c>
      <c r="B181" s="33" t="str">
        <f>County!B167</f>
        <v>Lancaster</v>
      </c>
      <c r="C181">
        <f>County!C167</f>
        <v>31</v>
      </c>
      <c r="D181">
        <f>County!D167</f>
        <v>5</v>
      </c>
      <c r="E181">
        <f>County!E167</f>
        <v>0</v>
      </c>
      <c r="F181" s="28">
        <f>County!G167</f>
        <v>0.27766725594027908</v>
      </c>
      <c r="G181" s="28">
        <f>County!H167</f>
        <v>5.1110384259560937E-2</v>
      </c>
      <c r="H181" s="28" t="str">
        <f>County!I167</f>
        <v>&lt;1%</v>
      </c>
      <c r="I181" s="28">
        <f>County!K167</f>
        <v>0.19736724281041051</v>
      </c>
      <c r="J181" s="28">
        <f>County!L167</f>
        <v>3.4839595382363586E-2</v>
      </c>
      <c r="K181" s="28" t="str">
        <f>County!M167</f>
        <v>&lt;1%</v>
      </c>
    </row>
    <row r="182" spans="1:11" x14ac:dyDescent="0.2">
      <c r="A182" t="str">
        <f>County!A168</f>
        <v>Virginia</v>
      </c>
      <c r="B182" s="33" t="str">
        <f>County!B168</f>
        <v>Mathews</v>
      </c>
      <c r="C182">
        <f>County!C168</f>
        <v>34</v>
      </c>
      <c r="D182">
        <f>County!D168</f>
        <v>7</v>
      </c>
      <c r="E182">
        <f>County!E168</f>
        <v>0</v>
      </c>
      <c r="F182" s="28">
        <f>County!G168</f>
        <v>0.30005048224064657</v>
      </c>
      <c r="G182" s="28">
        <f>County!H168</f>
        <v>7.0815468134156956E-2</v>
      </c>
      <c r="H182" s="28" t="str">
        <f>County!I168</f>
        <v>&lt;1%</v>
      </c>
      <c r="I182" s="28">
        <f>County!K168</f>
        <v>0.21426413258348997</v>
      </c>
      <c r="J182" s="28">
        <f>County!L168</f>
        <v>4.8433168509038227E-2</v>
      </c>
      <c r="K182" s="28" t="str">
        <f>County!M168</f>
        <v>&lt;1%</v>
      </c>
    </row>
    <row r="183" spans="1:11" x14ac:dyDescent="0.2">
      <c r="A183" t="str">
        <f>County!A169</f>
        <v>Virginia</v>
      </c>
      <c r="B183" s="33" t="str">
        <f>County!B169</f>
        <v>Middlesex</v>
      </c>
      <c r="C183">
        <f>County!C169</f>
        <v>33</v>
      </c>
      <c r="D183">
        <f>County!D169</f>
        <v>5</v>
      </c>
      <c r="E183">
        <f>County!E169</f>
        <v>0</v>
      </c>
      <c r="F183" s="28">
        <f>County!G169</f>
        <v>0.29266755425838964</v>
      </c>
      <c r="G183" s="28">
        <f>County!H169</f>
        <v>5.1110384259560937E-2</v>
      </c>
      <c r="H183" s="28" t="str">
        <f>County!I169</f>
        <v>&lt;1%</v>
      </c>
      <c r="I183" s="28">
        <f>County!K169</f>
        <v>0.2086717337805345</v>
      </c>
      <c r="J183" s="28">
        <f>County!L169</f>
        <v>3.4839595382363586E-2</v>
      </c>
      <c r="K183" s="28" t="str">
        <f>County!M169</f>
        <v>&lt;1%</v>
      </c>
    </row>
    <row r="184" spans="1:11" x14ac:dyDescent="0.2">
      <c r="A184" t="str">
        <f>County!A170</f>
        <v>Virginia</v>
      </c>
      <c r="B184" s="33" t="str">
        <f>County!B170</f>
        <v>Newport News</v>
      </c>
      <c r="C184">
        <f>County!C170</f>
        <v>35</v>
      </c>
      <c r="D184">
        <f>County!D170</f>
        <v>8</v>
      </c>
      <c r="E184">
        <f>County!E170</f>
        <v>0</v>
      </c>
      <c r="F184" s="28">
        <f>County!G170</f>
        <v>0.30735634939256917</v>
      </c>
      <c r="G184" s="28">
        <f>County!H170</f>
        <v>8.0514022925885831E-2</v>
      </c>
      <c r="H184" s="28" t="str">
        <f>County!I170</f>
        <v>&lt;1%</v>
      </c>
      <c r="I184" s="28">
        <f>County!K170</f>
        <v>0.21981700932498704</v>
      </c>
      <c r="J184" s="28">
        <f>County!L170</f>
        <v>5.5157989846188027E-2</v>
      </c>
      <c r="K184" s="28" t="str">
        <f>County!M170</f>
        <v>&lt;1%</v>
      </c>
    </row>
    <row r="185" spans="1:11" x14ac:dyDescent="0.2">
      <c r="A185" t="str">
        <f>County!A171</f>
        <v>Virginia</v>
      </c>
      <c r="B185" s="33" t="str">
        <f>County!B171</f>
        <v>Norfolk</v>
      </c>
      <c r="C185">
        <f>County!C171</f>
        <v>42</v>
      </c>
      <c r="D185">
        <f>County!D171</f>
        <v>12</v>
      </c>
      <c r="E185">
        <f>County!E171</f>
        <v>0</v>
      </c>
      <c r="F185" s="28">
        <f>County!G171</f>
        <v>0.35640623376048586</v>
      </c>
      <c r="G185" s="28">
        <f>County!H171</f>
        <v>0.11830644660586043</v>
      </c>
      <c r="H185" s="28" t="str">
        <f>County!I171</f>
        <v>&lt;1%</v>
      </c>
      <c r="I185" s="28">
        <f>County!K171</f>
        <v>0.25760374358023552</v>
      </c>
      <c r="J185" s="28">
        <f>County!L171</f>
        <v>8.158537189746129E-2</v>
      </c>
      <c r="K185" s="28" t="str">
        <f>County!M171</f>
        <v>&lt;1%</v>
      </c>
    </row>
    <row r="186" spans="1:11" x14ac:dyDescent="0.2">
      <c r="A186" t="str">
        <f>County!A172</f>
        <v>Virginia</v>
      </c>
      <c r="B186" s="33" t="str">
        <f>County!B172</f>
        <v>Northampton</v>
      </c>
      <c r="C186">
        <f>County!C172</f>
        <v>44</v>
      </c>
      <c r="D186">
        <f>County!D172</f>
        <v>13</v>
      </c>
      <c r="E186">
        <f>County!E172</f>
        <v>0</v>
      </c>
      <c r="F186" s="28">
        <f>County!G172</f>
        <v>0.36977140177849677</v>
      </c>
      <c r="G186" s="28">
        <f>County!H172</f>
        <v>0.12750930453542164</v>
      </c>
      <c r="H186" s="28" t="str">
        <f>County!I172</f>
        <v>&lt;1%</v>
      </c>
      <c r="I186" s="28">
        <f>County!K172</f>
        <v>0.26805984782190262</v>
      </c>
      <c r="J186" s="28">
        <f>County!L172</f>
        <v>8.8075903180205861E-2</v>
      </c>
      <c r="K186" s="28" t="str">
        <f>County!M172</f>
        <v>&lt;1%</v>
      </c>
    </row>
    <row r="187" spans="1:11" x14ac:dyDescent="0.2">
      <c r="A187" t="str">
        <f>County!A173</f>
        <v>Virginia</v>
      </c>
      <c r="B187" s="33" t="str">
        <f>County!B173</f>
        <v>Northumberland</v>
      </c>
      <c r="C187">
        <f>County!C173</f>
        <v>30</v>
      </c>
      <c r="D187">
        <f>County!D173</f>
        <v>5</v>
      </c>
      <c r="E187">
        <f>County!E173</f>
        <v>0</v>
      </c>
      <c r="F187" s="28">
        <f>County!G173</f>
        <v>0.27004823414897849</v>
      </c>
      <c r="G187" s="28">
        <f>County!H173</f>
        <v>5.1110384259560937E-2</v>
      </c>
      <c r="H187" s="28" t="str">
        <f>County!I173</f>
        <v>&lt;1%</v>
      </c>
      <c r="I187" s="28">
        <f>County!K173</f>
        <v>0.1916545820338591</v>
      </c>
      <c r="J187" s="28">
        <f>County!L173</f>
        <v>3.4839595382363586E-2</v>
      </c>
      <c r="K187" s="28" t="str">
        <f>County!M173</f>
        <v>&lt;1%</v>
      </c>
    </row>
    <row r="188" spans="1:11" x14ac:dyDescent="0.2">
      <c r="A188" t="str">
        <f>County!A174</f>
        <v>Virginia</v>
      </c>
      <c r="B188" s="33" t="str">
        <f>County!B174</f>
        <v>Poquoson</v>
      </c>
      <c r="C188">
        <f>County!C174</f>
        <v>38</v>
      </c>
      <c r="D188">
        <f>County!D174</f>
        <v>9</v>
      </c>
      <c r="E188">
        <f>County!E174</f>
        <v>0</v>
      </c>
      <c r="F188" s="28">
        <f>County!G174</f>
        <v>0.32881958735949834</v>
      </c>
      <c r="G188" s="28">
        <f>County!H174</f>
        <v>9.0111347055865099E-2</v>
      </c>
      <c r="H188" s="28" t="str">
        <f>County!I174</f>
        <v>&lt;1%</v>
      </c>
      <c r="I188" s="28">
        <f>County!K174</f>
        <v>0.23624129039024788</v>
      </c>
      <c r="J188" s="28">
        <f>County!L174</f>
        <v>6.1835286174562576E-2</v>
      </c>
      <c r="K188" s="28" t="str">
        <f>County!M174</f>
        <v>&lt;1%</v>
      </c>
    </row>
    <row r="189" spans="1:11" x14ac:dyDescent="0.2">
      <c r="A189" t="str">
        <f>County!A175</f>
        <v>Virginia</v>
      </c>
      <c r="B189" s="33" t="str">
        <f>County!B175</f>
        <v>Portsmouth</v>
      </c>
      <c r="C189">
        <f>County!C175</f>
        <v>38</v>
      </c>
      <c r="D189">
        <f>County!D175</f>
        <v>10</v>
      </c>
      <c r="E189">
        <f>County!E175</f>
        <v>0</v>
      </c>
      <c r="F189" s="28">
        <f>County!G175</f>
        <v>0.32881958735949834</v>
      </c>
      <c r="G189" s="28">
        <f>County!H175</f>
        <v>9.9608497139961893E-2</v>
      </c>
      <c r="H189" s="28" t="str">
        <f>County!I175</f>
        <v>&lt;1%</v>
      </c>
      <c r="I189" s="28">
        <f>County!K175</f>
        <v>0.23624129039024788</v>
      </c>
      <c r="J189" s="28">
        <f>County!L175</f>
        <v>6.846539335832047E-2</v>
      </c>
      <c r="K189" s="28" t="str">
        <f>County!M175</f>
        <v>&lt;1%</v>
      </c>
    </row>
    <row r="190" spans="1:11" x14ac:dyDescent="0.2">
      <c r="A190" t="str">
        <f>County!A176</f>
        <v>Virginia</v>
      </c>
      <c r="B190" s="33" t="str">
        <f>County!B176</f>
        <v>Suffolk</v>
      </c>
      <c r="C190">
        <f>County!C176</f>
        <v>41</v>
      </c>
      <c r="D190">
        <f>County!D176</f>
        <v>11</v>
      </c>
      <c r="E190">
        <f>County!E176</f>
        <v>0</v>
      </c>
      <c r="F190" s="28">
        <f>County!G176</f>
        <v>0.34961773501105264</v>
      </c>
      <c r="G190" s="28">
        <f>County!H176</f>
        <v>0.10900651876539713</v>
      </c>
      <c r="H190" s="28" t="str">
        <f>County!I176</f>
        <v>&lt;1%</v>
      </c>
      <c r="I190" s="28">
        <f>County!K176</f>
        <v>0.25231981025366912</v>
      </c>
      <c r="J190" s="28">
        <f>County!L176</f>
        <v>7.5048644888033755E-2</v>
      </c>
      <c r="K190" s="28" t="str">
        <f>County!M176</f>
        <v>&lt;1%</v>
      </c>
    </row>
    <row r="191" spans="1:11" x14ac:dyDescent="0.2">
      <c r="A191" t="str">
        <f>County!A177</f>
        <v>Virginia</v>
      </c>
      <c r="B191" s="33" t="str">
        <f>County!B177</f>
        <v>Virginia Beach</v>
      </c>
      <c r="C191">
        <f>County!C177</f>
        <v>50</v>
      </c>
      <c r="D191">
        <f>County!D177</f>
        <v>18</v>
      </c>
      <c r="E191">
        <f>County!E177</f>
        <v>0</v>
      </c>
      <c r="F191" s="28">
        <f>County!G177</f>
        <v>0.40822455701045135</v>
      </c>
      <c r="G191" s="28">
        <f>County!H177</f>
        <v>0.17210263924350766</v>
      </c>
      <c r="H191" s="28" t="str">
        <f>County!I177</f>
        <v>&lt;1%</v>
      </c>
      <c r="I191" s="28">
        <f>County!K177</f>
        <v>0.29855282875368472</v>
      </c>
      <c r="J191" s="28">
        <f>County!L177</f>
        <v>0.11984696973283493</v>
      </c>
      <c r="K191" s="28" t="str">
        <f>County!M177</f>
        <v>&lt;1%</v>
      </c>
    </row>
    <row r="192" spans="1:11" x14ac:dyDescent="0.2">
      <c r="A192" t="str">
        <f>County!A178</f>
        <v>Virginia</v>
      </c>
      <c r="B192" s="33" t="str">
        <f>County!B178</f>
        <v>York</v>
      </c>
      <c r="C192">
        <f>County!C178</f>
        <v>40</v>
      </c>
      <c r="D192">
        <f>County!D178</f>
        <v>9</v>
      </c>
      <c r="E192">
        <f>County!E178</f>
        <v>0</v>
      </c>
      <c r="F192" s="28">
        <f>County!G178</f>
        <v>0.34275763253005997</v>
      </c>
      <c r="G192" s="28">
        <f>County!H178</f>
        <v>9.0111347055865099E-2</v>
      </c>
      <c r="H192" s="28" t="str">
        <f>County!I178</f>
        <v>&lt;1%</v>
      </c>
      <c r="I192" s="28">
        <f>County!K178</f>
        <v>0.246998269044307</v>
      </c>
      <c r="J192" s="28">
        <f>County!L178</f>
        <v>6.1835286174562576E-2</v>
      </c>
      <c r="K192" s="28" t="str">
        <f>County!M178</f>
        <v>&lt;1%</v>
      </c>
    </row>
    <row r="193" spans="1:11" x14ac:dyDescent="0.2">
      <c r="A193" s="31" t="str">
        <f>'Canada-Caribbean-Cent America'!A13</f>
        <v>Canada</v>
      </c>
      <c r="C193" s="32">
        <f>'Canada-Caribbean-Cent America'!B13</f>
        <v>100</v>
      </c>
      <c r="D193" s="32">
        <f>'Canada-Caribbean-Cent America'!C13</f>
        <v>48</v>
      </c>
      <c r="E193" s="32">
        <f>'Canada-Caribbean-Cent America'!D13</f>
        <v>2</v>
      </c>
      <c r="F193" s="28">
        <f>'Canada-Caribbean-Cent America'!F13</f>
        <v>0.64980182507452344</v>
      </c>
      <c r="G193" s="28">
        <f>'Canada-Caribbean-Cent America'!G13</f>
        <v>0.39567485957239823</v>
      </c>
      <c r="H193" s="28">
        <f>'Canada-Caribbean-Cent America'!H13</f>
        <v>2.0766465927883337E-2</v>
      </c>
      <c r="I193" s="28">
        <f>'Canada-Caribbean-Cent America'!J13</f>
        <v>0.50797186595054244</v>
      </c>
      <c r="J193" s="28">
        <f>'Canada-Caribbean-Cent America'!K13</f>
        <v>0.2885323308745229</v>
      </c>
      <c r="K193" s="28">
        <f>'Canada-Caribbean-Cent America'!L13</f>
        <v>1.408426315629896E-2</v>
      </c>
    </row>
    <row r="194" spans="1:11" x14ac:dyDescent="0.2">
      <c r="A194" t="str">
        <f>'Canadian Province'!A4</f>
        <v>New Brunswick</v>
      </c>
      <c r="C194">
        <f>'Canadian Province'!B4</f>
        <v>57</v>
      </c>
      <c r="D194">
        <f>'Canadian Province'!C4</f>
        <v>11</v>
      </c>
      <c r="E194">
        <f>'Canadian Province'!D4</f>
        <v>1</v>
      </c>
      <c r="F194" s="28">
        <f>'Canadian Province'!F4</f>
        <v>0.45013141203605422</v>
      </c>
      <c r="G194" s="28">
        <f>'Canadian Province'!G4</f>
        <v>0.10900651876539713</v>
      </c>
      <c r="H194" s="28">
        <f>'Canadian Province'!H4</f>
        <v>1.0437705815284914E-2</v>
      </c>
      <c r="I194" s="28">
        <f>'Canadian Province'!J4</f>
        <v>0.33252613779884566</v>
      </c>
      <c r="J194" s="28">
        <f>'Canadian Province'!K4</f>
        <v>7.5048644888033755E-2</v>
      </c>
      <c r="K194" s="28">
        <f>'Canadian Province'!L4</f>
        <v>7.0671035544741523E-3</v>
      </c>
    </row>
    <row r="195" spans="1:11" x14ac:dyDescent="0.2">
      <c r="A195" t="str">
        <f>'Canadian Province'!A5</f>
        <v>Newfoundland and Labrador</v>
      </c>
      <c r="C195">
        <f>'Canadian Province'!B5</f>
        <v>43</v>
      </c>
      <c r="D195">
        <f>'Canadian Province'!C5</f>
        <v>24</v>
      </c>
      <c r="E195">
        <f>'Canadian Province'!D5</f>
        <v>1</v>
      </c>
      <c r="F195" s="28">
        <f>'Canadian Province'!F5</f>
        <v>0.36312387615704511</v>
      </c>
      <c r="G195" s="28">
        <f>'Canadian Province'!G5</f>
        <v>0.22261647790321548</v>
      </c>
      <c r="H195" s="28">
        <f>'Canadian Province'!H5</f>
        <v>1.0437705815284914E-2</v>
      </c>
      <c r="I195" s="28">
        <f>'Canadian Province'!J5</f>
        <v>0.26285033480280795</v>
      </c>
      <c r="J195" s="28">
        <f>'Canadian Province'!K5</f>
        <v>0.15651457088727549</v>
      </c>
      <c r="K195" s="28">
        <f>'Canadian Province'!L5</f>
        <v>7.0671035544741523E-3</v>
      </c>
    </row>
    <row r="196" spans="1:11" x14ac:dyDescent="0.2">
      <c r="A196" t="str">
        <f>'Canadian Province'!A6</f>
        <v>Nova Scotia</v>
      </c>
      <c r="C196">
        <f>'Canadian Province'!B6</f>
        <v>77</v>
      </c>
      <c r="D196">
        <f>'Canadian Province'!C6</f>
        <v>44</v>
      </c>
      <c r="E196">
        <f>'Canadian Province'!D6</f>
        <v>1</v>
      </c>
      <c r="F196" s="28">
        <f>'Canadian Province'!F6</f>
        <v>0.5542188642436775</v>
      </c>
      <c r="G196" s="28">
        <f>'Canadian Province'!G6</f>
        <v>0.36977140177849677</v>
      </c>
      <c r="H196" s="28">
        <f>'Canadian Province'!H6</f>
        <v>1.0437705815284914E-2</v>
      </c>
      <c r="I196" s="28">
        <f>'Canadian Province'!J6</f>
        <v>0.4207950684004943</v>
      </c>
      <c r="J196" s="28">
        <f>'Canadian Province'!K6</f>
        <v>0.26805984782190262</v>
      </c>
      <c r="K196" s="28">
        <f>'Canadian Province'!L6</f>
        <v>7.0671035544741523E-3</v>
      </c>
    </row>
    <row r="197" spans="1:11" x14ac:dyDescent="0.2">
      <c r="A197" t="str">
        <f>'Canadian Province'!A7</f>
        <v>Prince Edward Island</v>
      </c>
      <c r="C197">
        <f>'Canadian Province'!B7</f>
        <v>14</v>
      </c>
      <c r="D197">
        <f>'Canadian Province'!C7</f>
        <v>9</v>
      </c>
      <c r="E197">
        <f>'Canadian Province'!D7</f>
        <v>0</v>
      </c>
      <c r="F197" s="28">
        <f>'Canadian Province'!F7</f>
        <v>0.13661610574125405</v>
      </c>
      <c r="G197" s="28">
        <f>'Canadian Province'!G7</f>
        <v>9.0111347055865099E-2</v>
      </c>
      <c r="H197" s="28" t="str">
        <f>'Canadian Province'!H7</f>
        <v>&lt;1%</v>
      </c>
      <c r="I197" s="28">
        <f>'Canadian Province'!J7</f>
        <v>9.4520565206251739E-2</v>
      </c>
      <c r="J197" s="28">
        <f>'Canadian Province'!K7</f>
        <v>6.1835286174562576E-2</v>
      </c>
      <c r="K197" s="28" t="str">
        <f>'Canadian Province'!L7</f>
        <v>&lt;1%</v>
      </c>
    </row>
    <row r="198" spans="1:11" x14ac:dyDescent="0.2">
      <c r="A198" s="31" t="str">
        <f>'Canada-Caribbean-Cent America'!A27</f>
        <v>Mexico</v>
      </c>
      <c r="C198" s="32">
        <f>'Canada-Caribbean-Cent America'!B27</f>
        <v>204</v>
      </c>
      <c r="D198" s="32">
        <f>'Canada-Caribbean-Cent America'!C27</f>
        <v>83</v>
      </c>
      <c r="E198" s="32">
        <f>'Canada-Caribbean-Cent America'!D27</f>
        <v>29</v>
      </c>
      <c r="F198" s="28">
        <f>'Canada-Caribbean-Cent America'!F27</f>
        <v>0.88240189812372882</v>
      </c>
      <c r="G198" s="28">
        <f>'Canada-Caribbean-Cent America'!G27</f>
        <v>0.58141802858037761</v>
      </c>
      <c r="H198" s="28">
        <f>'Canada-Caribbean-Cent America'!H27</f>
        <v>0.26234884843463313</v>
      </c>
      <c r="I198" s="28">
        <f>'Canada-Caribbean-Cent America'!J27</f>
        <v>0.76467965842165064</v>
      </c>
      <c r="J198" s="28">
        <f>'Canada-Caribbean-Cent America'!K27</f>
        <v>0.4449250261331047</v>
      </c>
      <c r="K198" s="28">
        <f>'Canada-Caribbean-Cent America'!L27</f>
        <v>0.18590126194848211</v>
      </c>
    </row>
    <row r="199" spans="1:11" x14ac:dyDescent="0.2">
      <c r="A199" t="str">
        <f>'Mexican State'!A4</f>
        <v>Campeche</v>
      </c>
      <c r="C199">
        <f>'Mexican State'!B4</f>
        <v>89</v>
      </c>
      <c r="D199">
        <f>'Mexican State'!C4</f>
        <v>33</v>
      </c>
      <c r="E199">
        <f>'Mexican State'!D4</f>
        <v>7</v>
      </c>
      <c r="F199" s="28">
        <f>'Mexican State'!F4</f>
        <v>0.60695764637893257</v>
      </c>
      <c r="G199" s="28">
        <f>'Mexican State'!G4</f>
        <v>0.29266755425838964</v>
      </c>
      <c r="H199" s="28">
        <f>'Mexican State'!H4</f>
        <v>7.0815468134156956E-2</v>
      </c>
      <c r="I199" s="28">
        <f>'Mexican State'!J4</f>
        <v>0.46804971814988361</v>
      </c>
      <c r="J199" s="28">
        <f>'Mexican State'!K4</f>
        <v>0.2086717337805345</v>
      </c>
      <c r="K199" s="28">
        <f>'Mexican State'!L4</f>
        <v>4.8433168509038227E-2</v>
      </c>
    </row>
    <row r="200" spans="1:11" x14ac:dyDescent="0.2">
      <c r="A200" t="str">
        <f>'Mexican State'!A5</f>
        <v>Quintana Roo</v>
      </c>
      <c r="C200">
        <f>'Mexican State'!B5</f>
        <v>139</v>
      </c>
      <c r="D200">
        <f>'Mexican State'!C5</f>
        <v>57</v>
      </c>
      <c r="E200">
        <f>'Mexican State'!D5</f>
        <v>23</v>
      </c>
      <c r="F200" s="28">
        <f>'Mexican State'!F5</f>
        <v>0.76740718707223798</v>
      </c>
      <c r="G200" s="28">
        <f>'Mexican State'!G5</f>
        <v>0.45013141203605422</v>
      </c>
      <c r="H200" s="28">
        <f>'Mexican State'!H5</f>
        <v>0.21441679147924841</v>
      </c>
      <c r="I200" s="28">
        <f>'Mexican State'!J5</f>
        <v>0.6268649795525556</v>
      </c>
      <c r="J200" s="28">
        <f>'Mexican State'!K5</f>
        <v>0.33252613779884566</v>
      </c>
      <c r="K200" s="28">
        <f>'Mexican State'!L5</f>
        <v>0.15051114518190423</v>
      </c>
    </row>
    <row r="201" spans="1:11" x14ac:dyDescent="0.2">
      <c r="A201" t="str">
        <f>'Mexican State'!A6</f>
        <v>Tabasco</v>
      </c>
      <c r="C201">
        <f>'Mexican State'!B6</f>
        <v>40</v>
      </c>
      <c r="D201">
        <f>'Mexican State'!C6</f>
        <v>8</v>
      </c>
      <c r="E201">
        <f>'Mexican State'!D6</f>
        <v>0</v>
      </c>
      <c r="F201" s="28">
        <f>'Mexican State'!F6</f>
        <v>0.34275763253005997</v>
      </c>
      <c r="G201" s="28">
        <f>'Mexican State'!G6</f>
        <v>8.0514022925885831E-2</v>
      </c>
      <c r="H201" s="28" t="str">
        <f>'Mexican State'!H6</f>
        <v>&lt;1%</v>
      </c>
      <c r="I201" s="28">
        <f>'Mexican State'!J6</f>
        <v>0.246998269044307</v>
      </c>
      <c r="J201" s="28">
        <f>'Mexican State'!K6</f>
        <v>5.5157989846188027E-2</v>
      </c>
      <c r="K201" s="28" t="str">
        <f>'Mexican State'!L6</f>
        <v>&lt;1%</v>
      </c>
    </row>
    <row r="202" spans="1:11" x14ac:dyDescent="0.2">
      <c r="A202" t="str">
        <f>'Mexican State'!A7</f>
        <v>Tamaulipas</v>
      </c>
      <c r="C202">
        <f>'Mexican State'!B7</f>
        <v>89</v>
      </c>
      <c r="D202">
        <f>'Mexican State'!C7</f>
        <v>43</v>
      </c>
      <c r="E202">
        <f>'Mexican State'!D7</f>
        <v>14</v>
      </c>
      <c r="F202" s="28">
        <f>'Mexican State'!F7</f>
        <v>0.60695764637893257</v>
      </c>
      <c r="G202" s="28">
        <f>'Mexican State'!G7</f>
        <v>0.36312387615704511</v>
      </c>
      <c r="H202" s="28">
        <f>'Mexican State'!H7</f>
        <v>0.13661610574125405</v>
      </c>
      <c r="I202" s="28">
        <f>'Mexican State'!J7</f>
        <v>0.46804971814988361</v>
      </c>
      <c r="J202" s="28">
        <f>'Mexican State'!K7</f>
        <v>0.26285033480280795</v>
      </c>
      <c r="K202" s="28">
        <f>'Mexican State'!L7</f>
        <v>9.4520565206251739E-2</v>
      </c>
    </row>
    <row r="203" spans="1:11" x14ac:dyDescent="0.2">
      <c r="A203" t="str">
        <f>'Mexican State'!A8</f>
        <v>Veracruz</v>
      </c>
      <c r="C203">
        <f>'Mexican State'!B8</f>
        <v>83</v>
      </c>
      <c r="D203">
        <f>'Mexican State'!C8</f>
        <v>32</v>
      </c>
      <c r="E203">
        <f>'Mexican State'!D8</f>
        <v>4</v>
      </c>
      <c r="F203" s="28">
        <f>'Mexican State'!F8</f>
        <v>0.58141802858037761</v>
      </c>
      <c r="G203" s="28">
        <f>'Mexican State'!G8</f>
        <v>0.28520675262352191</v>
      </c>
      <c r="H203" s="28">
        <f>'Mexican State'!H8</f>
        <v>4.1101685748632599E-2</v>
      </c>
      <c r="I203" s="28">
        <f>'Mexican State'!J8</f>
        <v>0.4449250261331047</v>
      </c>
      <c r="J203" s="28">
        <f>'Mexican State'!K8</f>
        <v>0.20303953162168265</v>
      </c>
      <c r="K203" s="28">
        <f>'Mexican State'!L8</f>
        <v>2.79701598439418E-2</v>
      </c>
    </row>
    <row r="204" spans="1:11" x14ac:dyDescent="0.2">
      <c r="A204" t="str">
        <f>'Mexican State'!A9</f>
        <v>Yucatan</v>
      </c>
      <c r="C204">
        <f>'Mexican State'!B9</f>
        <v>107</v>
      </c>
      <c r="D204">
        <f>'Mexican State'!C9</f>
        <v>43</v>
      </c>
      <c r="E204">
        <f>'Mexican State'!D9</f>
        <v>18</v>
      </c>
      <c r="F204" s="28">
        <f>'Mexican State'!F9</f>
        <v>0.67460127277159843</v>
      </c>
      <c r="G204" s="28">
        <f>'Mexican State'!G9</f>
        <v>0.36312387615704511</v>
      </c>
      <c r="H204" s="28">
        <f>'Mexican State'!H9</f>
        <v>0.17210263924350766</v>
      </c>
      <c r="I204" s="28">
        <f>'Mexican State'!J9</f>
        <v>0.53180234747814747</v>
      </c>
      <c r="J204" s="28">
        <f>'Mexican State'!K9</f>
        <v>0.26285033480280795</v>
      </c>
      <c r="K204" s="28">
        <f>'Mexican State'!L9</f>
        <v>0.11984696973283493</v>
      </c>
    </row>
    <row r="205" spans="1:11" x14ac:dyDescent="0.2">
      <c r="A205" s="31" t="str">
        <f>'Canada-Caribbean-Cent America'!A4</f>
        <v>Anguilla</v>
      </c>
      <c r="C205" s="32">
        <f>'Canada-Caribbean-Cent America'!B4</f>
        <v>61</v>
      </c>
      <c r="D205" s="32">
        <f>'Canada-Caribbean-Cent America'!C4</f>
        <v>28</v>
      </c>
      <c r="E205" s="32">
        <f>'Canada-Caribbean-Cent America'!D4</f>
        <v>12</v>
      </c>
      <c r="F205" s="28">
        <f>'Canada-Caribbean-Cent America'!F4</f>
        <v>0.47273193794159274</v>
      </c>
      <c r="G205" s="28">
        <f>'Canada-Caribbean-Cent America'!G4</f>
        <v>0.2545682511346028</v>
      </c>
      <c r="H205" s="28">
        <f>'Canada-Caribbean-Cent America'!H4</f>
        <v>0.11830644660586043</v>
      </c>
      <c r="I205" s="28">
        <f>'Canada-Caribbean-Cent America'!J4</f>
        <v>0.35119548841626524</v>
      </c>
      <c r="J205" s="28">
        <f>'Canada-Caribbean-Cent America'!K4</f>
        <v>0.1801069931655942</v>
      </c>
      <c r="K205" s="28">
        <f>'Canada-Caribbean-Cent America'!L4</f>
        <v>8.158537189746129E-2</v>
      </c>
    </row>
    <row r="206" spans="1:11" x14ac:dyDescent="0.2">
      <c r="A206" s="31" t="str">
        <f>'Canada-Caribbean-Cent America'!A5</f>
        <v>Antigua and Barbuda</v>
      </c>
      <c r="C206" s="32">
        <f>'Canada-Caribbean-Cent America'!B5</f>
        <v>46</v>
      </c>
      <c r="D206" s="32">
        <f>'Canada-Caribbean-Cent America'!C5</f>
        <v>23</v>
      </c>
      <c r="E206" s="32">
        <f>'Canada-Caribbean-Cent America'!D5</f>
        <v>10</v>
      </c>
      <c r="F206" s="28">
        <f>'Canada-Caribbean-Cent America'!F5</f>
        <v>0.38285902249024129</v>
      </c>
      <c r="G206" s="28">
        <f>'Canada-Caribbean-Cent America'!G5</f>
        <v>0.21441679147924841</v>
      </c>
      <c r="H206" s="28">
        <f>'Canada-Caribbean-Cent America'!H5</f>
        <v>9.9608497139961893E-2</v>
      </c>
      <c r="I206" s="28">
        <f>'Canada-Caribbean-Cent America'!J5</f>
        <v>0.27836868553984018</v>
      </c>
      <c r="J206" s="28">
        <f>'Canada-Caribbean-Cent America'!K5</f>
        <v>0.15051114518190423</v>
      </c>
      <c r="K206" s="28">
        <f>'Canada-Caribbean-Cent America'!L5</f>
        <v>6.846539335832047E-2</v>
      </c>
    </row>
    <row r="207" spans="1:11" x14ac:dyDescent="0.2">
      <c r="A207" s="31" t="str">
        <f>'Canada-Caribbean-Cent America'!A6</f>
        <v>Aruba</v>
      </c>
      <c r="C207" s="32">
        <f>'Canada-Caribbean-Cent America'!B6</f>
        <v>15</v>
      </c>
      <c r="D207" s="32">
        <f>'Canada-Caribbean-Cent America'!C6</f>
        <v>7</v>
      </c>
      <c r="E207" s="32">
        <f>'Canada-Caribbean-Cent America'!D6</f>
        <v>0</v>
      </c>
      <c r="F207" s="28">
        <f>'Canada-Caribbean-Cent America'!F6</f>
        <v>0.14562785283518198</v>
      </c>
      <c r="G207" s="28">
        <f>'Canada-Caribbean-Cent America'!G6</f>
        <v>7.0815468134156956E-2</v>
      </c>
      <c r="H207" s="28" t="str">
        <f>'Canada-Caribbean-Cent America'!H6</f>
        <v>&lt;1%</v>
      </c>
      <c r="I207" s="28">
        <f>'Canada-Caribbean-Cent America'!J6</f>
        <v>0.10091968213838587</v>
      </c>
      <c r="J207" s="28">
        <f>'Canada-Caribbean-Cent America'!K6</f>
        <v>4.8433168509038227E-2</v>
      </c>
      <c r="K207" s="28" t="str">
        <f>'Canada-Caribbean-Cent America'!L6</f>
        <v>&lt;1%</v>
      </c>
    </row>
    <row r="208" spans="1:11" x14ac:dyDescent="0.2">
      <c r="A208" s="31" t="str">
        <f>'Canada-Caribbean-Cent America'!A7</f>
        <v>Bahamas, The</v>
      </c>
      <c r="C208" s="32">
        <f>'Canada-Caribbean-Cent America'!B7</f>
        <v>237</v>
      </c>
      <c r="D208" s="32">
        <f>'Canada-Caribbean-Cent America'!C7</f>
        <v>106</v>
      </c>
      <c r="E208" s="32">
        <f>'Canada-Caribbean-Cent America'!D7</f>
        <v>50</v>
      </c>
      <c r="F208" s="28">
        <f>'Canada-Caribbean-Cent America'!F7</f>
        <v>0.91681904698528605</v>
      </c>
      <c r="G208" s="28">
        <f>'Canada-Caribbean-Cent America'!G7</f>
        <v>0.67116903186323151</v>
      </c>
      <c r="H208" s="28">
        <f>'Canada-Caribbean-Cent America'!H7</f>
        <v>0.40822455701045135</v>
      </c>
      <c r="I208" s="28">
        <f>'Canada-Caribbean-Cent America'!J7</f>
        <v>0.81378436209263239</v>
      </c>
      <c r="J208" s="28">
        <f>'Canada-Caribbean-Cent America'!K7</f>
        <v>0.52846999611162671</v>
      </c>
      <c r="K208" s="28">
        <f>'Canada-Caribbean-Cent America'!L7</f>
        <v>0.29855282875368472</v>
      </c>
    </row>
    <row r="209" spans="1:11" x14ac:dyDescent="0.2">
      <c r="A209" s="31" t="str">
        <f>'Canada-Caribbean-Cent America'!A8</f>
        <v>Barbados</v>
      </c>
      <c r="C209" s="32">
        <f>'Canada-Caribbean-Cent America'!B8</f>
        <v>47</v>
      </c>
      <c r="D209" s="32">
        <f>'Canada-Caribbean-Cent America'!C8</f>
        <v>9</v>
      </c>
      <c r="E209" s="32">
        <f>'Canada-Caribbean-Cent America'!D8</f>
        <v>2</v>
      </c>
      <c r="F209" s="28">
        <f>'Canada-Caribbean-Cent America'!F8</f>
        <v>0.38930055846004541</v>
      </c>
      <c r="G209" s="28">
        <f>'Canada-Caribbean-Cent America'!G8</f>
        <v>9.0111347055865099E-2</v>
      </c>
      <c r="H209" s="28">
        <f>'Canada-Caribbean-Cent America'!H8</f>
        <v>2.0766465927883337E-2</v>
      </c>
      <c r="I209" s="28">
        <f>'Canada-Caribbean-Cent America'!J8</f>
        <v>0.28346852876728157</v>
      </c>
      <c r="J209" s="28">
        <f>'Canada-Caribbean-Cent America'!K8</f>
        <v>6.1835286174562576E-2</v>
      </c>
      <c r="K209" s="28">
        <f>'Canada-Caribbean-Cent America'!L8</f>
        <v>1.408426315629896E-2</v>
      </c>
    </row>
    <row r="210" spans="1:11" x14ac:dyDescent="0.2">
      <c r="A210" s="31" t="str">
        <f>'Canada-Caribbean-Cent America'!A9</f>
        <v>Belize</v>
      </c>
      <c r="C210" s="32">
        <f>'Canada-Caribbean-Cent America'!B9</f>
        <v>76</v>
      </c>
      <c r="D210" s="32">
        <f>'Canada-Caribbean-Cent America'!C9</f>
        <v>30</v>
      </c>
      <c r="E210" s="32">
        <f>'Canada-Caribbean-Cent America'!D9</f>
        <v>9</v>
      </c>
      <c r="F210" s="28">
        <f>'Canada-Caribbean-Cent America'!F9</f>
        <v>0.54951685368772596</v>
      </c>
      <c r="G210" s="28">
        <f>'Canada-Caribbean-Cent America'!G9</f>
        <v>0.27004823414897849</v>
      </c>
      <c r="H210" s="28">
        <f>'Canada-Caribbean-Cent America'!H9</f>
        <v>9.0111347055865099E-2</v>
      </c>
      <c r="I210" s="28">
        <f>'Canada-Caribbean-Cent America'!J9</f>
        <v>0.41667263349524641</v>
      </c>
      <c r="J210" s="28">
        <f>'Canada-Caribbean-Cent America'!K9</f>
        <v>0.1916545820338591</v>
      </c>
      <c r="K210" s="28">
        <f>'Canada-Caribbean-Cent America'!L9</f>
        <v>6.1835286174562576E-2</v>
      </c>
    </row>
    <row r="211" spans="1:11" x14ac:dyDescent="0.2">
      <c r="A211" s="31" t="str">
        <f>'Canada-Caribbean-Cent America'!A10</f>
        <v>Bermuda</v>
      </c>
      <c r="C211" s="32">
        <f>'Canada-Caribbean-Cent America'!B10</f>
        <v>71</v>
      </c>
      <c r="D211" s="32">
        <f>'Canada-Caribbean-Cent America'!C10</f>
        <v>42</v>
      </c>
      <c r="E211" s="32">
        <f>'Canada-Caribbean-Cent America'!D10</f>
        <v>17</v>
      </c>
      <c r="F211" s="28">
        <f>'Canada-Caribbean-Cent America'!F10</f>
        <v>0.52525231719313081</v>
      </c>
      <c r="G211" s="28">
        <f>'Canada-Caribbean-Cent America'!G10</f>
        <v>0.35640623376048586</v>
      </c>
      <c r="H211" s="28">
        <f>'Canada-Caribbean-Cent America'!H10</f>
        <v>0.16337014291901264</v>
      </c>
      <c r="I211" s="28">
        <f>'Canada-Caribbean-Cent America'!J10</f>
        <v>0.39561614451449867</v>
      </c>
      <c r="J211" s="28">
        <f>'Canada-Caribbean-Cent America'!K10</f>
        <v>0.25760374358023552</v>
      </c>
      <c r="K211" s="28">
        <f>'Canada-Caribbean-Cent America'!L10</f>
        <v>0.11358256593379767</v>
      </c>
    </row>
    <row r="212" spans="1:11" x14ac:dyDescent="0.2">
      <c r="A212" s="31" t="str">
        <f>'Canada-Caribbean-Cent America'!A11</f>
        <v>Bonaire</v>
      </c>
      <c r="C212" s="32">
        <f>'Canada-Caribbean-Cent America'!B11</f>
        <v>11</v>
      </c>
      <c r="D212" s="32">
        <f>'Canada-Caribbean-Cent America'!C11</f>
        <v>5</v>
      </c>
      <c r="E212" s="32">
        <f>'Canada-Caribbean-Cent America'!D11</f>
        <v>0</v>
      </c>
      <c r="F212" s="28">
        <f>'Canada-Caribbean-Cent America'!F11</f>
        <v>0.10900651876539713</v>
      </c>
      <c r="G212" s="28">
        <f>'Canada-Caribbean-Cent America'!G11</f>
        <v>5.1110384259560937E-2</v>
      </c>
      <c r="H212" s="28" t="str">
        <f>'Canada-Caribbean-Cent America'!H11</f>
        <v>&lt;1%</v>
      </c>
      <c r="I212" s="28">
        <f>'Canada-Caribbean-Cent America'!J11</f>
        <v>7.5048644888033755E-2</v>
      </c>
      <c r="J212" s="28">
        <f>'Canada-Caribbean-Cent America'!K11</f>
        <v>3.4839595382363586E-2</v>
      </c>
      <c r="K212" s="28" t="str">
        <f>'Canada-Caribbean-Cent America'!L11</f>
        <v>&lt;1%</v>
      </c>
    </row>
    <row r="213" spans="1:11" x14ac:dyDescent="0.2">
      <c r="A213" s="31" t="str">
        <f>'Canada-Caribbean-Cent America'!A12</f>
        <v>Cabo Verde</v>
      </c>
      <c r="C213" s="32">
        <f>'Canada-Caribbean-Cent America'!B12</f>
        <v>25</v>
      </c>
      <c r="D213" s="32">
        <f>'Canada-Caribbean-Cent America'!C12</f>
        <v>4</v>
      </c>
      <c r="E213" s="32">
        <f>'Canada-Caribbean-Cent America'!D12</f>
        <v>0</v>
      </c>
      <c r="F213" s="28">
        <f>'Canada-Caribbean-Cent America'!F12</f>
        <v>0.23073057841251177</v>
      </c>
      <c r="G213" s="28">
        <f>'Canada-Caribbean-Cent America'!G12</f>
        <v>4.1101685748632599E-2</v>
      </c>
      <c r="H213" s="28" t="str">
        <f>'Canada-Caribbean-Cent America'!H12</f>
        <v>&lt;1%</v>
      </c>
      <c r="I213" s="28">
        <f>'Canada-Caribbean-Cent America'!J12</f>
        <v>0.16247556976150523</v>
      </c>
      <c r="J213" s="28">
        <f>'Canada-Caribbean-Cent America'!K12</f>
        <v>2.79701598439418E-2</v>
      </c>
      <c r="K213" s="28" t="str">
        <f>'Canada-Caribbean-Cent America'!L12</f>
        <v>&lt;1%</v>
      </c>
    </row>
    <row r="214" spans="1:11" x14ac:dyDescent="0.2">
      <c r="A214" s="31" t="str">
        <f>'Canada-Caribbean-Cent America'!A14</f>
        <v>Cayman Islands</v>
      </c>
      <c r="C214" s="32">
        <f>'Canada-Caribbean-Cent America'!B14</f>
        <v>71</v>
      </c>
      <c r="D214" s="32">
        <f>'Canada-Caribbean-Cent America'!C14</f>
        <v>37</v>
      </c>
      <c r="E214" s="32">
        <f>'Canada-Caribbean-Cent America'!D14</f>
        <v>11</v>
      </c>
      <c r="F214" s="28">
        <f>'Canada-Caribbean-Cent America'!F14</f>
        <v>0.52525231719313081</v>
      </c>
      <c r="G214" s="28">
        <f>'Canada-Caribbean-Cent America'!G14</f>
        <v>0.32174011016307302</v>
      </c>
      <c r="H214" s="28">
        <f>'Canada-Caribbean-Cent America'!H14</f>
        <v>0.10900651876539713</v>
      </c>
      <c r="I214" s="28">
        <f>'Canada-Caribbean-Cent America'!J14</f>
        <v>0.39561614451449867</v>
      </c>
      <c r="J214" s="28">
        <f>'Canada-Caribbean-Cent America'!K14</f>
        <v>0.23080531187572217</v>
      </c>
      <c r="K214" s="28">
        <f>'Canada-Caribbean-Cent America'!L14</f>
        <v>7.5048644888033755E-2</v>
      </c>
    </row>
    <row r="215" spans="1:11" x14ac:dyDescent="0.2">
      <c r="A215" s="31" t="str">
        <f>'Canada-Caribbean-Cent America'!A15</f>
        <v>Costa Rica</v>
      </c>
      <c r="C215" s="32">
        <f>'Canada-Caribbean-Cent America'!B15</f>
        <v>8</v>
      </c>
      <c r="D215" s="32">
        <f>'Canada-Caribbean-Cent America'!C15</f>
        <v>3</v>
      </c>
      <c r="E215" s="32">
        <f>'Canada-Caribbean-Cent America'!D15</f>
        <v>1</v>
      </c>
      <c r="F215" s="28">
        <f>'Canada-Caribbean-Cent America'!F15</f>
        <v>8.0514022925885831E-2</v>
      </c>
      <c r="G215" s="28">
        <f>'Canada-Caribbean-Cent America'!G15</f>
        <v>3.0987417480989654E-2</v>
      </c>
      <c r="H215" s="28">
        <f>'Canada-Caribbean-Cent America'!H15</f>
        <v>1.0437705815284914E-2</v>
      </c>
      <c r="I215" s="28">
        <f>'Canada-Caribbean-Cent America'!J15</f>
        <v>5.5157989846188027E-2</v>
      </c>
      <c r="J215" s="28">
        <f>'Canada-Caribbean-Cent America'!K15</f>
        <v>2.1051831764559048E-2</v>
      </c>
      <c r="K215" s="28">
        <f>'Canada-Caribbean-Cent America'!L15</f>
        <v>7.0671035544741523E-3</v>
      </c>
    </row>
    <row r="216" spans="1:11" x14ac:dyDescent="0.2">
      <c r="A216" s="31" t="str">
        <f>'Canada-Caribbean-Cent America'!A16</f>
        <v>Cuba</v>
      </c>
      <c r="C216" s="32">
        <f>'Canada-Caribbean-Cent America'!B16</f>
        <v>204</v>
      </c>
      <c r="D216" s="32">
        <f>'Canada-Caribbean-Cent America'!C16</f>
        <v>102</v>
      </c>
      <c r="E216" s="32">
        <f>'Canada-Caribbean-Cent America'!D16</f>
        <v>41</v>
      </c>
      <c r="F216" s="28">
        <f>'Canada-Caribbean-Cent America'!F16</f>
        <v>0.88240189812372882</v>
      </c>
      <c r="G216" s="28">
        <f>'Canada-Caribbean-Cent America'!G16</f>
        <v>0.65707420354212021</v>
      </c>
      <c r="H216" s="28">
        <f>'Canada-Caribbean-Cent America'!H16</f>
        <v>0.34961773501105264</v>
      </c>
      <c r="I216" s="28">
        <f>'Canada-Caribbean-Cent America'!J16</f>
        <v>0.76467965842165064</v>
      </c>
      <c r="J216" s="28">
        <f>'Canada-Caribbean-Cent America'!K16</f>
        <v>0.51490171967079768</v>
      </c>
      <c r="K216" s="28">
        <f>'Canada-Caribbean-Cent America'!L16</f>
        <v>0.25231981025366912</v>
      </c>
    </row>
    <row r="217" spans="1:11" x14ac:dyDescent="0.2">
      <c r="A217" s="31" t="str">
        <f>'Canada-Caribbean-Cent America'!A17</f>
        <v>Curacao</v>
      </c>
      <c r="C217" s="32">
        <f>'Canada-Caribbean-Cent America'!B17</f>
        <v>13</v>
      </c>
      <c r="D217" s="32">
        <f>'Canada-Caribbean-Cent America'!C17</f>
        <v>6</v>
      </c>
      <c r="E217" s="32">
        <f>'Canada-Caribbean-Cent America'!D17</f>
        <v>0</v>
      </c>
      <c r="F217" s="28">
        <f>'Canada-Caribbean-Cent America'!F17</f>
        <v>0.12750930453542164</v>
      </c>
      <c r="G217" s="28">
        <f>'Canada-Caribbean-Cent America'!G17</f>
        <v>6.1014614919838284E-2</v>
      </c>
      <c r="H217" s="28" t="str">
        <f>'Canada-Caribbean-Cent America'!H17</f>
        <v>&lt;1%</v>
      </c>
      <c r="I217" s="28">
        <f>'Canada-Caribbean-Cent America'!J17</f>
        <v>8.8075903180205861E-2</v>
      </c>
      <c r="J217" s="28">
        <f>'Canada-Caribbean-Cent America'!K17</f>
        <v>4.1660483908474766E-2</v>
      </c>
      <c r="K217" s="28" t="str">
        <f>'Canada-Caribbean-Cent America'!L17</f>
        <v>&lt;1%</v>
      </c>
    </row>
    <row r="218" spans="1:11" x14ac:dyDescent="0.2">
      <c r="A218" s="31" t="str">
        <f>'Canada-Caribbean-Cent America'!A18</f>
        <v>Dominica</v>
      </c>
      <c r="C218" s="32">
        <f>'Canada-Caribbean-Cent America'!B18</f>
        <v>57</v>
      </c>
      <c r="D218" s="32">
        <f>'Canada-Caribbean-Cent America'!C18</f>
        <v>21</v>
      </c>
      <c r="E218" s="32">
        <f>'Canada-Caribbean-Cent America'!D18</f>
        <v>10</v>
      </c>
      <c r="F218" s="28">
        <f>'Canada-Caribbean-Cent America'!F18</f>
        <v>0.45013141203605422</v>
      </c>
      <c r="G218" s="28">
        <f>'Canada-Caribbean-Cent America'!G18</f>
        <v>0.19775704039267872</v>
      </c>
      <c r="H218" s="28">
        <f>'Canada-Caribbean-Cent America'!H18</f>
        <v>9.9608497139961893E-2</v>
      </c>
      <c r="I218" s="28">
        <f>'Canada-Caribbean-Cent America'!J18</f>
        <v>0.33252613779884566</v>
      </c>
      <c r="J218" s="28">
        <f>'Canada-Caribbean-Cent America'!K18</f>
        <v>0.13837580325308607</v>
      </c>
      <c r="K218" s="28">
        <f>'Canada-Caribbean-Cent America'!L18</f>
        <v>6.846539335832047E-2</v>
      </c>
    </row>
    <row r="219" spans="1:11" x14ac:dyDescent="0.2">
      <c r="A219" s="31" t="str">
        <f>'Canada-Caribbean-Cent America'!A19</f>
        <v>Dominican Republic</v>
      </c>
      <c r="C219" s="32">
        <f>'Canada-Caribbean-Cent America'!B19</f>
        <v>123</v>
      </c>
      <c r="D219" s="32">
        <f>'Canada-Caribbean-Cent America'!C19</f>
        <v>61</v>
      </c>
      <c r="E219" s="32">
        <f>'Canada-Caribbean-Cent America'!D19</f>
        <v>26</v>
      </c>
      <c r="F219" s="28">
        <f>'Canada-Caribbean-Cent America'!F19</f>
        <v>0.72489019412393263</v>
      </c>
      <c r="G219" s="28">
        <f>'Canada-Caribbean-Cent America'!G19</f>
        <v>0.47273193794159274</v>
      </c>
      <c r="H219" s="28">
        <f>'Canada-Caribbean-Cent America'!H19</f>
        <v>0.23875998632773632</v>
      </c>
      <c r="I219" s="28">
        <f>'Canada-Caribbean-Cent America'!J19</f>
        <v>0.58202758386804176</v>
      </c>
      <c r="J219" s="28">
        <f>'Canada-Caribbean-Cent America'!K19</f>
        <v>0.35119548841626524</v>
      </c>
      <c r="K219" s="28">
        <f>'Canada-Caribbean-Cent America'!L19</f>
        <v>0.16839444163940265</v>
      </c>
    </row>
    <row r="220" spans="1:11" x14ac:dyDescent="0.2">
      <c r="A220" s="31" t="str">
        <f>'Canada-Caribbean-Cent America'!A20</f>
        <v>Grenada</v>
      </c>
      <c r="C220" s="32">
        <f>'Canada-Caribbean-Cent America'!B20</f>
        <v>46</v>
      </c>
      <c r="D220" s="32">
        <f>'Canada-Caribbean-Cent America'!C20</f>
        <v>10</v>
      </c>
      <c r="E220" s="32">
        <f>'Canada-Caribbean-Cent America'!D20</f>
        <v>1</v>
      </c>
      <c r="F220" s="28">
        <f>'Canada-Caribbean-Cent America'!F20</f>
        <v>0.38285902249024129</v>
      </c>
      <c r="G220" s="28">
        <f>'Canada-Caribbean-Cent America'!G20</f>
        <v>9.9608497139961893E-2</v>
      </c>
      <c r="H220" s="28">
        <f>'Canada-Caribbean-Cent America'!H20</f>
        <v>1.0437705815284914E-2</v>
      </c>
      <c r="I220" s="28">
        <f>'Canada-Caribbean-Cent America'!J20</f>
        <v>0.27836868553984018</v>
      </c>
      <c r="J220" s="28">
        <f>'Canada-Caribbean-Cent America'!K20</f>
        <v>6.846539335832047E-2</v>
      </c>
      <c r="K220" s="28">
        <f>'Canada-Caribbean-Cent America'!L20</f>
        <v>7.0671035544741523E-3</v>
      </c>
    </row>
    <row r="221" spans="1:11" x14ac:dyDescent="0.2">
      <c r="A221" s="31" t="str">
        <f>'Canada-Caribbean-Cent America'!A21</f>
        <v>Guadeloupe</v>
      </c>
      <c r="C221" s="32">
        <f>'Canada-Caribbean-Cent America'!B21</f>
        <v>59</v>
      </c>
      <c r="D221" s="32">
        <f>'Canada-Caribbean-Cent America'!C21</f>
        <v>28</v>
      </c>
      <c r="E221" s="32">
        <f>'Canada-Caribbean-Cent America'!D21</f>
        <v>10</v>
      </c>
      <c r="F221" s="28">
        <f>'Canada-Caribbean-Cent America'!F21</f>
        <v>0.4615502393328208</v>
      </c>
      <c r="G221" s="28">
        <f>'Canada-Caribbean-Cent America'!G21</f>
        <v>0.2545682511346028</v>
      </c>
      <c r="H221" s="28">
        <f>'Canada-Caribbean-Cent America'!H21</f>
        <v>9.9608497139961893E-2</v>
      </c>
      <c r="I221" s="28">
        <f>'Canada-Caribbean-Cent America'!J21</f>
        <v>0.34192701532403791</v>
      </c>
      <c r="J221" s="28">
        <f>'Canada-Caribbean-Cent America'!K21</f>
        <v>0.1801069931655942</v>
      </c>
      <c r="K221" s="28">
        <f>'Canada-Caribbean-Cent America'!L21</f>
        <v>6.846539335832047E-2</v>
      </c>
    </row>
    <row r="222" spans="1:11" x14ac:dyDescent="0.2">
      <c r="A222" s="31" t="str">
        <f>'Canada-Caribbean-Cent America'!A22</f>
        <v>Guatemala</v>
      </c>
      <c r="C222" s="32">
        <f>'Canada-Caribbean-Cent America'!B22</f>
        <v>68</v>
      </c>
      <c r="D222" s="32">
        <f>'Canada-Caribbean-Cent America'!C22</f>
        <v>23</v>
      </c>
      <c r="E222" s="32">
        <f>'Canada-Caribbean-Cent America'!D22</f>
        <v>4</v>
      </c>
      <c r="F222" s="28">
        <f>'Canada-Caribbean-Cent America'!F22</f>
        <v>0.51007067258844863</v>
      </c>
      <c r="G222" s="28">
        <f>'Canada-Caribbean-Cent America'!G22</f>
        <v>0.21441679147924841</v>
      </c>
      <c r="H222" s="28">
        <f>'Canada-Caribbean-Cent America'!H22</f>
        <v>4.1101685748632599E-2</v>
      </c>
      <c r="I222" s="28">
        <f>'Canada-Caribbean-Cent America'!J22</f>
        <v>0.38261914665522456</v>
      </c>
      <c r="J222" s="28">
        <f>'Canada-Caribbean-Cent America'!K22</f>
        <v>0.15051114518190423</v>
      </c>
      <c r="K222" s="28">
        <f>'Canada-Caribbean-Cent America'!L22</f>
        <v>2.79701598439418E-2</v>
      </c>
    </row>
    <row r="223" spans="1:11" x14ac:dyDescent="0.2">
      <c r="A223" s="31" t="str">
        <f>'Canada-Caribbean-Cent America'!A23</f>
        <v>Haiti</v>
      </c>
      <c r="C223" s="32">
        <f>'Canada-Caribbean-Cent America'!B23</f>
        <v>82</v>
      </c>
      <c r="D223" s="32">
        <f>'Canada-Caribbean-Cent America'!C23</f>
        <v>42</v>
      </c>
      <c r="E223" s="32">
        <f>'Canada-Caribbean-Cent America'!D23</f>
        <v>14</v>
      </c>
      <c r="F223" s="28">
        <f>'Canada-Caribbean-Cent America'!F23</f>
        <v>0.5770029093878466</v>
      </c>
      <c r="G223" s="28">
        <f>'Canada-Caribbean-Cent America'!G23</f>
        <v>0.35640623376048586</v>
      </c>
      <c r="H223" s="28">
        <f>'Canada-Caribbean-Cent America'!H23</f>
        <v>0.13661610574125405</v>
      </c>
      <c r="I223" s="28">
        <f>'Canada-Caribbean-Cent America'!J23</f>
        <v>0.44097433386089069</v>
      </c>
      <c r="J223" s="28">
        <f>'Canada-Caribbean-Cent America'!K23</f>
        <v>0.25760374358023552</v>
      </c>
      <c r="K223" s="28">
        <f>'Canada-Caribbean-Cent America'!L23</f>
        <v>9.4520565206251739E-2</v>
      </c>
    </row>
    <row r="224" spans="1:11" x14ac:dyDescent="0.2">
      <c r="A224" s="31" t="str">
        <f>'Canada-Caribbean-Cent America'!A24</f>
        <v>Honduras</v>
      </c>
      <c r="C224" s="32">
        <f>'Canada-Caribbean-Cent America'!B24</f>
        <v>146</v>
      </c>
      <c r="D224" s="32">
        <f>'Canada-Caribbean-Cent America'!C24</f>
        <v>46</v>
      </c>
      <c r="E224" s="32">
        <f>'Canada-Caribbean-Cent America'!D24</f>
        <v>16</v>
      </c>
      <c r="F224" s="28">
        <f>'Canada-Caribbean-Cent America'!F24</f>
        <v>0.78387835600435785</v>
      </c>
      <c r="G224" s="28">
        <f>'Canada-Caribbean-Cent America'!G24</f>
        <v>0.38285902249024129</v>
      </c>
      <c r="H224" s="28">
        <f>'Canada-Caribbean-Cent America'!H24</f>
        <v>0.15454553796406145</v>
      </c>
      <c r="I224" s="28">
        <f>'Canada-Caribbean-Cent America'!J24</f>
        <v>0.64493709087451023</v>
      </c>
      <c r="J224" s="28">
        <f>'Canada-Caribbean-Cent America'!K24</f>
        <v>0.27836868553984018</v>
      </c>
      <c r="K224" s="28">
        <f>'Canada-Caribbean-Cent America'!L24</f>
        <v>0.1072735758485035</v>
      </c>
    </row>
    <row r="225" spans="1:11" x14ac:dyDescent="0.2">
      <c r="A225" s="31" t="str">
        <f>'Canada-Caribbean-Cent America'!A25</f>
        <v>Jamaica</v>
      </c>
      <c r="C225" s="32">
        <f>'Canada-Caribbean-Cent America'!B25</f>
        <v>88</v>
      </c>
      <c r="D225" s="32">
        <f>'Canada-Caribbean-Cent America'!C25</f>
        <v>36</v>
      </c>
      <c r="E225" s="32">
        <f>'Canada-Caribbean-Cent America'!D25</f>
        <v>12</v>
      </c>
      <c r="F225" s="28">
        <f>'Canada-Caribbean-Cent America'!F25</f>
        <v>0.60281191398375911</v>
      </c>
      <c r="G225" s="28">
        <f>'Canada-Caribbean-Cent America'!G25</f>
        <v>0.31458596005243444</v>
      </c>
      <c r="H225" s="28">
        <f>'Canada-Caribbean-Cent America'!H25</f>
        <v>0.11830644660586043</v>
      </c>
      <c r="I225" s="28">
        <f>'Canada-Caribbean-Cent America'!J25</f>
        <v>0.46426361362950352</v>
      </c>
      <c r="J225" s="28">
        <f>'Canada-Caribbean-Cent America'!K25</f>
        <v>0.22533064331152686</v>
      </c>
      <c r="K225" s="28">
        <f>'Canada-Caribbean-Cent America'!L25</f>
        <v>8.158537189746129E-2</v>
      </c>
    </row>
    <row r="226" spans="1:11" x14ac:dyDescent="0.2">
      <c r="A226" s="31" t="str">
        <f>'Canada-Caribbean-Cent America'!A26</f>
        <v>Martinique</v>
      </c>
      <c r="C226" s="32">
        <f>'Canada-Caribbean-Cent America'!B26</f>
        <v>59</v>
      </c>
      <c r="D226" s="32">
        <f>'Canada-Caribbean-Cent America'!C26</f>
        <v>17</v>
      </c>
      <c r="E226" s="32">
        <f>'Canada-Caribbean-Cent America'!D26</f>
        <v>6</v>
      </c>
      <c r="F226" s="28">
        <f>'Canada-Caribbean-Cent America'!F26</f>
        <v>0.4615502393328208</v>
      </c>
      <c r="G226" s="28">
        <f>'Canada-Caribbean-Cent America'!G26</f>
        <v>0.16337014291901264</v>
      </c>
      <c r="H226" s="28">
        <f>'Canada-Caribbean-Cent America'!H26</f>
        <v>6.1014614919838284E-2</v>
      </c>
      <c r="I226" s="28">
        <f>'Canada-Caribbean-Cent America'!J26</f>
        <v>0.34192701532403791</v>
      </c>
      <c r="J226" s="28">
        <f>'Canada-Caribbean-Cent America'!K26</f>
        <v>0.11358256593379767</v>
      </c>
      <c r="K226" s="28">
        <f>'Canada-Caribbean-Cent America'!L26</f>
        <v>4.1660483908474766E-2</v>
      </c>
    </row>
    <row r="227" spans="1:11" x14ac:dyDescent="0.2">
      <c r="A227" s="31" t="str">
        <f>'Canada-Caribbean-Cent America'!A28</f>
        <v>Montserrat</v>
      </c>
      <c r="C227" s="32">
        <f>'Canada-Caribbean-Cent America'!B28</f>
        <v>43</v>
      </c>
      <c r="D227" s="32">
        <f>'Canada-Caribbean-Cent America'!C28</f>
        <v>22</v>
      </c>
      <c r="E227" s="32">
        <f>'Canada-Caribbean-Cent America'!D28</f>
        <v>8</v>
      </c>
      <c r="F227" s="28">
        <f>'Canada-Caribbean-Cent America'!F28</f>
        <v>0.36312387615704511</v>
      </c>
      <c r="G227" s="28">
        <f>'Canada-Caribbean-Cent America'!G28</f>
        <v>0.20613061639744334</v>
      </c>
      <c r="H227" s="28">
        <f>'Canada-Caribbean-Cent America'!H28</f>
        <v>8.0514022925885831E-2</v>
      </c>
      <c r="I227" s="28">
        <f>'Canada-Caribbean-Cent America'!J28</f>
        <v>0.26285033480280795</v>
      </c>
      <c r="J227" s="28">
        <f>'Canada-Caribbean-Cent America'!K28</f>
        <v>0.14446499067653729</v>
      </c>
      <c r="K227" s="28">
        <f>'Canada-Caribbean-Cent America'!L28</f>
        <v>5.5157989846188027E-2</v>
      </c>
    </row>
    <row r="228" spans="1:11" x14ac:dyDescent="0.2">
      <c r="A228" s="31" t="str">
        <f>'Canada-Caribbean-Cent America'!A29</f>
        <v>Nicaragua</v>
      </c>
      <c r="C228" s="32">
        <f>'Canada-Caribbean-Cent America'!B29</f>
        <v>62</v>
      </c>
      <c r="D228" s="32">
        <f>'Canada-Caribbean-Cent America'!C29</f>
        <v>25</v>
      </c>
      <c r="E228" s="32">
        <f>'Canada-Caribbean-Cent America'!D29</f>
        <v>11</v>
      </c>
      <c r="F228" s="28">
        <f>'Canada-Caribbean-Cent America'!F29</f>
        <v>0.47823540685915367</v>
      </c>
      <c r="G228" s="28">
        <f>'Canada-Caribbean-Cent America'!G29</f>
        <v>0.23073057841251177</v>
      </c>
      <c r="H228" s="28">
        <f>'Canada-Caribbean-Cent America'!H29</f>
        <v>0.10900651876539713</v>
      </c>
      <c r="I228" s="28">
        <f>'Canada-Caribbean-Cent America'!J29</f>
        <v>0.35578065708623752</v>
      </c>
      <c r="J228" s="28">
        <f>'Canada-Caribbean-Cent America'!K29</f>
        <v>0.16247556976150523</v>
      </c>
      <c r="K228" s="28">
        <f>'Canada-Caribbean-Cent America'!L29</f>
        <v>7.5048644888033755E-2</v>
      </c>
    </row>
    <row r="229" spans="1:11" x14ac:dyDescent="0.2">
      <c r="A229" s="31" t="str">
        <f>'Canada-Caribbean-Cent America'!A30</f>
        <v>Panama</v>
      </c>
      <c r="C229" s="32">
        <f>'Canada-Caribbean-Cent America'!B30</f>
        <v>2</v>
      </c>
      <c r="D229" s="32">
        <f>'Canada-Caribbean-Cent America'!C30</f>
        <v>1</v>
      </c>
      <c r="E229" s="32">
        <f>'Canada-Caribbean-Cent America'!D30</f>
        <v>0</v>
      </c>
      <c r="F229" s="28">
        <f>'Canada-Caribbean-Cent America'!F30</f>
        <v>2.0766465927883337E-2</v>
      </c>
      <c r="G229" s="28">
        <f>'Canada-Caribbean-Cent America'!G30</f>
        <v>1.0437705815284914E-2</v>
      </c>
      <c r="H229" s="28" t="str">
        <f>'Canada-Caribbean-Cent America'!H30</f>
        <v>&lt;1%</v>
      </c>
      <c r="I229" s="28">
        <f>'Canada-Caribbean-Cent America'!J30</f>
        <v>1.408426315629896E-2</v>
      </c>
      <c r="J229" s="28">
        <f>'Canada-Caribbean-Cent America'!K30</f>
        <v>7.0671035544741523E-3</v>
      </c>
      <c r="K229" s="28" t="str">
        <f>'Canada-Caribbean-Cent America'!L30</f>
        <v>&lt;1%</v>
      </c>
    </row>
    <row r="230" spans="1:11" x14ac:dyDescent="0.2">
      <c r="A230" s="31" t="str">
        <f>'Canada-Caribbean-Cent America'!A31</f>
        <v>Puerto Rico</v>
      </c>
      <c r="C230" s="32">
        <f>'Canada-Caribbean-Cent America'!B31</f>
        <v>73</v>
      </c>
      <c r="D230" s="32">
        <f>'Canada-Caribbean-Cent America'!C31</f>
        <v>38</v>
      </c>
      <c r="E230" s="32">
        <f>'Canada-Caribbean-Cent America'!D31</f>
        <v>14</v>
      </c>
      <c r="F230" s="28">
        <f>'Canada-Caribbean-Cent America'!F31</f>
        <v>0.53511114877248112</v>
      </c>
      <c r="G230" s="28">
        <f>'Canada-Caribbean-Cent America'!G31</f>
        <v>0.32881958735949834</v>
      </c>
      <c r="H230" s="28">
        <f>'Canada-Caribbean-Cent America'!H31</f>
        <v>0.13661610574125405</v>
      </c>
      <c r="I230" s="28">
        <f>'Canada-Caribbean-Cent America'!J31</f>
        <v>0.4041284457825749</v>
      </c>
      <c r="J230" s="28">
        <f>'Canada-Caribbean-Cent America'!K31</f>
        <v>0.23624129039024788</v>
      </c>
      <c r="K230" s="28">
        <f>'Canada-Caribbean-Cent America'!L31</f>
        <v>9.4520565206251739E-2</v>
      </c>
    </row>
    <row r="231" spans="1:11" x14ac:dyDescent="0.2">
      <c r="A231" s="31" t="str">
        <f>'Canada-Caribbean-Cent America'!A32</f>
        <v>Saba</v>
      </c>
      <c r="C231" s="32">
        <f>'Canada-Caribbean-Cent America'!B32</f>
        <v>39</v>
      </c>
      <c r="D231" s="32">
        <f>'Canada-Caribbean-Cent America'!C32</f>
        <v>23</v>
      </c>
      <c r="E231" s="32">
        <f>'Canada-Caribbean-Cent America'!D32</f>
        <v>9</v>
      </c>
      <c r="F231" s="28">
        <f>'Canada-Caribbean-Cent America'!F32</f>
        <v>0.33582517105562137</v>
      </c>
      <c r="G231" s="28">
        <f>'Canada-Caribbean-Cent America'!G32</f>
        <v>0.21441679147924841</v>
      </c>
      <c r="H231" s="28">
        <f>'Canada-Caribbean-Cent America'!H32</f>
        <v>9.0111347055865099E-2</v>
      </c>
      <c r="I231" s="28">
        <f>'Canada-Caribbean-Cent America'!J32</f>
        <v>0.24163885228169169</v>
      </c>
      <c r="J231" s="28">
        <f>'Canada-Caribbean-Cent America'!K32</f>
        <v>0.15051114518190423</v>
      </c>
      <c r="K231" s="28">
        <f>'Canada-Caribbean-Cent America'!L32</f>
        <v>6.1835286174562576E-2</v>
      </c>
    </row>
    <row r="232" spans="1:11" x14ac:dyDescent="0.2">
      <c r="A232" s="31" t="str">
        <f>'Canada-Caribbean-Cent America'!A33</f>
        <v>Saint Kitts and Nevis</v>
      </c>
      <c r="C232" s="32">
        <f>'Canada-Caribbean-Cent America'!B33</f>
        <v>59</v>
      </c>
      <c r="D232" s="32">
        <f>'Canada-Caribbean-Cent America'!C33</f>
        <v>32</v>
      </c>
      <c r="E232" s="32">
        <f>'Canada-Caribbean-Cent America'!D33</f>
        <v>13</v>
      </c>
      <c r="F232" s="28">
        <f>'Canada-Caribbean-Cent America'!F33</f>
        <v>0.4615502393328208</v>
      </c>
      <c r="G232" s="28">
        <f>'Canada-Caribbean-Cent America'!G33</f>
        <v>0.28520675262352191</v>
      </c>
      <c r="H232" s="28">
        <f>'Canada-Caribbean-Cent America'!H33</f>
        <v>0.12750930453542164</v>
      </c>
      <c r="I232" s="28">
        <f>'Canada-Caribbean-Cent America'!J33</f>
        <v>0.34192701532403791</v>
      </c>
      <c r="J232" s="28">
        <f>'Canada-Caribbean-Cent America'!K33</f>
        <v>0.20303953162168265</v>
      </c>
      <c r="K232" s="28">
        <f>'Canada-Caribbean-Cent America'!L33</f>
        <v>8.8075903180205861E-2</v>
      </c>
    </row>
    <row r="233" spans="1:11" x14ac:dyDescent="0.2">
      <c r="A233" s="31" t="str">
        <f>'Canada-Caribbean-Cent America'!A34</f>
        <v>Saint Lucia</v>
      </c>
      <c r="C233" s="32">
        <f>'Canada-Caribbean-Cent America'!B34</f>
        <v>73</v>
      </c>
      <c r="D233" s="32">
        <f>'Canada-Caribbean-Cent America'!C34</f>
        <v>15</v>
      </c>
      <c r="E233" s="32">
        <f>'Canada-Caribbean-Cent America'!D34</f>
        <v>5</v>
      </c>
      <c r="F233" s="28">
        <f>'Canada-Caribbean-Cent America'!F34</f>
        <v>0.53511114877248112</v>
      </c>
      <c r="G233" s="28">
        <f>'Canada-Caribbean-Cent America'!G34</f>
        <v>0.14562785283518198</v>
      </c>
      <c r="H233" s="28">
        <f>'Canada-Caribbean-Cent America'!H34</f>
        <v>5.1110384259560937E-2</v>
      </c>
      <c r="I233" s="28">
        <f>'Canada-Caribbean-Cent America'!J34</f>
        <v>0.4041284457825749</v>
      </c>
      <c r="J233" s="28">
        <f>'Canada-Caribbean-Cent America'!K34</f>
        <v>0.10091968213838587</v>
      </c>
      <c r="K233" s="28">
        <f>'Canada-Caribbean-Cent America'!L34</f>
        <v>3.4839595382363586E-2</v>
      </c>
    </row>
    <row r="234" spans="1:11" x14ac:dyDescent="0.2">
      <c r="A234" s="31" t="str">
        <f>'Canada-Caribbean-Cent America'!A35</f>
        <v>Saint Martin</v>
      </c>
      <c r="C234" s="32">
        <f>'Canada-Caribbean-Cent America'!B35</f>
        <v>43</v>
      </c>
      <c r="D234" s="32">
        <f>'Canada-Caribbean-Cent America'!C35</f>
        <v>23</v>
      </c>
      <c r="E234" s="32">
        <f>'Canada-Caribbean-Cent America'!D35</f>
        <v>11</v>
      </c>
      <c r="F234" s="28">
        <f>'Canada-Caribbean-Cent America'!F35</f>
        <v>0.36312387615704511</v>
      </c>
      <c r="G234" s="28">
        <f>'Canada-Caribbean-Cent America'!G35</f>
        <v>0.21441679147924841</v>
      </c>
      <c r="H234" s="28">
        <f>'Canada-Caribbean-Cent America'!H35</f>
        <v>0.10900651876539713</v>
      </c>
      <c r="I234" s="28">
        <f>'Canada-Caribbean-Cent America'!J35</f>
        <v>0.26285033480280795</v>
      </c>
      <c r="J234" s="28">
        <f>'Canada-Caribbean-Cent America'!K35</f>
        <v>0.15051114518190423</v>
      </c>
      <c r="K234" s="28">
        <f>'Canada-Caribbean-Cent America'!L35</f>
        <v>7.5048644888033755E-2</v>
      </c>
    </row>
    <row r="235" spans="1:11" x14ac:dyDescent="0.2">
      <c r="A235" s="31" t="str">
        <f>'Canada-Caribbean-Cent America'!A36</f>
        <v>Saint Vincent and the Grenadines</v>
      </c>
      <c r="C235" s="32">
        <f>'Canada-Caribbean-Cent America'!B36</f>
        <v>74</v>
      </c>
      <c r="D235" s="32">
        <f>'Canada-Caribbean-Cent America'!C36</f>
        <v>13</v>
      </c>
      <c r="E235" s="32">
        <f>'Canada-Caribbean-Cent America'!D36</f>
        <v>2</v>
      </c>
      <c r="F235" s="28">
        <f>'Canada-Caribbean-Cent America'!F36</f>
        <v>0.5399635218383998</v>
      </c>
      <c r="G235" s="28">
        <f>'Canada-Caribbean-Cent America'!G36</f>
        <v>0.12750930453542164</v>
      </c>
      <c r="H235" s="28">
        <f>'Canada-Caribbean-Cent America'!H36</f>
        <v>2.0766465927883337E-2</v>
      </c>
      <c r="I235" s="28">
        <f>'Canada-Caribbean-Cent America'!J36</f>
        <v>0.40833953176139492</v>
      </c>
      <c r="J235" s="28">
        <f>'Canada-Caribbean-Cent America'!K36</f>
        <v>8.8075903180205861E-2</v>
      </c>
      <c r="K235" s="28">
        <f>'Canada-Caribbean-Cent America'!L36</f>
        <v>1.408426315629896E-2</v>
      </c>
    </row>
    <row r="236" spans="1:11" x14ac:dyDescent="0.2">
      <c r="A236" s="31" t="str">
        <f>'Canada-Caribbean-Cent America'!A37</f>
        <v>Sint Eustatius</v>
      </c>
      <c r="C236" s="32">
        <f>'Canada-Caribbean-Cent America'!B37</f>
        <v>40</v>
      </c>
      <c r="D236" s="32">
        <f>'Canada-Caribbean-Cent America'!C37</f>
        <v>23</v>
      </c>
      <c r="E236" s="32">
        <f>'Canada-Caribbean-Cent America'!D37</f>
        <v>11</v>
      </c>
      <c r="F236" s="28">
        <f>'Canada-Caribbean-Cent America'!F37</f>
        <v>0.34275763253005997</v>
      </c>
      <c r="G236" s="28">
        <f>'Canada-Caribbean-Cent America'!G37</f>
        <v>0.21441679147924841</v>
      </c>
      <c r="H236" s="28">
        <f>'Canada-Caribbean-Cent America'!H37</f>
        <v>0.10900651876539713</v>
      </c>
      <c r="I236" s="28">
        <f>'Canada-Caribbean-Cent America'!J37</f>
        <v>0.246998269044307</v>
      </c>
      <c r="J236" s="28">
        <f>'Canada-Caribbean-Cent America'!K37</f>
        <v>0.15051114518190423</v>
      </c>
      <c r="K236" s="28">
        <f>'Canada-Caribbean-Cent America'!L37</f>
        <v>7.5048644888033755E-2</v>
      </c>
    </row>
    <row r="237" spans="1:11" x14ac:dyDescent="0.2">
      <c r="A237" s="31" t="str">
        <f>'Canada-Caribbean-Cent America'!A38</f>
        <v>Sint Maarten</v>
      </c>
      <c r="C237" s="32">
        <f>'Canada-Caribbean-Cent America'!B38</f>
        <v>43</v>
      </c>
      <c r="D237" s="32">
        <f>'Canada-Caribbean-Cent America'!C38</f>
        <v>23</v>
      </c>
      <c r="E237" s="32">
        <f>'Canada-Caribbean-Cent America'!D38</f>
        <v>11</v>
      </c>
      <c r="F237" s="28">
        <f>'Canada-Caribbean-Cent America'!F38</f>
        <v>0.36312387615704511</v>
      </c>
      <c r="G237" s="28">
        <f>'Canada-Caribbean-Cent America'!G38</f>
        <v>0.21441679147924841</v>
      </c>
      <c r="H237" s="28">
        <f>'Canada-Caribbean-Cent America'!H38</f>
        <v>0.10900651876539713</v>
      </c>
      <c r="I237" s="28">
        <f>'Canada-Caribbean-Cent America'!J38</f>
        <v>0.26285033480280795</v>
      </c>
      <c r="J237" s="28">
        <f>'Canada-Caribbean-Cent America'!K38</f>
        <v>0.15051114518190423</v>
      </c>
      <c r="K237" s="28">
        <f>'Canada-Caribbean-Cent America'!L38</f>
        <v>7.5048644888033755E-2</v>
      </c>
    </row>
    <row r="238" spans="1:11" x14ac:dyDescent="0.2">
      <c r="A238" s="31" t="str">
        <f>'Canada-Caribbean-Cent America'!A39</f>
        <v>Trinidad and Tobago</v>
      </c>
      <c r="C238" s="32">
        <f>'Canada-Caribbean-Cent America'!B39</f>
        <v>11</v>
      </c>
      <c r="D238" s="32">
        <f>'Canada-Caribbean-Cent America'!C39</f>
        <v>3</v>
      </c>
      <c r="E238" s="32">
        <f>'Canada-Caribbean-Cent America'!D39</f>
        <v>0</v>
      </c>
      <c r="F238" s="28">
        <f>'Canada-Caribbean-Cent America'!F39</f>
        <v>0.10900651876539713</v>
      </c>
      <c r="G238" s="28">
        <f>'Canada-Caribbean-Cent America'!G39</f>
        <v>3.0987417480989654E-2</v>
      </c>
      <c r="H238" s="28" t="str">
        <f>'Canada-Caribbean-Cent America'!H39</f>
        <v>&lt;1%</v>
      </c>
      <c r="I238" s="28">
        <f>'Canada-Caribbean-Cent America'!J39</f>
        <v>7.5048644888033755E-2</v>
      </c>
      <c r="J238" s="28">
        <f>'Canada-Caribbean-Cent America'!K39</f>
        <v>2.1051831764559048E-2</v>
      </c>
      <c r="K238" s="28" t="str">
        <f>'Canada-Caribbean-Cent America'!L39</f>
        <v>&lt;1%</v>
      </c>
    </row>
    <row r="239" spans="1:11" x14ac:dyDescent="0.2">
      <c r="A239" s="31" t="str">
        <f>'Canada-Caribbean-Cent America'!A40</f>
        <v>Turks and Caicos</v>
      </c>
      <c r="C239" s="32">
        <f>'Canada-Caribbean-Cent America'!B40</f>
        <v>73</v>
      </c>
      <c r="D239" s="32">
        <f>'Canada-Caribbean-Cent America'!C40</f>
        <v>32</v>
      </c>
      <c r="E239" s="32">
        <f>'Canada-Caribbean-Cent America'!D40</f>
        <v>16</v>
      </c>
      <c r="F239" s="28">
        <f>'Canada-Caribbean-Cent America'!F40</f>
        <v>0.53511114877248112</v>
      </c>
      <c r="G239" s="28">
        <f>'Canada-Caribbean-Cent America'!G40</f>
        <v>0.28520675262352191</v>
      </c>
      <c r="H239" s="28">
        <f>'Canada-Caribbean-Cent America'!H40</f>
        <v>0.15454553796406145</v>
      </c>
      <c r="I239" s="28">
        <f>'Canada-Caribbean-Cent America'!J40</f>
        <v>0.4041284457825749</v>
      </c>
      <c r="J239" s="28">
        <f>'Canada-Caribbean-Cent America'!K40</f>
        <v>0.20303953162168265</v>
      </c>
      <c r="K239" s="28">
        <f>'Canada-Caribbean-Cent America'!L40</f>
        <v>0.1072735758485035</v>
      </c>
    </row>
    <row r="240" spans="1:11" x14ac:dyDescent="0.2">
      <c r="A240" s="31" t="str">
        <f>'Canada-Caribbean-Cent America'!A41</f>
        <v>UK Virgin Islands</v>
      </c>
      <c r="C240" s="32">
        <f>'Canada-Caribbean-Cent America'!B41</f>
        <v>69</v>
      </c>
      <c r="D240" s="32">
        <f>'Canada-Caribbean-Cent America'!C41</f>
        <v>35</v>
      </c>
      <c r="E240" s="32">
        <f>'Canada-Caribbean-Cent America'!D41</f>
        <v>15</v>
      </c>
      <c r="F240" s="28">
        <f>'Canada-Caribbean-Cent America'!F41</f>
        <v>0.51518441077825072</v>
      </c>
      <c r="G240" s="28">
        <f>'Canada-Caribbean-Cent America'!G41</f>
        <v>0.30735634939256917</v>
      </c>
      <c r="H240" s="28">
        <f>'Canada-Caribbean-Cent America'!H41</f>
        <v>0.14562785283518198</v>
      </c>
      <c r="I240" s="28">
        <f>'Canada-Caribbean-Cent America'!J41</f>
        <v>0.38698224107836177</v>
      </c>
      <c r="J240" s="28">
        <f>'Canada-Caribbean-Cent America'!K41</f>
        <v>0.21981700932498704</v>
      </c>
      <c r="K240" s="28">
        <f>'Canada-Caribbean-Cent America'!L41</f>
        <v>0.10091968213838587</v>
      </c>
    </row>
    <row r="241" spans="1:11" x14ac:dyDescent="0.2">
      <c r="A241" s="31" t="str">
        <f>'Canada-Caribbean-Cent America'!A42</f>
        <v>US Virgin Islands</v>
      </c>
      <c r="C241" s="32">
        <f>'Canada-Caribbean-Cent America'!B42</f>
        <v>57</v>
      </c>
      <c r="D241" s="32">
        <f>'Canada-Caribbean-Cent America'!C42</f>
        <v>30</v>
      </c>
      <c r="E241" s="32">
        <f>'Canada-Caribbean-Cent America'!D42</f>
        <v>12</v>
      </c>
      <c r="F241" s="28">
        <f>'Canada-Caribbean-Cent America'!F42</f>
        <v>0.45013141203605422</v>
      </c>
      <c r="G241" s="28">
        <f>'Canada-Caribbean-Cent America'!G42</f>
        <v>0.27004823414897849</v>
      </c>
      <c r="H241" s="28">
        <f>'Canada-Caribbean-Cent America'!H42</f>
        <v>0.11830644660586043</v>
      </c>
      <c r="I241" s="28">
        <f>'Canada-Caribbean-Cent America'!J42</f>
        <v>0.33252613779884566</v>
      </c>
      <c r="J241" s="28">
        <f>'Canada-Caribbean-Cent America'!K42</f>
        <v>0.1916545820338591</v>
      </c>
      <c r="K241" s="28">
        <f>'Canada-Caribbean-Cent America'!L42</f>
        <v>8.158537189746129E-2</v>
      </c>
    </row>
    <row r="242" spans="1:11" x14ac:dyDescent="0.2">
      <c r="A242" s="31"/>
      <c r="C242" s="31"/>
      <c r="D242" s="31"/>
      <c r="E242" s="31"/>
      <c r="F242" s="31"/>
      <c r="G242" s="31"/>
      <c r="H242" s="31"/>
      <c r="I242" s="28"/>
      <c r="J242" s="28"/>
      <c r="K242" s="28"/>
    </row>
    <row r="243" spans="1:11" x14ac:dyDescent="0.2">
      <c r="A243" s="31"/>
      <c r="C243" s="31"/>
      <c r="D243" s="31"/>
      <c r="E243" s="31"/>
      <c r="F243" s="31"/>
      <c r="G243" s="31"/>
      <c r="H243" s="31"/>
      <c r="I243" s="28"/>
      <c r="J243" s="28"/>
      <c r="K243" s="28"/>
    </row>
  </sheetData>
  <sortState xmlns:xlrd2="http://schemas.microsoft.com/office/spreadsheetml/2017/richdata2" ref="A199:K204">
    <sortCondition ref="A199:A2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County</vt:lpstr>
      <vt:lpstr>US State</vt:lpstr>
      <vt:lpstr>Canadian Province</vt:lpstr>
      <vt:lpstr>Mexican State</vt:lpstr>
      <vt:lpstr>Canada-Caribbean-Cent America</vt:lpstr>
      <vt:lpstr>Landfall Probability Download</vt:lpstr>
      <vt:lpstr>Landfall Probability TC Impact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Klotzbach</dc:creator>
  <cp:lastModifiedBy>Klotzbach,Philip</cp:lastModifiedBy>
  <dcterms:created xsi:type="dcterms:W3CDTF">2020-08-12T23:36:35Z</dcterms:created>
  <dcterms:modified xsi:type="dcterms:W3CDTF">2024-08-05T15:53:07Z</dcterms:modified>
</cp:coreProperties>
</file>