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Suárez Chacón, C.:
</t>
        </r>
        <r>
          <rPr>
            <sz val="9"/>
            <color rgb="FF000000"/>
            <rFont val="Tahoma"/>
            <family val="0"/>
            <charset val="1"/>
          </rPr>
          <t xml:space="preserve">Posición de ticker en el body de la vela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/>
    </comment>
  </commentList>
</comments>
</file>

<file path=xl/sharedStrings.xml><?xml version="1.0" encoding="utf-8"?>
<sst xmlns="http://schemas.openxmlformats.org/spreadsheetml/2006/main" count="566" uniqueCount="279">
  <si>
    <t xml:space="preserve">RANGO DE DESICIÓN</t>
  </si>
  <si>
    <t xml:space="preserve">FECHA</t>
  </si>
  <si>
    <t xml:space="preserve">DESCR</t>
  </si>
  <si>
    <t xml:space="preserve">OPEN</t>
  </si>
  <si>
    <t xml:space="preserve">HIGHT</t>
  </si>
  <si>
    <t xml:space="preserve">LOW</t>
  </si>
  <si>
    <t xml:space="preserve">CLOSE</t>
  </si>
  <si>
    <t xml:space="preserve">TICKER</t>
  </si>
  <si>
    <t xml:space="preserve">TRH TOP</t>
  </si>
  <si>
    <t xml:space="preserve">THR BTM</t>
  </si>
  <si>
    <t xml:space="preserve">THR TOT</t>
  </si>
  <si>
    <t xml:space="preserve">TKR POS</t>
  </si>
  <si>
    <t xml:space="preserve">NEW HIGH</t>
  </si>
  <si>
    <t xml:space="preserve">SAFE TRD</t>
  </si>
  <si>
    <t xml:space="preserve">RISK TRD</t>
  </si>
  <si>
    <t xml:space="preserve">2018-05-18 16:54:34 [INFO] </t>
  </si>
  <si>
    <t xml:space="preserve"> RESUMEN </t>
  </si>
  <si>
    <t xml:space="preserve">-</t>
  </si>
  <si>
    <t xml:space="preserve">2018-05-18 16:58:26 [INFO] </t>
  </si>
  <si>
    <t xml:space="preserve">2018-05-18 17:07:22 [INFO] </t>
  </si>
  <si>
    <t xml:space="preserve">2018-05-18 17:08:20 [INFO] </t>
  </si>
  <si>
    <t xml:space="preserve">2018-05-18 17:13:09 [INFO] </t>
  </si>
  <si>
    <t xml:space="preserve">2018-05-18 17:17:38 [INFO] </t>
  </si>
  <si>
    <t xml:space="preserve">2018-05-18 17:32:19 [INFO] </t>
  </si>
  <si>
    <t xml:space="preserve">2018-05-18 17:32:32 [INFO] </t>
  </si>
  <si>
    <t xml:space="preserve">2018-05-18 18:13:11 [INFO] </t>
  </si>
  <si>
    <t xml:space="preserve">2018-05-18 18:23:13 [INFO] </t>
  </si>
  <si>
    <t xml:space="preserve">2018-05-18 18:31:28 [INFO] </t>
  </si>
  <si>
    <t xml:space="preserve">2018-05-18 18:34:20 [INFO] </t>
  </si>
  <si>
    <t xml:space="preserve">2018-05-18 20:40:04 [INFO] </t>
  </si>
  <si>
    <t xml:space="preserve">NC</t>
  </si>
  <si>
    <t xml:space="preserve">2018-05-18 20:42:46 [INFO] </t>
  </si>
  <si>
    <t xml:space="preserve">2018-05-18 20:51:01 [INFO] </t>
  </si>
  <si>
    <t xml:space="preserve">2018-05-18 21:07:44 [INFO] </t>
  </si>
  <si>
    <t xml:space="preserve">2018-05-18 21:30:49 [INFO] </t>
  </si>
  <si>
    <t xml:space="preserve">2018-05-18 21:36:24 [INFO] </t>
  </si>
  <si>
    <t xml:space="preserve">2018-05-18 21:53:19 [INFO] </t>
  </si>
  <si>
    <t xml:space="preserve">2018-05-18 22:30:02 [INFO] </t>
  </si>
  <si>
    <t xml:space="preserve">2018-05-18 22:58:15 [INFO] </t>
  </si>
  <si>
    <t xml:space="preserve">2018-05-18 22:59:00 [INFO] </t>
  </si>
  <si>
    <t xml:space="preserve">2018-05-18 23:18:59 [INFO] </t>
  </si>
  <si>
    <t xml:space="preserve">2018-05-18 23:19:44 [INFO] </t>
  </si>
  <si>
    <t xml:space="preserve">2018-05-18 23:20:30 [INFO] </t>
  </si>
  <si>
    <t xml:space="preserve">2018-05-18 23:32:26 [INFO] </t>
  </si>
  <si>
    <t xml:space="preserve">2018-05-18 23:40:55 [INFO] </t>
  </si>
  <si>
    <t xml:space="preserve">2018-05-18 23:56:20 [INFO] </t>
  </si>
  <si>
    <t xml:space="preserve">2018-05-19 02:55:31 [INFO] </t>
  </si>
  <si>
    <t xml:space="preserve">2018-05-19 08:08:45 [INFO] </t>
  </si>
  <si>
    <t xml:space="preserve">2018-05-19 08:09:43 [INFO] </t>
  </si>
  <si>
    <t xml:space="preserve">2018-05-19 08:15:06 [INFO] </t>
  </si>
  <si>
    <t xml:space="preserve">2018-05-19 08:37:22 [INFO] </t>
  </si>
  <si>
    <t xml:space="preserve">2018-05-19 08:44:53 [INFO] </t>
  </si>
  <si>
    <t xml:space="preserve">2018-05-19 09:55:42 [INFO] </t>
  </si>
  <si>
    <t xml:space="preserve">2018-05-19 11:04:38 [INFO] </t>
  </si>
  <si>
    <t xml:space="preserve">2018-05-19 11:12:18 [INFO] </t>
  </si>
  <si>
    <t xml:space="preserve">2018-05-19 11:35:44 [INFO] </t>
  </si>
  <si>
    <t xml:space="preserve">2018-05-19 11:36:30 [INFO] </t>
  </si>
  <si>
    <t xml:space="preserve">2018-05-19 11:38:37 [INFO] </t>
  </si>
  <si>
    <t xml:space="preserve">2018-05-19 11:52:26 [INFO] </t>
  </si>
  <si>
    <t xml:space="preserve">2018-05-19 11:55:41 [INFO] </t>
  </si>
  <si>
    <t xml:space="preserve">2018-05-19 12:08:08 [INFO] </t>
  </si>
  <si>
    <t xml:space="preserve">2018-05-19 12:08:43 [INFO] </t>
  </si>
  <si>
    <t xml:space="preserve">2018-05-19 12:15:36 [INFO] </t>
  </si>
  <si>
    <t xml:space="preserve">2018-05-19 12:35:12 [INFO] </t>
  </si>
  <si>
    <t xml:space="preserve">2018-05-19 12:38:15 [INFO] </t>
  </si>
  <si>
    <t xml:space="preserve">2018-05-19 12:41:30 [INFO] </t>
  </si>
  <si>
    <t xml:space="preserve">2018-05-19 12:56:02 [INFO] </t>
  </si>
  <si>
    <t xml:space="preserve">2018-05-19 13:06:34 [INFO] </t>
  </si>
  <si>
    <t xml:space="preserve">2018-05-19 13:37:33 [INFO] </t>
  </si>
  <si>
    <t xml:space="preserve">2018-05-19 13:55:57 [INFO] </t>
  </si>
  <si>
    <t xml:space="preserve">2018-05-19 14:12:11 [INFO] </t>
  </si>
  <si>
    <t xml:space="preserve">2018-05-19 14:29:37 [INFO] </t>
  </si>
  <si>
    <t xml:space="preserve">2018-05-19 14:49:22 [INFO] </t>
  </si>
  <si>
    <t xml:space="preserve">2018-05-19 15:31:42 [INFO] </t>
  </si>
  <si>
    <t xml:space="preserve">2018-05-19 16:26:17 [INFO] </t>
  </si>
  <si>
    <t xml:space="preserve">2018-05-19 16:33:23 [INFO] </t>
  </si>
  <si>
    <t xml:space="preserve">2018-05-19 16:48:08 [INFO] </t>
  </si>
  <si>
    <t xml:space="preserve">2018-05-19 17:08:03 [INFO] </t>
  </si>
  <si>
    <t xml:space="preserve">2018-05-19 17:34:14 [INFO] </t>
  </si>
  <si>
    <t xml:space="preserve">2018-05-19 18:09:53 [INFO] </t>
  </si>
  <si>
    <t xml:space="preserve">2018-05-19 19:24:53 [INFO] </t>
  </si>
  <si>
    <t xml:space="preserve">2018-05-19 19:31:46 [INFO] </t>
  </si>
  <si>
    <t xml:space="preserve">2018-05-19 21:43:02 [INFO] </t>
  </si>
  <si>
    <t xml:space="preserve">2018-05-19 23:53:35 [INFO] </t>
  </si>
  <si>
    <t xml:space="preserve">2018-05-20 00:26:27 [INFO] </t>
  </si>
  <si>
    <t xml:space="preserve">2018-05-20 00:41:03 [INFO] </t>
  </si>
  <si>
    <t xml:space="preserve">2018-05-20 07:07:54 [INFO] </t>
  </si>
  <si>
    <t xml:space="preserve">2018-05-20 09:45:00 [INFO] </t>
  </si>
  <si>
    <t xml:space="preserve">2018-05-20 10:02:12 [INFO] </t>
  </si>
  <si>
    <t xml:space="preserve">2018-05-20 10:09:27 [INFO] </t>
  </si>
  <si>
    <t xml:space="preserve">2018-05-20 11:04:17 [INFO] </t>
  </si>
  <si>
    <t xml:space="preserve">2018-05-20 11:28:24 [INFO] </t>
  </si>
  <si>
    <t xml:space="preserve">2018-05-20 11:32:26 [INFO] </t>
  </si>
  <si>
    <t xml:space="preserve">2018-05-20 12:11:25 [INFO] </t>
  </si>
  <si>
    <t xml:space="preserve">2018-05-20 12:12:00 [INFO] </t>
  </si>
  <si>
    <t xml:space="preserve">2018-05-20 12:15:38 [INFO] </t>
  </si>
  <si>
    <t xml:space="preserve">2018-05-20 12:30:36 [INFO] </t>
  </si>
  <si>
    <t xml:space="preserve">2018-05-20 12:45:30 [INFO] </t>
  </si>
  <si>
    <t xml:space="preserve">2018-05-20 12:47:48 [INFO] </t>
  </si>
  <si>
    <t xml:space="preserve">2018-05-20 13:14:38 [INFO] </t>
  </si>
  <si>
    <t xml:space="preserve">2018-05-20 13:58:52 [INFO] </t>
  </si>
  <si>
    <t xml:space="preserve">2018-05-20 14:29:33 [INFO] </t>
  </si>
  <si>
    <t xml:space="preserve">2018-05-20 14:33:47 [INFO] </t>
  </si>
  <si>
    <t xml:space="preserve">2018-05-20 15:29:32 [INFO] </t>
  </si>
  <si>
    <t xml:space="preserve">2018-05-20 16:45:09 [INFO] </t>
  </si>
  <si>
    <t xml:space="preserve">2018-05-20 16:47:51 [INFO] </t>
  </si>
  <si>
    <t xml:space="preserve">2018-05-20 16:53:12 [INFO] </t>
  </si>
  <si>
    <t xml:space="preserve">2018-05-20 16:57:16 [INFO] </t>
  </si>
  <si>
    <t xml:space="preserve">2018-05-20 17:32:08 [INFO] </t>
  </si>
  <si>
    <t xml:space="preserve">2018-05-20 17:48:26 [INFO] </t>
  </si>
  <si>
    <t xml:space="preserve">2018-05-20 18:06:27 [INFO] </t>
  </si>
  <si>
    <t xml:space="preserve">2018-05-20 18:30:49 [INFO] </t>
  </si>
  <si>
    <t xml:space="preserve">2018-05-20 19:00:41 [INFO] </t>
  </si>
  <si>
    <t xml:space="preserve">2018-05-20 19:42:51 [INFO] </t>
  </si>
  <si>
    <t xml:space="preserve">2018-05-20 19:54:08 [INFO] </t>
  </si>
  <si>
    <t xml:space="preserve">2018-05-20 20:15:00 [INFO] </t>
  </si>
  <si>
    <t xml:space="preserve">2018-05-20 20:21:30 [INFO] </t>
  </si>
  <si>
    <t xml:space="preserve">2018-05-20 20:58:14 [INFO] </t>
  </si>
  <si>
    <t xml:space="preserve">2018-05-20 21:06:42 [INFO] </t>
  </si>
  <si>
    <t xml:space="preserve">2018-05-20 21:14:33 [INFO] </t>
  </si>
  <si>
    <t xml:space="preserve">2018-05-20 21:21:30 [INFO] </t>
  </si>
  <si>
    <t xml:space="preserve">2018-05-20 22:06:01 [INFO] </t>
  </si>
  <si>
    <t xml:space="preserve">2018-05-20 22:06:47 [INFO] </t>
  </si>
  <si>
    <t xml:space="preserve">2018-05-20 22:09:41 [INFO] </t>
  </si>
  <si>
    <t xml:space="preserve">2018-05-20 22:29:53 [INFO] </t>
  </si>
  <si>
    <t xml:space="preserve">2018-05-20 22:39:41 [INFO] </t>
  </si>
  <si>
    <t xml:space="preserve">2018-05-20 22:41:48 [INFO] </t>
  </si>
  <si>
    <t xml:space="preserve">2018-05-20 22:50:03 [INFO] </t>
  </si>
  <si>
    <t xml:space="preserve">2018-05-20 23:21:19 [INFO] </t>
  </si>
  <si>
    <t xml:space="preserve">2018-05-21 00:02:08 [INFO] </t>
  </si>
  <si>
    <t xml:space="preserve">2018-05-21 00:05:46 [INFO] </t>
  </si>
  <si>
    <t xml:space="preserve">2018-05-21 00:30:41 [INFO] </t>
  </si>
  <si>
    <t xml:space="preserve">2018-05-21 01:03:02 [INFO] </t>
  </si>
  <si>
    <t xml:space="preserve">2018-05-21 01:12:13 [INFO] </t>
  </si>
  <si>
    <t xml:space="preserve">2018-05-21 03:18:00 [INFO] </t>
  </si>
  <si>
    <t xml:space="preserve">2018-05-21 03:32:56 [INFO] </t>
  </si>
  <si>
    <t xml:space="preserve">2018-05-21 03:43:25 [INFO] </t>
  </si>
  <si>
    <t xml:space="preserve">2018-05-21 03:47:26 [INFO] </t>
  </si>
  <si>
    <t xml:space="preserve">2018-05-21 03:57:38 [INFO] </t>
  </si>
  <si>
    <t xml:space="preserve">2018-05-21 04:02:26 [INFO] </t>
  </si>
  <si>
    <t xml:space="preserve">2018-05-21 05:05:48 [INFO] </t>
  </si>
  <si>
    <t xml:space="preserve">2018-05-21 06:32:40 [INFO] </t>
  </si>
  <si>
    <t xml:space="preserve">2018-05-21 07:00:50 [INFO] </t>
  </si>
  <si>
    <t xml:space="preserve">2018-05-21 07:48:28 [INFO] </t>
  </si>
  <si>
    <t xml:space="preserve">2018-05-21 07:53:52 [INFO] </t>
  </si>
  <si>
    <t xml:space="preserve">2018-05-21 08:01:32 [INFO] </t>
  </si>
  <si>
    <t xml:space="preserve">2018-05-21 08:20:55 [INFO] </t>
  </si>
  <si>
    <t xml:space="preserve">2018-05-21 08:28:13 [INFO] </t>
  </si>
  <si>
    <t xml:space="preserve">2018-05-21 08:32:14 [INFO] </t>
  </si>
  <si>
    <t xml:space="preserve">2018-05-21 08:45:16 [INFO] </t>
  </si>
  <si>
    <t xml:space="preserve">2018-05-21 08:45:50 [INFO] </t>
  </si>
  <si>
    <t xml:space="preserve">2018-05-21 08:52:11 [INFO] </t>
  </si>
  <si>
    <t xml:space="preserve">2018-05-21 08:54:18 [INFO] </t>
  </si>
  <si>
    <t xml:space="preserve">2018-05-21 09:22:16 [INFO] </t>
  </si>
  <si>
    <t xml:space="preserve">2018-05-21 09:33:00 [INFO] </t>
  </si>
  <si>
    <t xml:space="preserve">2018-05-21 09:38:12 [INFO] </t>
  </si>
  <si>
    <t xml:space="preserve">2018-05-21 09:56:28 [INFO] </t>
  </si>
  <si>
    <t xml:space="preserve">2018-05-21 10:08:54 [INFO] </t>
  </si>
  <si>
    <t xml:space="preserve">2018-05-21 10:11:23 [INFO] </t>
  </si>
  <si>
    <t xml:space="preserve">2018-05-21 10:19:16 [INFO] </t>
  </si>
  <si>
    <t xml:space="preserve">2018-05-21 10:52:28 [INFO] </t>
  </si>
  <si>
    <t xml:space="preserve">2018-05-21 10:53:03 [INFO] </t>
  </si>
  <si>
    <t xml:space="preserve">2018-05-21 10:57:28 [INFO] </t>
  </si>
  <si>
    <t xml:space="preserve">2018-05-21 11:10:11 [INFO] </t>
  </si>
  <si>
    <t xml:space="preserve">2018-05-21 11:13:49 [INFO] </t>
  </si>
  <si>
    <t xml:space="preserve">2018-05-21 11:15:35 [INFO] </t>
  </si>
  <si>
    <t xml:space="preserve">2018-05-21 11:18:28 [INFO] </t>
  </si>
  <si>
    <t xml:space="preserve">2018-05-21 11:24:46 [INFO] </t>
  </si>
  <si>
    <t xml:space="preserve">2018-05-21 11:33:24 [INFO] </t>
  </si>
  <si>
    <t xml:space="preserve">2018-05-21 11:34:44 [INFO] </t>
  </si>
  <si>
    <t xml:space="preserve">2018-05-21 11:54:54 [INFO] </t>
  </si>
  <si>
    <t xml:space="preserve">2018-05-21 12:35:45 [INFO] </t>
  </si>
  <si>
    <t xml:space="preserve">2018-05-21 12:37:18 [INFO] </t>
  </si>
  <si>
    <t xml:space="preserve">2018-05-21 12:44:35 [INFO] </t>
  </si>
  <si>
    <t xml:space="preserve">2018-05-21 12:46:43 [INFO] </t>
  </si>
  <si>
    <t xml:space="preserve">2018-05-21 13:10:10 [INFO] </t>
  </si>
  <si>
    <t xml:space="preserve">2018-05-21 13:35:40 [INFO] </t>
  </si>
  <si>
    <t xml:space="preserve">2018-05-21 13:43:59 [INFO] </t>
  </si>
  <si>
    <t xml:space="preserve">2018-05-21 13:53:36 [INFO] </t>
  </si>
  <si>
    <t xml:space="preserve">2018-05-21 14:21:06 [INFO] </t>
  </si>
  <si>
    <t xml:space="preserve">2018-05-21 14:23:36 [INFO] </t>
  </si>
  <si>
    <t xml:space="preserve">2018-05-21 14:26:52 [INFO] </t>
  </si>
  <si>
    <t xml:space="preserve">2018-05-21 14:31:42 [INFO] </t>
  </si>
  <si>
    <t xml:space="preserve">2018-05-21 14:31:55 [INFO] </t>
  </si>
  <si>
    <t xml:space="preserve">2018-05-21 14:34:06 [INFO] </t>
  </si>
  <si>
    <t xml:space="preserve">2018-05-21 15:18:41 [INFO] </t>
  </si>
  <si>
    <t xml:space="preserve">2018-05-21 15:23:52 [INFO] </t>
  </si>
  <si>
    <t xml:space="preserve">2018-05-21 15:25:01 [INFO] </t>
  </si>
  <si>
    <t xml:space="preserve">2018-05-21 15:33:17 [INFO] </t>
  </si>
  <si>
    <t xml:space="preserve">2018-05-21 15:36:22 [INFO] </t>
  </si>
  <si>
    <t xml:space="preserve">2018-05-21 15:48:18 [INFO] </t>
  </si>
  <si>
    <t xml:space="preserve">2018-05-21 15:57:36 [INFO] </t>
  </si>
  <si>
    <t xml:space="preserve">2018-05-21 16:09:10 [INFO] </t>
  </si>
  <si>
    <t xml:space="preserve">2018-05-21 16:46:05 [INFO] </t>
  </si>
  <si>
    <t xml:space="preserve">2018-05-21 16:53:02 [INFO] </t>
  </si>
  <si>
    <t xml:space="preserve">2018-05-21 16:59:56 [INFO] </t>
  </si>
  <si>
    <t xml:space="preserve">2018-05-21 17:03:00 [INFO] </t>
  </si>
  <si>
    <t xml:space="preserve">2018-05-21 17:13:13 [INFO] </t>
  </si>
  <si>
    <t xml:space="preserve">2018-05-21 17:13:24 [INFO] </t>
  </si>
  <si>
    <t xml:space="preserve">2018-05-21 17:14:56 [INFO] </t>
  </si>
  <si>
    <t xml:space="preserve">2018-05-21 17:27:03 [INFO] </t>
  </si>
  <si>
    <t xml:space="preserve">2018-05-21 18:02:28 [INFO] </t>
  </si>
  <si>
    <t xml:space="preserve">2018-05-21 18:09:11 [INFO] </t>
  </si>
  <si>
    <t xml:space="preserve">2018-05-21 18:19:43 [INFO] </t>
  </si>
  <si>
    <t xml:space="preserve">2018-05-21 18:21:04 [INFO] </t>
  </si>
  <si>
    <t xml:space="preserve">2018-05-21 18:24:21 [INFO] </t>
  </si>
  <si>
    <t xml:space="preserve">2018-05-21 18:29:21 [INFO] </t>
  </si>
  <si>
    <t xml:space="preserve">2018-05-21 18:41:37 [INFO] </t>
  </si>
  <si>
    <t xml:space="preserve">2018-05-21 18:48:43 [INFO] </t>
  </si>
  <si>
    <t xml:space="preserve">2018-05-21 19:06:31 [INFO] </t>
  </si>
  <si>
    <t xml:space="preserve">2018-05-21 19:42:45 [INFO] </t>
  </si>
  <si>
    <t xml:space="preserve">2018-05-21 19:50:25 [INFO] </t>
  </si>
  <si>
    <t xml:space="preserve">2018-05-21 20:07:06 [INFO] </t>
  </si>
  <si>
    <t xml:space="preserve">2018-05-21 20:21:51 [INFO] </t>
  </si>
  <si>
    <t xml:space="preserve">2018-05-21 21:13:24 [INFO] </t>
  </si>
  <si>
    <t xml:space="preserve">2018-05-21 21:13:59 [INFO] </t>
  </si>
  <si>
    <t xml:space="preserve">2018-05-21 21:17:59 [INFO] </t>
  </si>
  <si>
    <t xml:space="preserve">2018-05-21 21:33:06 [INFO] </t>
  </si>
  <si>
    <t xml:space="preserve">2018-05-21 21:34:27 [INFO] </t>
  </si>
  <si>
    <t xml:space="preserve">2018-05-21 21:46:53 [INFO] </t>
  </si>
  <si>
    <t xml:space="preserve">2018-05-21 21:47:05 [INFO] </t>
  </si>
  <si>
    <t xml:space="preserve">2018-05-21 21:48:49 [INFO] </t>
  </si>
  <si>
    <t xml:space="preserve">2018-05-21 21:56:15 [INFO] </t>
  </si>
  <si>
    <t xml:space="preserve">2018-05-21 22:05:02 [INFO] </t>
  </si>
  <si>
    <t xml:space="preserve">2018-05-21 22:11:11 [INFO] </t>
  </si>
  <si>
    <t xml:space="preserve">2018-05-21 23:12:37 [INFO] </t>
  </si>
  <si>
    <t xml:space="preserve">2018-05-21 23:18:56 [INFO] </t>
  </si>
  <si>
    <t xml:space="preserve">2018-05-21 23:48:19 [INFO] </t>
  </si>
  <si>
    <t xml:space="preserve">2018-05-21 23:57:53 [INFO] </t>
  </si>
  <si>
    <t xml:space="preserve">2018-05-22 00:16:26 [INFO] </t>
  </si>
  <si>
    <t xml:space="preserve">2018-05-22 00:25:02 [INFO] </t>
  </si>
  <si>
    <t xml:space="preserve">2018-05-22 00:34:02 [INFO] </t>
  </si>
  <si>
    <t xml:space="preserve">2018-05-22 01:02:56 [INFO] </t>
  </si>
  <si>
    <t xml:space="preserve">2018-05-22 01:05:46 [INFO] </t>
  </si>
  <si>
    <t xml:space="preserve">2018-05-22 01:08:26 [INFO] </t>
  </si>
  <si>
    <t xml:space="preserve">2018-05-22 01:08:49 [INFO] </t>
  </si>
  <si>
    <t xml:space="preserve">2018-05-22 01:11:06 [INFO] </t>
  </si>
  <si>
    <t xml:space="preserve">2018-05-22 01:11:18 [INFO] </t>
  </si>
  <si>
    <t xml:space="preserve">2018-05-22 01:14:10 [INFO] </t>
  </si>
  <si>
    <t xml:space="preserve">2018-05-22 01:16:51 [INFO] </t>
  </si>
  <si>
    <t xml:space="preserve">2018-05-22 01:17:15 [INFO] </t>
  </si>
  <si>
    <t xml:space="preserve">2018-05-22 01:19:32 [INFO] </t>
  </si>
  <si>
    <t xml:space="preserve">2018-05-22 01:22:36 [INFO] </t>
  </si>
  <si>
    <t xml:space="preserve">2018-05-22 01:22:59 [INFO] </t>
  </si>
  <si>
    <t xml:space="preserve">2018-05-22 01:25:40 [INFO] </t>
  </si>
  <si>
    <t xml:space="preserve">2018-05-22 01:27:45 [INFO] </t>
  </si>
  <si>
    <t xml:space="preserve">2018-05-22 01:28:32 [INFO] </t>
  </si>
  <si>
    <t xml:space="preserve">2018-05-22 01:31:24 [INFO] </t>
  </si>
  <si>
    <t xml:space="preserve">2018-05-22 01:31:47 [INFO] </t>
  </si>
  <si>
    <t xml:space="preserve">2018-05-22 01:34:17 [INFO] </t>
  </si>
  <si>
    <t xml:space="preserve">2018-05-22 01:34:40 [INFO] </t>
  </si>
  <si>
    <t xml:space="preserve">2018-05-22 01:36:57 [INFO] </t>
  </si>
  <si>
    <t xml:space="preserve">2018-05-22 01:40:01 [INFO] </t>
  </si>
  <si>
    <t xml:space="preserve">2018-05-22 01:42:42 [INFO] </t>
  </si>
  <si>
    <t xml:space="preserve">2018-05-22 01:43:05 [INFO] </t>
  </si>
  <si>
    <t xml:space="preserve">2018-05-22 01:45:23 [INFO] </t>
  </si>
  <si>
    <t xml:space="preserve">2018-05-22 01:45:46 [INFO] </t>
  </si>
  <si>
    <t xml:space="preserve">2018-05-22 01:48:38 [INFO] </t>
  </si>
  <si>
    <t xml:space="preserve">2018-05-22 01:51:07 [INFO] </t>
  </si>
  <si>
    <t xml:space="preserve">2018-05-22 01:53:50 [INFO] </t>
  </si>
  <si>
    <t xml:space="preserve">2018-05-22 01:54:13 [INFO] </t>
  </si>
  <si>
    <t xml:space="preserve">2018-05-22 01:56:31 [INFO] </t>
  </si>
  <si>
    <t xml:space="preserve">2018-05-22 02:15:48 [INFO] </t>
  </si>
  <si>
    <t xml:space="preserve">2018-05-22 02:23:46 [INFO] </t>
  </si>
  <si>
    <t xml:space="preserve">2018-05-22 05:42:02 [INFO] </t>
  </si>
  <si>
    <t xml:space="preserve">2018-05-22 06:19:59 [INFO] </t>
  </si>
  <si>
    <t xml:space="preserve">2018-05-22 06:21:31 [INFO] </t>
  </si>
  <si>
    <t xml:space="preserve">2018-05-22 06:22:05 [INFO] </t>
  </si>
  <si>
    <t xml:space="preserve">2018-05-22 06:22:40 [INFO] </t>
  </si>
  <si>
    <t xml:space="preserve">2018-05-22 06:57:42 [INFO] </t>
  </si>
  <si>
    <t xml:space="preserve">2018-05-22 07:09:32 [INFO] </t>
  </si>
  <si>
    <t xml:space="preserve">2018-05-22 08:27:47 [INFO] </t>
  </si>
  <si>
    <t xml:space="preserve">2018-05-22 08:32:12 [INFO] </t>
  </si>
  <si>
    <t xml:space="preserve">2018-05-22 08:33:32 [INFO] </t>
  </si>
  <si>
    <t xml:space="preserve">2018-05-22 08:33:55 [INFO] </t>
  </si>
  <si>
    <t xml:space="preserve">2018-05-22 08:55:34 [INFO] </t>
  </si>
  <si>
    <t xml:space="preserve">2018-05-22 18:07:15 [INFO] </t>
  </si>
  <si>
    <t xml:space="preserve"> </t>
  </si>
  <si>
    <t xml:space="preserve">2018-05-22 18:11:39 [INFO]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</si>
</sst>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\ %"/>
    <numFmt numFmtId="167" formatCode="0.0%"/>
    <numFmt numFmtId="168" formatCode="0.0"/>
    <numFmt numFmtId="169" formatCode="#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89" workbookViewId="0">
      <pane xSplit="0" ySplit="2" topLeftCell="A3" activePane="bottomLeft" state="frozen"/>
      <selection pane="topLeft" activeCell="A1" activeCellId="0" sqref="A1"/>
      <selection pane="bottomLeft" activeCell="E21" activeCellId="0" sqref="E21"/>
    </sheetView>
  </sheetViews>
  <sheetFormatPr defaultRowHeight="13.8" zeroHeight="false" outlineLevelRow="0" outlineLevelCol="0"/>
  <cols>
    <col collapsed="false" customWidth="true" hidden="false" outlineLevel="0" max="1" min="1" style="1" width="16.1"/>
    <col collapsed="false" customWidth="true" hidden="true" outlineLevel="0" max="2" min="2" style="1" width="2.55"/>
    <col collapsed="false" customWidth="true" hidden="false" outlineLevel="0" max="5" min="3" style="1" width="9.18"/>
    <col collapsed="false" customWidth="true" hidden="false" outlineLevel="0" max="6" min="6" style="1" width="10.14"/>
    <col collapsed="false" customWidth="true" hidden="false" outlineLevel="0" max="7" min="7" style="1" width="9.18"/>
    <col collapsed="false" customWidth="true" hidden="true" outlineLevel="0" max="8" min="8" style="1" width="3.64"/>
    <col collapsed="false" customWidth="true" hidden="true" outlineLevel="0" max="9" min="9" style="1" width="8.53"/>
    <col collapsed="false" customWidth="true" hidden="true" outlineLevel="0" max="10" min="10" style="1" width="9.14"/>
    <col collapsed="false" customWidth="true" hidden="true" outlineLevel="0" max="11" min="11" style="1" width="8.64"/>
    <col collapsed="false" customWidth="true" hidden="true" outlineLevel="0" max="12" min="12" style="1" width="8.28"/>
    <col collapsed="false" customWidth="true" hidden="false" outlineLevel="0" max="13" min="13" style="1" width="9.99"/>
    <col collapsed="false" customWidth="true" hidden="false" outlineLevel="0" max="14" min="14" style="1" width="13.56"/>
    <col collapsed="false" customWidth="true" hidden="false" outlineLevel="0" max="15" min="15" style="1" width="8.64"/>
    <col collapsed="false" customWidth="true" hidden="false" outlineLevel="0" max="16" min="16" style="1" width="9.13"/>
    <col collapsed="false" customWidth="true" hidden="false" outlineLevel="0" max="17" min="17" style="1" width="8.52"/>
    <col collapsed="false" customWidth="true" hidden="false" outlineLevel="0" max="18" min="18" style="1" width="10.72"/>
    <col collapsed="false" customWidth="true" hidden="false" outlineLevel="0" max="19" min="19" style="1" width="4.23"/>
    <col collapsed="false" customWidth="true" hidden="false" outlineLevel="0" max="1022" min="20" style="1" width="8.53"/>
    <col collapsed="false" customWidth="true" hidden="false" outlineLevel="0" max="1025" min="1023" style="0" width="8.53"/>
  </cols>
  <sheetData>
    <row r="1" customFormat="false" ht="13.8" hidden="false" customHeight="false" outlineLevel="0" collapsed="false">
      <c r="L1" s="2"/>
      <c r="N1" s="2" t="s">
        <v>0</v>
      </c>
      <c r="O1" s="1" t="n">
        <v>0</v>
      </c>
      <c r="R1" s="1" t="n">
        <v>50000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P2" s="1" t="s">
        <v>12</v>
      </c>
      <c r="Q2" s="1" t="s">
        <v>13</v>
      </c>
      <c r="R2" s="1" t="s">
        <v>14</v>
      </c>
    </row>
    <row r="3" customFormat="false" ht="13.8" hidden="false" customHeight="false" outlineLevel="0" collapsed="false">
      <c r="A3" s="3" t="s">
        <v>15</v>
      </c>
      <c r="B3" s="3" t="s">
        <v>16</v>
      </c>
      <c r="C3" s="4" t="n">
        <v>22300085</v>
      </c>
      <c r="D3" s="4" t="n">
        <v>23140987</v>
      </c>
      <c r="E3" s="4" t="n">
        <v>21400001.1</v>
      </c>
      <c r="F3" s="4" t="n">
        <v>22949986</v>
      </c>
      <c r="G3" s="4" t="n">
        <v>22949986</v>
      </c>
      <c r="I3" s="5" t="n">
        <f aca="false">D3-E3</f>
        <v>1740985.9</v>
      </c>
      <c r="J3" s="6" t="n">
        <f aca="false">(D3-MAX(C3,F3))/I3</f>
        <v>0.10970852779451</v>
      </c>
      <c r="K3" s="6" t="n">
        <f aca="false">(MIN(C3,F3)-E3)/I3</f>
        <v>0.516996662638106</v>
      </c>
      <c r="L3" s="7" t="n">
        <f aca="false">IF(N3="NUEVO CALCULO","-",K3+J3)</f>
        <v>0.626705190432616</v>
      </c>
      <c r="M3" s="8" t="n">
        <f aca="false">(G3-MIN(C3,F3))/(ABS(C3-F3))</f>
        <v>1</v>
      </c>
      <c r="N3" s="1" t="str">
        <f aca="false">IF(H3="NC","NUEVO CALCULO",IF(AND(G3&lt;=D3,G3&gt;MAX(C3,F3)),"THR TOP",IF(AND(G3&lt;=MAX(C3,F3),G3&gt;MIN(C3,F3)),IF(AND(M3&lt;=1,M3&gt;=0.6),"BDY TOP",IF(AND(M3&lt;0.6,M3&gt;=0.3),"BDY MID",IF(AND(M3&lt;0.3,M3&gt;=0),"BDY BTM",""))),"THR BTM")))</f>
        <v>BDY TOP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</row>
    <row r="4" customFormat="false" ht="13.8" hidden="false" customHeight="false" outlineLevel="0" collapsed="false">
      <c r="A4" s="9" t="s">
        <v>18</v>
      </c>
      <c r="B4" s="9" t="s">
        <v>16</v>
      </c>
      <c r="C4" s="10" t="n">
        <v>22300085</v>
      </c>
      <c r="D4" s="10" t="n">
        <v>23140987</v>
      </c>
      <c r="E4" s="10" t="n">
        <v>21400001.1</v>
      </c>
      <c r="F4" s="4" t="n">
        <v>22400350</v>
      </c>
      <c r="G4" s="10" t="n">
        <v>22949986</v>
      </c>
      <c r="I4" s="5" t="n">
        <f aca="false">D4-E4</f>
        <v>1740985.9</v>
      </c>
      <c r="J4" s="6" t="n">
        <f aca="false">(D4-MAX(C4,F4))/I4</f>
        <v>0.425412405694958</v>
      </c>
      <c r="K4" s="6" t="n">
        <f aca="false">(MIN(C4,F4)-E4)/I4</f>
        <v>0.516996662638106</v>
      </c>
      <c r="L4" s="7" t="n">
        <f aca="false">IF(N4="NUEVO CALCULO","-",K4+J4)</f>
        <v>0.942409068333063</v>
      </c>
      <c r="M4" s="8" t="n">
        <f aca="false">(G4-MIN(C4,F4))/(ABS(C4-F4))</f>
        <v>6.48183314217324</v>
      </c>
      <c r="N4" s="1" t="str">
        <f aca="false">IF(H4="NC","NUEVO CALCULO",IF(AND(G4&lt;=D4,G4&gt;MAX(C4,F4)),"THR TOP",IF(AND(G4&lt;=MAX(C4,F4),G4&gt;MIN(C4,F4)),IF(AND(M4&lt;=1,M4&gt;=0.6),"BDY TOP",IF(AND(M4&lt;0.6,M4&gt;=0.3),"BDY MID",IF(AND(M4&lt;0.3,M4&gt;=0),"BDY BTM",""))),"THR BTM")))</f>
        <v>THR TOP</v>
      </c>
      <c r="O4" s="5" t="n">
        <f aca="false">IF(N4="NUEVO CALCULO","-",G4-G3)</f>
        <v>0</v>
      </c>
      <c r="P4" s="1" t="str">
        <f aca="false">IF(D4&gt;D3+$O$1,"HIGH","")</f>
        <v/>
      </c>
      <c r="Q4" s="1" t="str">
        <f aca="false">IF(AND(P3="HIGH",P4="HIGH"),"...",IF(P4="HIGH","BUY",IF(P3="HIGH","SELL","")))</f>
        <v/>
      </c>
      <c r="R4" s="1" t="str">
        <f aca="false">IF(Q4="",IF(AND(F4&gt;G4+$R$1,G4=F3),"BUY",IF(AND(R3="BUY",NOT(G4=F3)),"FALSE RAISE",IF(S3="TRD","SELL",""))),"")</f>
        <v/>
      </c>
      <c r="S4" s="1" t="str">
        <f aca="false">IF(Q4="",IF(R4="BUY","TRD",IF(OR(R4="SELL",R4="FALSE RAISE"),"",IF(S3="TRD","TRD",""))),"")</f>
        <v/>
      </c>
    </row>
    <row r="5" customFormat="false" ht="13.8" hidden="false" customHeight="false" outlineLevel="0" collapsed="false">
      <c r="A5" s="9" t="s">
        <v>19</v>
      </c>
      <c r="B5" s="9" t="s">
        <v>16</v>
      </c>
      <c r="C5" s="10" t="n">
        <v>22300085</v>
      </c>
      <c r="D5" s="10" t="n">
        <v>23140987</v>
      </c>
      <c r="E5" s="10" t="n">
        <v>21400001.1</v>
      </c>
      <c r="F5" s="4" t="n">
        <v>22400701</v>
      </c>
      <c r="G5" s="4" t="n">
        <v>22400350</v>
      </c>
      <c r="I5" s="5" t="n">
        <f aca="false">D5-E5</f>
        <v>1740985.9</v>
      </c>
      <c r="J5" s="6" t="n">
        <f aca="false">(D5-MAX(C5,F5))/I5</f>
        <v>0.425210795791052</v>
      </c>
      <c r="K5" s="6" t="n">
        <f aca="false">(MIN(C5,F5)-E5)/I5</f>
        <v>0.516996662638106</v>
      </c>
      <c r="L5" s="7" t="n">
        <f aca="false">IF(N5="NUEVO CALCULO","-",K5+J5)</f>
        <v>0.942207458429158</v>
      </c>
      <c r="M5" s="8" t="n">
        <f aca="false">(G5-MIN(C5,F5))/(ABS(C5-F5))</f>
        <v>0.996511489226366</v>
      </c>
      <c r="N5" s="1" t="str">
        <f aca="false">IF(H5="NC","NUEVO CALCULO",IF(AND(G5&lt;=D5,G5&gt;MAX(C5,F5)),"THR TOP",IF(AND(G5&lt;=MAX(C5,F5),G5&gt;MIN(C5,F5)),IF(AND(M5&lt;=1,M5&gt;=0.6),"BDY TOP",IF(AND(M5&lt;0.6,M5&gt;=0.3),"BDY MID",IF(AND(M5&lt;0.3,M5&gt;=0),"BDY BTM",""))),"THR BTM")))</f>
        <v>BDY TOP</v>
      </c>
      <c r="O5" s="5" t="n">
        <f aca="false">IF(N5="NUEVO CALCULO","-",G5-G4)</f>
        <v>-549636</v>
      </c>
      <c r="P5" s="1" t="str">
        <f aca="false">IF(D5&gt;D4+$O$1,"HIGH","")</f>
        <v/>
      </c>
      <c r="Q5" s="1" t="str">
        <f aca="false">IF(AND(P4="HIGH",P5="HIGH"),"...",IF(P5="HIGH","BUY",IF(P4="HIGH","SELL","")))</f>
        <v/>
      </c>
      <c r="R5" s="1" t="str">
        <f aca="false">IF(Q5="",IF(AND(F5&gt;G5+$R$1,G5=F4),"BUY",IF(AND(R4="BUY",NOT(G5=F4)),"FALSE RAISE",IF(S4="TRD","SELL",""))),"")</f>
        <v/>
      </c>
      <c r="S5" s="1" t="str">
        <f aca="false">IF(Q5="",IF(R5="BUY","TRD",IF(OR(R5="SELL",R5="FALSE RAISE"),"",IF(S4="TRD","TRD",""))),"")</f>
        <v/>
      </c>
    </row>
    <row r="6" customFormat="false" ht="13.8" hidden="false" customHeight="false" outlineLevel="0" collapsed="false">
      <c r="A6" s="9" t="s">
        <v>20</v>
      </c>
      <c r="B6" s="9" t="s">
        <v>16</v>
      </c>
      <c r="C6" s="10" t="n">
        <v>22300085</v>
      </c>
      <c r="D6" s="10" t="n">
        <v>23140987</v>
      </c>
      <c r="E6" s="10" t="n">
        <v>21400001.1</v>
      </c>
      <c r="F6" s="10" t="n">
        <v>22400701</v>
      </c>
      <c r="G6" s="4" t="n">
        <v>22400701</v>
      </c>
      <c r="I6" s="5" t="n">
        <f aca="false">D6-E6</f>
        <v>1740985.9</v>
      </c>
      <c r="J6" s="6" t="n">
        <f aca="false">(D6-MAX(C6,F6))/I6</f>
        <v>0.425210795791052</v>
      </c>
      <c r="K6" s="6" t="n">
        <f aca="false">(MIN(C6,F6)-E6)/I6</f>
        <v>0.516996662638106</v>
      </c>
      <c r="L6" s="7" t="n">
        <f aca="false">IF(N6="NUEVO CALCULO","-",K6+J6)</f>
        <v>0.942207458429158</v>
      </c>
      <c r="M6" s="8" t="n">
        <f aca="false">(G6-MIN(C6,F6))/(ABS(C6-F6))</f>
        <v>1</v>
      </c>
      <c r="N6" s="1" t="str">
        <f aca="false">IF(H6="NC","NUEVO CALCULO",IF(AND(G6&lt;=D6,G6&gt;MAX(C6,F6)),"THR TOP",IF(AND(G6&lt;=MAX(C6,F6),G6&gt;MIN(C6,F6)),IF(AND(M6&lt;=1,M6&gt;=0.6),"BDY TOP",IF(AND(M6&lt;0.6,M6&gt;=0.3),"BDY MID",IF(AND(M6&lt;0.3,M6&gt;=0),"BDY BTM",""))),"THR BTM")))</f>
        <v>BDY TOP</v>
      </c>
      <c r="O6" s="5" t="n">
        <f aca="false">IF(N6="NUEVO CALCULO","-",G6-G5)</f>
        <v>351</v>
      </c>
      <c r="P6" s="1" t="str">
        <f aca="false">IF(D6&gt;D5+$O$1,"HIGH","")</f>
        <v/>
      </c>
      <c r="Q6" s="1" t="str">
        <f aca="false">IF(AND(P5="HIGH",P6="HIGH"),"...",IF(P6="HIGH","BUY",IF(P5="HIGH","SELL","")))</f>
        <v/>
      </c>
      <c r="R6" s="1" t="str">
        <f aca="false">IF(Q6="",IF(AND(F6&gt;G6+$R$1,G6=F5),"BUY",IF(AND(R5="BUY",NOT(G6=F5)),"FALSE RAISE",IF(S5="TRD","SELL",""))),"")</f>
        <v/>
      </c>
      <c r="S6" s="1" t="str">
        <f aca="false">IF(Q6="",IF(R6="BUY","TRD",IF(OR(R6="SELL",R6="FALSE RAISE"),"",IF(S5="TRD","TRD",""))),"")</f>
        <v/>
      </c>
    </row>
    <row r="7" customFormat="false" ht="13.8" hidden="false" customHeight="false" outlineLevel="0" collapsed="false">
      <c r="A7" s="9" t="s">
        <v>21</v>
      </c>
      <c r="B7" s="9" t="s">
        <v>16</v>
      </c>
      <c r="C7" s="10" t="n">
        <v>22300085</v>
      </c>
      <c r="D7" s="10" t="n">
        <v>23140987</v>
      </c>
      <c r="E7" s="10" t="n">
        <v>21400001.1</v>
      </c>
      <c r="F7" s="4" t="n">
        <v>22949939</v>
      </c>
      <c r="G7" s="10" t="n">
        <v>22400701</v>
      </c>
      <c r="I7" s="5" t="n">
        <f aca="false">D7-E7</f>
        <v>1740985.9</v>
      </c>
      <c r="J7" s="6" t="n">
        <f aca="false">(D7-MAX(C7,F7))/I7</f>
        <v>0.109735523992469</v>
      </c>
      <c r="K7" s="6" t="n">
        <f aca="false">(MIN(C7,F7)-E7)/I7</f>
        <v>0.516996662638106</v>
      </c>
      <c r="L7" s="7" t="n">
        <f aca="false">IF(N7="NUEVO CALCULO","-",K7+J7)</f>
        <v>0.626732186630575</v>
      </c>
      <c r="M7" s="8" t="n">
        <f aca="false">(G7-MIN(C7,F7))/(ABS(C7-F7))</f>
        <v>0.154828623044561</v>
      </c>
      <c r="N7" s="1" t="str">
        <f aca="false">IF(H7="NC","NUEVO CALCULO",IF(AND(G7&lt;=D7,G7&gt;MAX(C7,F7)),"THR TOP",IF(AND(G7&lt;=MAX(C7,F7),G7&gt;MIN(C7,F7)),IF(AND(M7&lt;=1,M7&gt;=0.6),"BDY TOP",IF(AND(M7&lt;0.6,M7&gt;=0.3),"BDY MID",IF(AND(M7&lt;0.3,M7&gt;=0),"BDY BTM",""))),"THR BTM")))</f>
        <v>BDY BTM</v>
      </c>
      <c r="O7" s="5" t="n">
        <f aca="false">IF(N7="NUEVO CALCULO","-",G7-G6)</f>
        <v>0</v>
      </c>
      <c r="P7" s="1" t="str">
        <f aca="false">IF(D7&gt;D6+$O$1,"HIGH","")</f>
        <v/>
      </c>
      <c r="Q7" s="1" t="str">
        <f aca="false">IF(AND(P6="HIGH",P7="HIGH"),"...",IF(P7="HIGH","BUY",IF(P6="HIGH","SELL","")))</f>
        <v/>
      </c>
      <c r="R7" s="1" t="str">
        <f aca="false">IF(Q7="",IF(AND(F7&gt;G7+$R$1,G7=F6),"BUY",IF(AND(R6="BUY",NOT(G7=F6)),"FALSE RAISE",IF(S6="TRD","SELL",""))),"")</f>
        <v>BUY</v>
      </c>
      <c r="S7" s="1" t="str">
        <f aca="false">IF(Q7="",IF(R7="BUY","TRD",IF(OR(R7="SELL",R7="FALSE RAISE"),"",IF(S6="TRD","TRD",""))),"")</f>
        <v>TRD</v>
      </c>
    </row>
    <row r="8" customFormat="false" ht="13.8" hidden="false" customHeight="false" outlineLevel="0" collapsed="false">
      <c r="A8" s="9" t="s">
        <v>22</v>
      </c>
      <c r="B8" s="9" t="s">
        <v>16</v>
      </c>
      <c r="C8" s="10" t="n">
        <v>22300085</v>
      </c>
      <c r="D8" s="10" t="n">
        <v>23140987</v>
      </c>
      <c r="E8" s="10" t="n">
        <v>21400001.1</v>
      </c>
      <c r="F8" s="4" t="n">
        <v>22400703</v>
      </c>
      <c r="G8" s="4" t="n">
        <v>22949939</v>
      </c>
      <c r="I8" s="5" t="n">
        <f aca="false">D8-E8</f>
        <v>1740985.9</v>
      </c>
      <c r="J8" s="6" t="n">
        <f aca="false">(D8-MAX(C8,F8))/I8</f>
        <v>0.425209647016671</v>
      </c>
      <c r="K8" s="6" t="n">
        <f aca="false">(MIN(C8,F8)-E8)/I8</f>
        <v>0.516996662638106</v>
      </c>
      <c r="L8" s="7" t="n">
        <f aca="false">IF(N8="NUEVO CALCULO","-",K8+J8)</f>
        <v>0.942206309654777</v>
      </c>
      <c r="M8" s="8" t="n">
        <f aca="false">(G8-MIN(C8,F8))/(ABS(C8-F8))</f>
        <v>6.45862569321593</v>
      </c>
      <c r="N8" s="1" t="str">
        <f aca="false">IF(H8="NC","NUEVO CALCULO",IF(AND(G8&lt;=D8,G8&gt;MAX(C8,F8)),"THR TOP",IF(AND(G8&lt;=MAX(C8,F8),G8&gt;MIN(C8,F8)),IF(AND(M8&lt;=1,M8&gt;=0.6),"BDY TOP",IF(AND(M8&lt;0.6,M8&gt;=0.3),"BDY MID",IF(AND(M8&lt;0.3,M8&gt;=0),"BDY BTM",""))),"THR BTM")))</f>
        <v>THR TOP</v>
      </c>
      <c r="O8" s="5" t="n">
        <f aca="false">IF(N8="NUEVO CALCULO","-",G8-G7)</f>
        <v>549238</v>
      </c>
      <c r="P8" s="1" t="str">
        <f aca="false">IF(D8&gt;D7+$O$1,"HIGH","")</f>
        <v/>
      </c>
      <c r="Q8" s="1" t="str">
        <f aca="false">IF(AND(P7="HIGH",P8="HIGH"),"...",IF(P8="HIGH","BUY",IF(P7="HIGH","SELL","")))</f>
        <v/>
      </c>
      <c r="R8" s="1" t="str">
        <f aca="false">IF(Q8="",IF(AND(F8&gt;G8+$R$1,G8=F7),"BUY",IF(AND(R7="BUY",NOT(G8=F7)),"FALSE RAISE",IF(S7="TRD","SELL",""))),"")</f>
        <v>SELL</v>
      </c>
      <c r="S8" s="1" t="str">
        <f aca="false">IF(Q8="",IF(R8="BUY","TRD",IF(OR(R8="SELL",R8="FALSE RAISE"),"",IF(S7="TRD","TRD",""))),"")</f>
        <v/>
      </c>
    </row>
    <row r="9" customFormat="false" ht="13.8" hidden="false" customHeight="false" outlineLevel="0" collapsed="false">
      <c r="A9" s="9" t="s">
        <v>23</v>
      </c>
      <c r="B9" s="9" t="s">
        <v>16</v>
      </c>
      <c r="C9" s="10" t="n">
        <v>22300085</v>
      </c>
      <c r="D9" s="10" t="n">
        <v>23140987</v>
      </c>
      <c r="E9" s="10" t="n">
        <v>21400001.1</v>
      </c>
      <c r="F9" s="10" t="n">
        <v>22400703</v>
      </c>
      <c r="G9" s="4" t="n">
        <v>22400703</v>
      </c>
      <c r="I9" s="5" t="n">
        <f aca="false">D9-E9</f>
        <v>1740985.9</v>
      </c>
      <c r="J9" s="6" t="n">
        <f aca="false">(D9-MAX(C9,F9))/I9</f>
        <v>0.425209647016671</v>
      </c>
      <c r="K9" s="6" t="n">
        <f aca="false">(MIN(C9,F9)-E9)/I9</f>
        <v>0.516996662638106</v>
      </c>
      <c r="L9" s="7" t="n">
        <f aca="false">IF(N9="NUEVO CALCULO","-",K9+J9)</f>
        <v>0.942206309654777</v>
      </c>
      <c r="M9" s="8" t="n">
        <f aca="false">(G9-MIN(C9,F9))/(ABS(C9-F9))</f>
        <v>1</v>
      </c>
      <c r="N9" s="1" t="str">
        <f aca="false">IF(H9="NC","NUEVO CALCULO",IF(AND(G9&lt;=D9,G9&gt;MAX(C9,F9)),"THR TOP",IF(AND(G9&lt;=MAX(C9,F9),G9&gt;MIN(C9,F9)),IF(AND(M9&lt;=1,M9&gt;=0.6),"BDY TOP",IF(AND(M9&lt;0.6,M9&gt;=0.3),"BDY MID",IF(AND(M9&lt;0.3,M9&gt;=0),"BDY BTM",""))),"THR BTM")))</f>
        <v>BDY TOP</v>
      </c>
      <c r="O9" s="5" t="n">
        <f aca="false">IF(N9="NUEVO CALCULO","-",G9-G8)</f>
        <v>-549236</v>
      </c>
      <c r="P9" s="1" t="str">
        <f aca="false">IF(D9&gt;D8+$O$1,"HIGH","")</f>
        <v/>
      </c>
      <c r="Q9" s="11" t="str">
        <f aca="false">IF(AND(P8="HIGH",P9="HIGH"),"...",IF(P9="HIGH","BUY",IF(P8="HIGH","SELL","")))</f>
        <v/>
      </c>
      <c r="R9" s="1" t="str">
        <f aca="false">IF(Q9="",IF(AND(F9&gt;G9+$R$1,G9=F8),"BUY",IF(AND(R8="BUY",NOT(G9=F8)),"FALSE RAISE",IF(S8="TRD","SELL",""))),"")</f>
        <v/>
      </c>
      <c r="S9" s="1" t="str">
        <f aca="false">IF(Q9="",IF(R9="BUY","TRD",IF(OR(R9="SELL",R9="FALSE RAISE"),"",IF(S8="TRD","TRD",""))),"")</f>
        <v/>
      </c>
    </row>
    <row r="10" customFormat="false" ht="13.8" hidden="false" customHeight="false" outlineLevel="0" collapsed="false">
      <c r="A10" s="9" t="s">
        <v>24</v>
      </c>
      <c r="B10" s="9" t="s">
        <v>16</v>
      </c>
      <c r="C10" s="10" t="n">
        <v>22300085</v>
      </c>
      <c r="D10" s="10" t="n">
        <v>23140987</v>
      </c>
      <c r="E10" s="10" t="n">
        <v>21400001.1</v>
      </c>
      <c r="F10" s="4" t="n">
        <v>22350105</v>
      </c>
      <c r="G10" s="10" t="n">
        <v>22400703</v>
      </c>
      <c r="I10" s="5" t="n">
        <f aca="false">D10-E10</f>
        <v>1740985.9</v>
      </c>
      <c r="J10" s="6" t="n">
        <f aca="false">(D10-MAX(C10,F10))/I10</f>
        <v>0.45427249008737</v>
      </c>
      <c r="K10" s="6" t="n">
        <f aca="false">(MIN(C10,F10)-E10)/I10</f>
        <v>0.516996662638106</v>
      </c>
      <c r="L10" s="7" t="n">
        <f aca="false">IF(N10="NUEVO CALCULO","-",K10+J10)</f>
        <v>0.971269152725476</v>
      </c>
      <c r="M10" s="8" t="n">
        <f aca="false">(G10-MIN(C10,F10))/(ABS(C10-F10))</f>
        <v>2.01155537784886</v>
      </c>
      <c r="N10" s="1" t="str">
        <f aca="false">IF(H10="NC","NUEVO CALCULO",IF(AND(G10&lt;=D10,G10&gt;MAX(C10,F10)),"THR TOP",IF(AND(G10&lt;=MAX(C10,F10),G10&gt;MIN(C10,F10)),IF(AND(M10&lt;=1,M10&gt;=0.6),"BDY TOP",IF(AND(M10&lt;0.6,M10&gt;=0.3),"BDY MID",IF(AND(M10&lt;0.3,M10&gt;=0),"BDY BTM",""))),"THR BTM")))</f>
        <v>THR TOP</v>
      </c>
      <c r="O10" s="5" t="n">
        <f aca="false">IF(N10="NUEVO CALCULO","-",G10-G9)</f>
        <v>0</v>
      </c>
      <c r="P10" s="1" t="str">
        <f aca="false">IF(D10&gt;D9+$O$1,"HIGH","")</f>
        <v/>
      </c>
      <c r="Q10" s="1" t="str">
        <f aca="false">IF(AND(P9="HIGH",P10="HIGH"),"...",IF(P10="HIGH","BUY",IF(P9="HIGH","SELL","")))</f>
        <v/>
      </c>
      <c r="R10" s="1" t="str">
        <f aca="false">IF(Q10="",IF(AND(F10&gt;G10+$R$1,G10=F9),"BUY",IF(AND(R9="BUY",NOT(G10=F9)),"FALSE RAISE",IF(S9="TRD","SELL",""))),"")</f>
        <v/>
      </c>
      <c r="S10" s="1" t="str">
        <f aca="false">IF(Q10="",IF(R10="BUY","TRD",IF(OR(R10="SELL",R10="FALSE RAISE"),"",IF(S9="TRD","TRD",""))),"")</f>
        <v/>
      </c>
    </row>
    <row r="11" customFormat="false" ht="13.8" hidden="false" customHeight="false" outlineLevel="0" collapsed="false">
      <c r="A11" s="9" t="s">
        <v>25</v>
      </c>
      <c r="B11" s="9" t="s">
        <v>16</v>
      </c>
      <c r="C11" s="10" t="n">
        <v>22300085</v>
      </c>
      <c r="D11" s="10" t="n">
        <v>23140987</v>
      </c>
      <c r="E11" s="10" t="n">
        <v>21400001.1</v>
      </c>
      <c r="F11" s="4" t="n">
        <v>22949884</v>
      </c>
      <c r="G11" s="4" t="n">
        <v>22350105</v>
      </c>
      <c r="I11" s="5" t="n">
        <f aca="false">D11-E11</f>
        <v>1740985.9</v>
      </c>
      <c r="J11" s="6" t="n">
        <f aca="false">(D11-MAX(C11,F11))/I11</f>
        <v>0.109767115287953</v>
      </c>
      <c r="K11" s="6" t="n">
        <f aca="false">(MIN(C11,F11)-E11)/I11</f>
        <v>0.516996662638106</v>
      </c>
      <c r="L11" s="7" t="n">
        <f aca="false">IF(N11="NUEVO CALCULO","-",K11+J11)</f>
        <v>0.626763777926059</v>
      </c>
      <c r="M11" s="8" t="n">
        <f aca="false">(G11-MIN(C11,F11))/(ABS(C11-F11))</f>
        <v>0.0769776500117729</v>
      </c>
      <c r="N11" s="1" t="str">
        <f aca="false">IF(H11="NC","NUEVO CALCULO",IF(AND(G11&lt;=D11,G11&gt;MAX(C11,F11)),"THR TOP",IF(AND(G11&lt;=MAX(C11,F11),G11&gt;MIN(C11,F11)),IF(AND(M11&lt;=1,M11&gt;=0.6),"BDY TOP",IF(AND(M11&lt;0.6,M11&gt;=0.3),"BDY MID",IF(AND(M11&lt;0.3,M11&gt;=0),"BDY BTM",""))),"THR BTM")))</f>
        <v>BDY BTM</v>
      </c>
      <c r="O11" s="5" t="n">
        <f aca="false">IF(N11="NUEVO CALCULO","-",G11-G10)</f>
        <v>-50598</v>
      </c>
      <c r="P11" s="1" t="str">
        <f aca="false">IF(D11&gt;D10+$O$1,"HIGH","")</f>
        <v/>
      </c>
      <c r="Q11" s="1" t="str">
        <f aca="false">IF(AND(P10="HIGH",P11="HIGH"),"...",IF(P11="HIGH","BUY",IF(P10="HIGH","SELL","")))</f>
        <v/>
      </c>
      <c r="R11" s="1" t="str">
        <f aca="false">IF(Q11="",IF(AND(F11&gt;G11+$R$1,G11=F10),"BUY",IF(AND(R10="BUY",NOT(G11=F10)),"FALSE RAISE",IF(S10="TRD","SELL",""))),"")</f>
        <v>BUY</v>
      </c>
      <c r="S11" s="1" t="str">
        <f aca="false">IF(Q11="",IF(R11="BUY","TRD",IF(OR(R11="SELL",R11="FALSE RAISE"),"",IF(S10="TRD","TRD",""))),"")</f>
        <v>TRD</v>
      </c>
    </row>
    <row r="12" customFormat="false" ht="13.8" hidden="false" customHeight="false" outlineLevel="0" collapsed="false">
      <c r="A12" s="9" t="s">
        <v>26</v>
      </c>
      <c r="B12" s="9" t="s">
        <v>16</v>
      </c>
      <c r="C12" s="10" t="n">
        <v>22300085</v>
      </c>
      <c r="D12" s="10" t="n">
        <v>23140987</v>
      </c>
      <c r="E12" s="10" t="n">
        <v>21400001.1</v>
      </c>
      <c r="F12" s="4" t="n">
        <v>22043001</v>
      </c>
      <c r="G12" s="4" t="n">
        <v>22949884</v>
      </c>
      <c r="I12" s="5" t="n">
        <f aca="false">D12-E12</f>
        <v>1740985.9</v>
      </c>
      <c r="J12" s="6" t="n">
        <f aca="false">IFERROR((D12-MAX(C12,F12))/I12,0)</f>
        <v>0.483003337361894</v>
      </c>
      <c r="K12" s="6" t="n">
        <f aca="false">IFERROR((MIN(C12,F12)-E12)/I12,0)</f>
        <v>0.369330906126235</v>
      </c>
      <c r="L12" s="7" t="n">
        <f aca="false">IF(N12="NUEVO CALCULO","-",K12+J12)</f>
        <v>0.852334243488129</v>
      </c>
      <c r="M12" s="8" t="n">
        <f aca="false">IFERROR((G12-MIN(C12,F12))/(ABS(C12-F12)),0)</f>
        <v>3.52757464486316</v>
      </c>
      <c r="N12" s="1" t="str">
        <f aca="false">IF(H12="NC","NUEVO CALCULO",IF(AND(G12&lt;=D12,G12&gt;MAX(C12,F12)),"THR TOP",IF(AND(G12&lt;=MAX(C12,F12),G12&gt;MIN(C12,F12)),IF(AND(M12&lt;=1,M12&gt;=0.6),"BDY TOP",IF(AND(M12&lt;0.6,M12&gt;=0.3),"BDY MID",IF(AND(M12&lt;0.3,M12&gt;=0),"BDY BTM",""))),"THR BTM")))</f>
        <v>THR TOP</v>
      </c>
      <c r="O12" s="5" t="n">
        <f aca="false">IF(N12="NUEVO CALCULO","-",G12-G11)</f>
        <v>599779</v>
      </c>
      <c r="P12" s="1" t="str">
        <f aca="false">IF(D12&gt;D11+$O$1,"HIGH","")</f>
        <v/>
      </c>
      <c r="Q12" s="1" t="str">
        <f aca="false">IF(AND(P11="HIGH",P12="HIGH"),"...",IF(P12="HIGH","BUY",IF(P11="HIGH","SELL","")))</f>
        <v/>
      </c>
      <c r="R12" s="1" t="str">
        <f aca="false">IF(Q12="",IF(AND(F12&gt;G12+$R$1,G12=F11),"BUY",IF(AND(R11="BUY",NOT(G12=F11)),"FALSE RAISE",IF(S11="TRD","SELL",""))),"")</f>
        <v>SELL</v>
      </c>
      <c r="S12" s="1" t="str">
        <f aca="false">IF(Q12="",IF(R12="BUY","TRD",IF(OR(R12="SELL",R12="FALSE RAISE"),"",IF(S11="TRD","TRD",""))),"")</f>
        <v/>
      </c>
    </row>
    <row r="13" customFormat="false" ht="13.8" hidden="false" customHeight="false" outlineLevel="0" collapsed="false">
      <c r="A13" s="9" t="s">
        <v>27</v>
      </c>
      <c r="B13" s="9" t="s">
        <v>16</v>
      </c>
      <c r="C13" s="10" t="n">
        <v>22300085</v>
      </c>
      <c r="D13" s="10" t="n">
        <v>23140987</v>
      </c>
      <c r="E13" s="10" t="n">
        <v>21400001.1</v>
      </c>
      <c r="F13" s="4" t="n">
        <v>22939795</v>
      </c>
      <c r="G13" s="4" t="n">
        <v>22043001</v>
      </c>
      <c r="I13" s="5" t="n">
        <f aca="false">D13-E13</f>
        <v>1740985.9</v>
      </c>
      <c r="J13" s="6" t="n">
        <f aca="false">IFERROR((D13-MAX(C13,F13))/I13,0)</f>
        <v>0.11556210765406</v>
      </c>
      <c r="K13" s="6" t="n">
        <f aca="false">IFERROR((MIN(C13,F13)-E13)/I13,0)</f>
        <v>0.516996662638106</v>
      </c>
      <c r="L13" s="7" t="n">
        <f aca="false">IF(N13="NUEVO CALCULO","-",K13+J13)</f>
        <v>0.632558770292166</v>
      </c>
      <c r="M13" s="8" t="n">
        <f aca="false">IFERROR((G13-MIN(C13,F13))/(ABS(C13-F13)),0)</f>
        <v>-0.401875849994529</v>
      </c>
      <c r="N13" s="1" t="str">
        <f aca="false">IF(H13="NC","NUEVO CALCULO",IF(AND(G13&lt;=D13,G13&gt;MAX(C13,F13)),"THR TOP",IF(AND(G13&lt;=MAX(C13,F13),G13&gt;MIN(C13,F13)),IF(AND(M13&lt;=1,M13&gt;=0.6),"BDY TOP",IF(AND(M13&lt;0.6,M13&gt;=0.3),"BDY MID",IF(AND(M13&lt;0.3,M13&gt;=0),"BDY BTM",""))),"THR BTM")))</f>
        <v>THR BTM</v>
      </c>
      <c r="O13" s="5" t="n">
        <f aca="false">IF(N13="NUEVO CALCULO","-",G13-G12)</f>
        <v>-906883</v>
      </c>
      <c r="P13" s="1" t="str">
        <f aca="false">IF(D13&gt;D12+$O$1,"HIGH","")</f>
        <v/>
      </c>
      <c r="Q13" s="1" t="str">
        <f aca="false">IF(AND(P12="HIGH",P13="HIGH"),"...",IF(P13="HIGH","BUY",IF(P12="HIGH","SELL","")))</f>
        <v/>
      </c>
      <c r="R13" s="1" t="str">
        <f aca="false">IF(Q13="",IF(AND(F13&gt;G13+$R$1,G13=F12),"BUY",IF(AND(R12="BUY",NOT(G13=F12)),"FALSE RAISE",IF(S12="TRD","SELL",""))),"")</f>
        <v>BUY</v>
      </c>
      <c r="S13" s="1" t="str">
        <f aca="false">IF(Q13="",IF(R13="BUY","TRD",IF(OR(R13="SELL",R13="FALSE RAISE"),"",IF(S12="TRD","TRD",""))),"")</f>
        <v>TRD</v>
      </c>
    </row>
    <row r="14" customFormat="false" ht="13.8" hidden="false" customHeight="false" outlineLevel="0" collapsed="false">
      <c r="A14" s="9" t="s">
        <v>28</v>
      </c>
      <c r="B14" s="9" t="s">
        <v>16</v>
      </c>
      <c r="C14" s="10" t="n">
        <v>22300085</v>
      </c>
      <c r="D14" s="10" t="n">
        <v>23140987</v>
      </c>
      <c r="E14" s="10" t="n">
        <v>21400001.1</v>
      </c>
      <c r="F14" s="4" t="n">
        <v>22043001.1</v>
      </c>
      <c r="G14" s="10" t="n">
        <v>22043001.1</v>
      </c>
      <c r="I14" s="5" t="n">
        <f aca="false">D14-E14</f>
        <v>1740985.9</v>
      </c>
      <c r="J14" s="6" t="n">
        <f aca="false">IFERROR((D14-MAX(C14,F14))/I14,0)</f>
        <v>0.483003337361894</v>
      </c>
      <c r="K14" s="6" t="n">
        <f aca="false">IFERROR((MIN(C14,F14)-E14)/I14,0)</f>
        <v>0.369330963564955</v>
      </c>
      <c r="L14" s="7" t="n">
        <f aca="false">IF(N14="NUEVO CALCULO","-",K14+J14)</f>
        <v>0.852334300926849</v>
      </c>
      <c r="M14" s="8" t="n">
        <f aca="false">IFERROR((G14-MIN(C14,F14))/(ABS(C14-F14)),0)</f>
        <v>0</v>
      </c>
      <c r="N14" s="1" t="str">
        <f aca="false">IF(H14="NC","NUEVO CALCULO",IF(AND(G14&lt;=D14,G14&gt;MAX(C14,F14)),"THR TOP",IF(AND(G14&lt;=MAX(C14,F14),G14&gt;MIN(C14,F14)),IF(AND(M14&lt;=1,M14&gt;=0.6),"BDY TOP",IF(AND(M14&lt;0.6,M14&gt;=0.3),"BDY MID",IF(AND(M14&lt;0.3,M14&gt;=0),"BDY BTM",""))),"THR BTM")))</f>
        <v>THR BTM</v>
      </c>
      <c r="O14" s="5" t="n">
        <f aca="false">IF(N14="NUEVO CALCULO","-",G14-G13)</f>
        <v>0.100000001490116</v>
      </c>
      <c r="P14" s="1" t="str">
        <f aca="false">IF(D14&gt;D13+$O$1,"HIGH","")</f>
        <v/>
      </c>
      <c r="Q14" s="1" t="str">
        <f aca="false">IF(AND(P13="HIGH",P14="HIGH"),"...",IF(P14="HIGH","BUY",IF(P13="HIGH","SELL","")))</f>
        <v/>
      </c>
      <c r="R14" s="1" t="str">
        <f aca="false">IF(Q14="",IF(AND(F14&gt;G14+$R$1,G14=F13),"BUY",IF(AND(R13="BUY",NOT(G14=F13)),"FALSE RAISE",IF(S13="TRD","SELL",""))),"")</f>
        <v>FALSE RAISE</v>
      </c>
      <c r="S14" s="1" t="str">
        <f aca="false">IF(Q14="",IF(R14="BUY","TRD",IF(OR(R14="SELL",R14="FALSE RAISE"),"",IF(S13="TRD","TRD",""))),"")</f>
        <v/>
      </c>
    </row>
    <row r="15" customFormat="false" ht="13.8" hidden="false" customHeight="false" outlineLevel="0" collapsed="false">
      <c r="A15" s="3" t="s">
        <v>29</v>
      </c>
      <c r="B15" s="3" t="s">
        <v>16</v>
      </c>
      <c r="C15" s="4" t="n">
        <v>22150000</v>
      </c>
      <c r="D15" s="4" t="n">
        <v>22150000</v>
      </c>
      <c r="E15" s="4" t="n">
        <v>21711000</v>
      </c>
      <c r="F15" s="4" t="n">
        <v>21711000</v>
      </c>
      <c r="G15" s="10" t="n">
        <v>22043001.1</v>
      </c>
      <c r="H15" s="12" t="s">
        <v>30</v>
      </c>
      <c r="I15" s="13" t="n">
        <f aca="false">D15-E15</f>
        <v>439000</v>
      </c>
      <c r="J15" s="6" t="n">
        <f aca="false">IFERROR((D15-MAX(C15,F15))/I15,0)</f>
        <v>0</v>
      </c>
      <c r="K15" s="6" t="n">
        <f aca="false">IFERROR((MIN(C15,F15)-E15)/I15,0)</f>
        <v>0</v>
      </c>
      <c r="L15" s="14" t="str">
        <f aca="false">IF(N15="NUEVO CALCULO","-",K15+J15)</f>
        <v>-</v>
      </c>
      <c r="M15" s="8" t="n">
        <f aca="false">IFERROR((G15-MIN(C15,F15))/(ABS(C15-F15)),0)</f>
        <v>0.756266742596814</v>
      </c>
      <c r="N15" s="12" t="str">
        <f aca="false">IF(H15="NC","NUEVO CALCULO",IF(AND(G15&lt;=D15,G15&gt;MAX(C15,F15)),"THR TOP",IF(AND(G15&lt;=MAX(C15,F15),G15&gt;MIN(C15,F15)),IF(AND(M15&lt;=1,M15&gt;=0.6),"BDY TOP",IF(AND(M15&lt;0.6,M15&gt;=0.3),"BDY MID",IF(AND(M15&lt;0.3,M15&gt;=0),"BDY BTM",""))),"THR BTM")))</f>
        <v>NUEVO CALCULO</v>
      </c>
      <c r="O15" s="5" t="str">
        <f aca="false">IF(N15="NUEVO CALCULO","-",G15-G14)</f>
        <v>-</v>
      </c>
      <c r="P15" s="1" t="str">
        <f aca="false">IF(D15&gt;D14+$O$1,"HIGH","")</f>
        <v/>
      </c>
      <c r="Q15" s="1" t="str">
        <f aca="false">IF(AND(P14="HIGH",P15="HIGH"),"...",IF(P15="HIGH","BUY",IF(P14="HIGH","SELL","")))</f>
        <v/>
      </c>
      <c r="R15" s="1" t="str">
        <f aca="false">IF(Q15="",IF(AND(F15&gt;G15+$R$1,G15=F14),"BUY",IF(AND(R14="BUY",NOT(G15=F14)),"FALSE RAISE",IF(S14="TRD","SELL",""))),"")</f>
        <v/>
      </c>
      <c r="S15" s="1" t="str">
        <f aca="false">IF(Q15="",IF(R15="BUY","TRD",IF(OR(R15="SELL",R15="FALSE RAISE"),"",IF(S14="TRD","TRD",""))),"")</f>
        <v/>
      </c>
    </row>
    <row r="16" customFormat="false" ht="13.8" hidden="false" customHeight="false" outlineLevel="0" collapsed="false">
      <c r="A16" s="9" t="s">
        <v>31</v>
      </c>
      <c r="B16" s="9" t="s">
        <v>16</v>
      </c>
      <c r="C16" s="10" t="n">
        <v>22150000</v>
      </c>
      <c r="D16" s="10" t="n">
        <v>22150000</v>
      </c>
      <c r="E16" s="4" t="n">
        <v>21710004</v>
      </c>
      <c r="F16" s="4" t="n">
        <v>21710004</v>
      </c>
      <c r="G16" s="4" t="n">
        <v>21711000</v>
      </c>
      <c r="I16" s="5" t="n">
        <f aca="false">D16-E16</f>
        <v>439996</v>
      </c>
      <c r="J16" s="6" t="n">
        <f aca="false">IFERROR((D16-MAX(C16,F16))/I16,0)</f>
        <v>0</v>
      </c>
      <c r="K16" s="6" t="n">
        <f aca="false">IFERROR((MIN(C16,F16)-E16)/I16,0)</f>
        <v>0</v>
      </c>
      <c r="L16" s="7" t="n">
        <f aca="false">IF(N16="NUEVO CALCULO","-",K16+J16)</f>
        <v>0</v>
      </c>
      <c r="M16" s="8" t="n">
        <f aca="false">IFERROR((G16-MIN(C16,F16))/(ABS(C16-F16)),0)</f>
        <v>0.00226365694233584</v>
      </c>
      <c r="N16" s="1" t="str">
        <f aca="false">IF(H16="NC","NUEVO CALCULO",IF(AND(G16&lt;=D16,G16&gt;MAX(C16,F16)),"THR TOP",IF(AND(G16&lt;=MAX(C16,F16),G16&gt;MIN(C16,F16)),IF(AND(M16&lt;=1,M16&gt;=0.6),"BDY TOP",IF(AND(M16&lt;0.6,M16&gt;=0.3),"BDY MID",IF(AND(M16&lt;0.3,M16&gt;=0),"BDY BTM",""))),"THR BTM")))</f>
        <v>BDY BTM</v>
      </c>
      <c r="O16" s="5" t="n">
        <f aca="false">IF(N16="NUEVO CALCULO","-",G16-G15)</f>
        <v>-332001.100000001</v>
      </c>
      <c r="P16" s="1" t="str">
        <f aca="false">IF(D16&gt;D15+$O$1,"HIGH","")</f>
        <v/>
      </c>
      <c r="Q16" s="1" t="str">
        <f aca="false">IF(AND(P15="HIGH",P16="HIGH"),"...",IF(P16="HIGH","BUY",IF(P15="HIGH","SELL","")))</f>
        <v/>
      </c>
      <c r="R16" s="1" t="str">
        <f aca="false">IF(Q16="",IF(AND(F16&gt;G16+$R$1,G16=F15),"BUY",IF(AND(R15="BUY",NOT(G16=F15)),"FALSE RAISE",IF(S15="TRD","SELL",""))),"")</f>
        <v/>
      </c>
      <c r="S16" s="1" t="str">
        <f aca="false">IF(Q16="",IF(R16="BUY","TRD",IF(OR(R16="SELL",R16="FALSE RAISE"),"",IF(S15="TRD","TRD",""))),"")</f>
        <v/>
      </c>
    </row>
    <row r="17" customFormat="false" ht="13.8" hidden="false" customHeight="false" outlineLevel="0" collapsed="false">
      <c r="A17" s="9" t="s">
        <v>32</v>
      </c>
      <c r="B17" s="9" t="s">
        <v>16</v>
      </c>
      <c r="C17" s="10" t="n">
        <v>22150000</v>
      </c>
      <c r="D17" s="10" t="n">
        <v>22150000</v>
      </c>
      <c r="E17" s="10" t="n">
        <v>21710004</v>
      </c>
      <c r="F17" s="10" t="n">
        <v>21711001.1</v>
      </c>
      <c r="G17" s="4" t="n">
        <v>21711001.1</v>
      </c>
      <c r="I17" s="5" t="n">
        <f aca="false">D17-E17</f>
        <v>439996</v>
      </c>
      <c r="J17" s="6" t="n">
        <f aca="false">IFERROR((D17-MAX(C17,F17))/I17,0)</f>
        <v>0</v>
      </c>
      <c r="K17" s="6" t="n">
        <f aca="false">IFERROR((MIN(C17,F17)-E17)/I17,0)</f>
        <v>0.00226615696506671</v>
      </c>
      <c r="L17" s="7" t="n">
        <f aca="false">IF(N17="NUEVO CALCULO","-",K17+J17)</f>
        <v>0.00226615696506671</v>
      </c>
      <c r="M17" s="8" t="n">
        <f aca="false">IFERROR((G17-MIN(C17,F17))/(ABS(C17-F17)),0)</f>
        <v>0</v>
      </c>
      <c r="N17" s="1" t="str">
        <f aca="false">IF(H17="NC","NUEVO CALCULO",IF(AND(G17&lt;=D17,G17&gt;MAX(C17,F17)),"THR TOP",IF(AND(G17&lt;=MAX(C17,F17),G17&gt;MIN(C17,F17)),IF(AND(M17&lt;=1,M17&gt;=0.6),"BDY TOP",IF(AND(M17&lt;0.6,M17&gt;=0.3),"BDY MID",IF(AND(M17&lt;0.3,M17&gt;=0),"BDY BTM",""))),"THR BTM")))</f>
        <v>THR BTM</v>
      </c>
      <c r="O17" s="5" t="n">
        <f aca="false">IF(N17="NUEVO CALCULO","-",G17-G16)</f>
        <v>1.10000000149012</v>
      </c>
      <c r="P17" s="1" t="str">
        <f aca="false">IF(D17&gt;D16+$O$1,"HIGH","")</f>
        <v/>
      </c>
      <c r="Q17" s="1" t="str">
        <f aca="false">IF(AND(P16="HIGH",P17="HIGH"),"...",IF(P17="HIGH","BUY",IF(P16="HIGH","SELL","")))</f>
        <v/>
      </c>
      <c r="R17" s="1" t="str">
        <f aca="false">IF(Q17="",IF(AND(F17&gt;G17+$R$1,G17=F16),"BUY",IF(AND(R16="BUY",NOT(G17=F16)),"FALSE RAISE",IF(S16="TRD","SELL",""))),"")</f>
        <v/>
      </c>
      <c r="S17" s="1" t="str">
        <f aca="false">IF(Q17="",IF(R17="BUY","TRD",IF(OR(R17="SELL",R17="FALSE RAISE"),"",IF(S16="TRD","TRD",""))),"")</f>
        <v/>
      </c>
    </row>
    <row r="18" customFormat="false" ht="13.8" hidden="false" customHeight="false" outlineLevel="0" collapsed="false">
      <c r="A18" s="9" t="s">
        <v>33</v>
      </c>
      <c r="B18" s="9" t="s">
        <v>16</v>
      </c>
      <c r="C18" s="10" t="n">
        <v>22150000</v>
      </c>
      <c r="D18" s="10" t="n">
        <v>22150000</v>
      </c>
      <c r="E18" s="10" t="n">
        <v>21710004</v>
      </c>
      <c r="F18" s="10" t="n">
        <v>21711001.1</v>
      </c>
      <c r="G18" s="10" t="n">
        <v>21711001.1</v>
      </c>
      <c r="I18" s="5" t="n">
        <f aca="false">D18-E18</f>
        <v>439996</v>
      </c>
      <c r="J18" s="6" t="n">
        <f aca="false">IFERROR((D18-MAX(C18,F18))/I18,0)</f>
        <v>0</v>
      </c>
      <c r="K18" s="6" t="n">
        <f aca="false">IFERROR((MIN(C18,F18)-E18)/I18,0)</f>
        <v>0.00226615696506671</v>
      </c>
      <c r="L18" s="7" t="n">
        <f aca="false">IF(N18="NUEVO CALCULO","-",K18+J18)</f>
        <v>0.00226615696506671</v>
      </c>
      <c r="M18" s="8" t="n">
        <f aca="false">IFERROR((G18-MIN(C18,F18))/(ABS(C18-F18)),0)</f>
        <v>0</v>
      </c>
      <c r="N18" s="1" t="str">
        <f aca="false">IF(H18="NC","NUEVO CALCULO",IF(AND(G18&lt;=D18,G18&gt;MAX(C18,F18)),"THR TOP",IF(AND(G18&lt;=MAX(C18,F18),G18&gt;MIN(C18,F18)),IF(AND(M18&lt;=1,M18&gt;=0.6),"BDY TOP",IF(AND(M18&lt;0.6,M18&gt;=0.3),"BDY MID",IF(AND(M18&lt;0.3,M18&gt;=0),"BDY BTM",""))),"THR BTM")))</f>
        <v>THR BTM</v>
      </c>
      <c r="O18" s="5" t="n">
        <f aca="false">IF(N18="NUEVO CALCULO","-",G18-G17)</f>
        <v>0</v>
      </c>
      <c r="P18" s="1" t="str">
        <f aca="false">IF(D18&gt;D17+$O$1,"HIGH","")</f>
        <v/>
      </c>
      <c r="Q18" s="1" t="str">
        <f aca="false">IF(AND(P17="HIGH",P18="HIGH"),"...",IF(P18="HIGH","BUY",IF(P17="HIGH","SELL","")))</f>
        <v/>
      </c>
      <c r="R18" s="1" t="str">
        <f aca="false">IF(Q18="",IF(AND(F18&gt;G18+$R$1,G18=F17),"BUY",IF(AND(R17="BUY",NOT(G18=F17)),"FALSE RAISE",IF(S17="TRD","SELL",""))),"")</f>
        <v/>
      </c>
      <c r="S18" s="1" t="str">
        <f aca="false">IF(Q18="",IF(R18="BUY","TRD",IF(OR(R18="SELL",R18="FALSE RAISE"),"",IF(S17="TRD","TRD",""))),"")</f>
        <v/>
      </c>
    </row>
    <row r="19" customFormat="false" ht="13.8" hidden="false" customHeight="false" outlineLevel="0" collapsed="false">
      <c r="A19" s="9" t="s">
        <v>34</v>
      </c>
      <c r="B19" s="9" t="s">
        <v>16</v>
      </c>
      <c r="C19" s="10" t="n">
        <v>22150000</v>
      </c>
      <c r="D19" s="4" t="n">
        <v>22599992</v>
      </c>
      <c r="E19" s="10" t="n">
        <v>21710004</v>
      </c>
      <c r="F19" s="4" t="n">
        <v>22599992</v>
      </c>
      <c r="G19" s="10" t="n">
        <v>21711001.1</v>
      </c>
      <c r="I19" s="5" t="n">
        <f aca="false">D19-E19</f>
        <v>889988</v>
      </c>
      <c r="J19" s="6" t="n">
        <f aca="false">IFERROR((D19-MAX(C19,F19))/I19,0)</f>
        <v>0</v>
      </c>
      <c r="K19" s="6" t="n">
        <f aca="false">IFERROR((MIN(C19,F19)-E19)/I19,0)</f>
        <v>0.494384193944188</v>
      </c>
      <c r="L19" s="7" t="n">
        <f aca="false">IF(N19="NUEVO CALCULO","-",K19+J19)</f>
        <v>0.494384193944188</v>
      </c>
      <c r="M19" s="8" t="n">
        <f aca="false">IFERROR((G19-MIN(C19,F19))/(ABS(C19-F19)),0)</f>
        <v>-0.975570454585856</v>
      </c>
      <c r="N19" s="1" t="str">
        <f aca="false">IF(H19="NC","NUEVO CALCULO",IF(AND(G19&lt;=D19,G19&gt;MAX(C19,F19)),"THR TOP",IF(AND(G19&lt;=MAX(C19,F19),G19&gt;MIN(C19,F19)),IF(AND(M19&lt;=1,M19&gt;=0.6),"BDY TOP",IF(AND(M19&lt;0.6,M19&gt;=0.3),"BDY MID",IF(AND(M19&lt;0.3,M19&gt;=0),"BDY BTM",""))),"THR BTM")))</f>
        <v>THR BTM</v>
      </c>
      <c r="O19" s="5" t="n">
        <f aca="false">IF(N19="NUEVO CALCULO","-",G19-G18)</f>
        <v>0</v>
      </c>
      <c r="P19" s="1" t="str">
        <f aca="false">IF(D19&gt;D18+$O$1,"HIGH","")</f>
        <v>HIGH</v>
      </c>
      <c r="Q19" s="1" t="str">
        <f aca="false">IF(AND(P18="HIGH",P19="HIGH"),"...",IF(P19="HIGH","BUY",IF(P18="HIGH","SELL","")))</f>
        <v>BUY</v>
      </c>
      <c r="R19" s="1" t="str">
        <f aca="false">IF(Q19="",IF(AND(F19&gt;G19+$R$1,G19=F18),"BUY",IF(AND(R18="BUY",NOT(G19=F18)),"FALSE RAISE",IF(S18="TRD","SELL",""))),"")</f>
        <v/>
      </c>
      <c r="S19" s="1" t="str">
        <f aca="false">IF(Q19="",IF(R19="BUY","TRD",IF(OR(R19="SELL",R19="FALSE RAISE"),"",IF(S18="TRD","TRD",""))),"")</f>
        <v/>
      </c>
    </row>
    <row r="20" customFormat="false" ht="13.8" hidden="false" customHeight="false" outlineLevel="0" collapsed="false">
      <c r="A20" s="9" t="s">
        <v>35</v>
      </c>
      <c r="B20" s="9" t="s">
        <v>16</v>
      </c>
      <c r="C20" s="10" t="n">
        <v>22150000</v>
      </c>
      <c r="D20" s="10" t="n">
        <v>22599992</v>
      </c>
      <c r="E20" s="10" t="n">
        <v>21710004</v>
      </c>
      <c r="F20" s="10" t="n">
        <v>22599992</v>
      </c>
      <c r="G20" s="4" t="n">
        <v>22599992</v>
      </c>
      <c r="I20" s="5" t="n">
        <f aca="false">D20-E20</f>
        <v>889988</v>
      </c>
      <c r="J20" s="6" t="n">
        <f aca="false">IFERROR((D20-MAX(C20,F20))/I20,0)</f>
        <v>0</v>
      </c>
      <c r="K20" s="6" t="n">
        <f aca="false">IFERROR((MIN(C20,F20)-E20)/I20,0)</f>
        <v>0.494384193944188</v>
      </c>
      <c r="L20" s="7" t="n">
        <f aca="false">IF(N20="NUEVO CALCULO","-",K20+J20)</f>
        <v>0.494384193944188</v>
      </c>
      <c r="M20" s="8" t="n">
        <f aca="false">IFERROR((G20-MIN(C20,F20))/(ABS(C20-F20)),0)</f>
        <v>1</v>
      </c>
      <c r="N20" s="1" t="str">
        <f aca="false">IF(H20="NC","NUEVO CALCULO",IF(AND(G20&lt;=D20,G20&gt;MAX(C20,F20)),"THR TOP",IF(AND(G20&lt;=MAX(C20,F20),G20&gt;MIN(C20,F20)),IF(AND(M20&lt;=1,M20&gt;=0.6),"BDY TOP",IF(AND(M20&lt;0.6,M20&gt;=0.3),"BDY MID",IF(AND(M20&lt;0.3,M20&gt;=0),"BDY BTM",""))),"THR BTM")))</f>
        <v>BDY TOP</v>
      </c>
      <c r="O20" s="5" t="n">
        <f aca="false">IF(N20="NUEVO CALCULO","-",G20-G19)</f>
        <v>888990.899999999</v>
      </c>
      <c r="P20" s="1" t="str">
        <f aca="false">IF(D20&gt;D19+$O$1,"HIGH","")</f>
        <v/>
      </c>
      <c r="Q20" s="1" t="str">
        <f aca="false">IF(AND(P19="HIGH",P20="HIGH"),"...",IF(P20="HIGH","BUY",IF(P19="HIGH","SELL","")))</f>
        <v>SELL</v>
      </c>
      <c r="R20" s="1" t="str">
        <f aca="false">IF(Q20="",IF(AND(F20&gt;G20+$R$1,G20=F19),"BUY",IF(AND(R19="BUY",NOT(G20=F19)),"FALSE RAISE",IF(S19="TRD","SELL",""))),"")</f>
        <v/>
      </c>
      <c r="S20" s="1" t="str">
        <f aca="false">IF(Q20="",IF(R20="BUY","TRD",IF(OR(R20="SELL",R20="FALSE RAISE"),"",IF(S19="TRD","TRD",""))),"")</f>
        <v/>
      </c>
    </row>
    <row r="21" customFormat="false" ht="13.8" hidden="false" customHeight="false" outlineLevel="0" collapsed="false">
      <c r="A21" s="9" t="s">
        <v>36</v>
      </c>
      <c r="B21" s="9" t="s">
        <v>16</v>
      </c>
      <c r="C21" s="10" t="n">
        <v>22150000</v>
      </c>
      <c r="D21" s="10" t="n">
        <v>22599992</v>
      </c>
      <c r="E21" s="10" t="n">
        <v>21710004</v>
      </c>
      <c r="F21" s="4" t="n">
        <v>21800000</v>
      </c>
      <c r="G21" s="10" t="n">
        <v>22599992</v>
      </c>
      <c r="I21" s="5" t="n">
        <f aca="false">D21-E21</f>
        <v>889988</v>
      </c>
      <c r="J21" s="6" t="n">
        <f aca="false">IFERROR((D21-MAX(C21,F21))/I21,0)</f>
        <v>0.505615806055812</v>
      </c>
      <c r="K21" s="6" t="n">
        <f aca="false">IFERROR((MIN(C21,F21)-E21)/I21,0)</f>
        <v>0.101120464545589</v>
      </c>
      <c r="L21" s="7" t="n">
        <f aca="false">IF(N21="NUEVO CALCULO","-",K21+J21)</f>
        <v>0.606736270601401</v>
      </c>
      <c r="M21" s="8" t="n">
        <f aca="false">IFERROR((G21-MIN(C21,F21))/(ABS(C21-F21)),0)</f>
        <v>2.28569142857143</v>
      </c>
      <c r="N21" s="1" t="str">
        <f aca="false">IF(H21="NC","NUEVO CALCULO",IF(AND(G21&lt;=D21,G21&gt;MAX(C21,F21)),"THR TOP",IF(AND(G21&lt;=MAX(C21,F21),G21&gt;MIN(C21,F21)),IF(AND(M21&lt;=1,M21&gt;=0.6),"BDY TOP",IF(AND(M21&lt;0.6,M21&gt;=0.3),"BDY MID",IF(AND(M21&lt;0.3,M21&gt;=0),"BDY BTM",""))),"THR BTM")))</f>
        <v>THR TOP</v>
      </c>
      <c r="O21" s="5" t="n">
        <f aca="false">IF(N21="NUEVO CALCULO","-",G21-G20)</f>
        <v>0</v>
      </c>
      <c r="P21" s="1" t="str">
        <f aca="false">IF(D21&gt;D20+$O$1,"HIGH","")</f>
        <v/>
      </c>
      <c r="Q21" s="1" t="str">
        <f aca="false">IF(AND(P20="HIGH",P21="HIGH"),"...",IF(P21="HIGH","BUY",IF(P20="HIGH","SELL","")))</f>
        <v/>
      </c>
      <c r="R21" s="1" t="str">
        <f aca="false">IF(Q21="",IF(AND(F21&gt;G21+$R$1,G21=F20),"BUY",IF(AND(R20="BUY",NOT(G21=F20)),"FALSE RAISE",IF(S20="TRD","SELL",""))),"")</f>
        <v/>
      </c>
      <c r="S21" s="1" t="str">
        <f aca="false">IF(Q21="",IF(R21="BUY","TRD",IF(OR(R21="SELL",R21="FALSE RAISE"),"",IF(S20="TRD","TRD",""))),"")</f>
        <v/>
      </c>
    </row>
    <row r="22" customFormat="false" ht="13.8" hidden="false" customHeight="false" outlineLevel="0" collapsed="false">
      <c r="A22" s="9" t="s">
        <v>37</v>
      </c>
      <c r="B22" s="9" t="s">
        <v>16</v>
      </c>
      <c r="C22" s="10" t="n">
        <v>22150000</v>
      </c>
      <c r="D22" s="10" t="n">
        <v>22599992</v>
      </c>
      <c r="E22" s="10" t="n">
        <v>21710004</v>
      </c>
      <c r="F22" s="10" t="n">
        <v>21800000</v>
      </c>
      <c r="G22" s="4" t="n">
        <v>21800000</v>
      </c>
      <c r="I22" s="5" t="n">
        <f aca="false">D22-E22</f>
        <v>889988</v>
      </c>
      <c r="J22" s="6" t="n">
        <f aca="false">IFERROR((D22-MAX(C22,F22))/I22,0)</f>
        <v>0.505615806055812</v>
      </c>
      <c r="K22" s="6" t="n">
        <f aca="false">IFERROR((MIN(C22,F22)-E22)/I22,0)</f>
        <v>0.101120464545589</v>
      </c>
      <c r="L22" s="7" t="n">
        <f aca="false">IF(N22="NUEVO CALCULO","-",K22+J22)</f>
        <v>0.606736270601401</v>
      </c>
      <c r="M22" s="8" t="n">
        <f aca="false">IFERROR((G22-MIN(C22,F22))/(ABS(C22-F22)),0)</f>
        <v>0</v>
      </c>
      <c r="N22" s="1" t="str">
        <f aca="false">IF(H22="NC","NUEVO CALCULO",IF(AND(G22&lt;=D22,G22&gt;MAX(C22,F22)),"THR TOP",IF(AND(G22&lt;=MAX(C22,F22),G22&gt;MIN(C22,F22)),IF(AND(M22&lt;=1,M22&gt;=0.6),"BDY TOP",IF(AND(M22&lt;0.6,M22&gt;=0.3),"BDY MID",IF(AND(M22&lt;0.3,M22&gt;=0),"BDY BTM",""))),"THR BTM")))</f>
        <v>THR BTM</v>
      </c>
      <c r="O22" s="5" t="n">
        <f aca="false">IF(N22="NUEVO CALCULO","-",G22-G21)</f>
        <v>-799992</v>
      </c>
      <c r="P22" s="1" t="str">
        <f aca="false">IF(D22&gt;D21+$O$1,"HIGH","")</f>
        <v/>
      </c>
      <c r="Q22" s="1" t="str">
        <f aca="false">IF(AND(P21="HIGH",P22="HIGH"),"...",IF(P22="HIGH","BUY",IF(P21="HIGH","SELL","")))</f>
        <v/>
      </c>
      <c r="R22" s="1" t="str">
        <f aca="false">IF(Q22="",IF(AND(F22&gt;G22+$R$1,G22=F21),"BUY",IF(AND(R21="BUY",NOT(G22=F21)),"FALSE RAISE",IF(S21="TRD","SELL",""))),"")</f>
        <v/>
      </c>
      <c r="S22" s="1" t="str">
        <f aca="false">IF(Q22="",IF(R22="BUY","TRD",IF(OR(R22="SELL",R22="FALSE RAISE"),"",IF(S21="TRD","TRD",""))),"")</f>
        <v/>
      </c>
    </row>
    <row r="23" customFormat="false" ht="13.8" hidden="false" customHeight="false" outlineLevel="0" collapsed="false">
      <c r="A23" s="9" t="s">
        <v>38</v>
      </c>
      <c r="B23" s="9" t="s">
        <v>16</v>
      </c>
      <c r="C23" s="10" t="n">
        <v>22150000</v>
      </c>
      <c r="D23" s="10" t="n">
        <v>22599992</v>
      </c>
      <c r="E23" s="10" t="n">
        <v>21710004</v>
      </c>
      <c r="F23" s="4" t="n">
        <v>22549999</v>
      </c>
      <c r="G23" s="10" t="n">
        <v>21800000</v>
      </c>
      <c r="I23" s="5" t="n">
        <f aca="false">D23-E23</f>
        <v>889988</v>
      </c>
      <c r="J23" s="6" t="n">
        <f aca="false">IFERROR((D23-MAX(C23,F23))/I23,0)</f>
        <v>0.0561726674966404</v>
      </c>
      <c r="K23" s="6" t="n">
        <f aca="false">IFERROR((MIN(C23,F23)-E23)/I23,0)</f>
        <v>0.494384193944188</v>
      </c>
      <c r="L23" s="7" t="n">
        <f aca="false">IF(N23="NUEVO CALCULO","-",K23+J23)</f>
        <v>0.550556861440828</v>
      </c>
      <c r="M23" s="8" t="n">
        <f aca="false">IFERROR((G23-MIN(C23,F23))/(ABS(C23-F23)),0)</f>
        <v>-0.875002187505469</v>
      </c>
      <c r="N23" s="1" t="str">
        <f aca="false">IF(H23="NC","NUEVO CALCULO",IF(AND(G23&lt;=D23,G23&gt;MAX(C23,F23)),"THR TOP",IF(AND(G23&lt;=MAX(C23,F23),G23&gt;MIN(C23,F23)),IF(AND(M23&lt;=1,M23&gt;=0.6),"BDY TOP",IF(AND(M23&lt;0.6,M23&gt;=0.3),"BDY MID",IF(AND(M23&lt;0.3,M23&gt;=0),"BDY BTM",""))),"THR BTM")))</f>
        <v>THR BTM</v>
      </c>
      <c r="O23" s="5" t="n">
        <f aca="false">IF(N23="NUEVO CALCULO","-",G23-G22)</f>
        <v>0</v>
      </c>
      <c r="P23" s="1" t="str">
        <f aca="false">IF(D23&gt;D22+$O$1,"HIGH","")</f>
        <v/>
      </c>
      <c r="Q23" s="1" t="str">
        <f aca="false">IF(AND(P22="HIGH",P23="HIGH"),"...",IF(P23="HIGH","BUY",IF(P22="HIGH","SELL","")))</f>
        <v/>
      </c>
      <c r="R23" s="1" t="str">
        <f aca="false">IF(Q23="",IF(AND(F23&gt;G23+$R$1,G23=F22),"BUY",IF(AND(R22="BUY",NOT(G23=F22)),"FALSE RAISE",IF(S22="TRD","SELL",""))),"")</f>
        <v>BUY</v>
      </c>
      <c r="S23" s="1" t="str">
        <f aca="false">IF(Q23="",IF(R23="BUY","TRD",IF(OR(R23="SELL",R23="FALSE RAISE"),"",IF(S22="TRD","TRD",""))),"")</f>
        <v>TRD</v>
      </c>
    </row>
    <row r="24" customFormat="false" ht="13.8" hidden="false" customHeight="false" outlineLevel="0" collapsed="false">
      <c r="A24" s="9" t="s">
        <v>39</v>
      </c>
      <c r="B24" s="9" t="s">
        <v>16</v>
      </c>
      <c r="C24" s="10" t="n">
        <v>22150000</v>
      </c>
      <c r="D24" s="4" t="n">
        <v>22599998</v>
      </c>
      <c r="E24" s="10" t="n">
        <v>21710004</v>
      </c>
      <c r="F24" s="4" t="n">
        <v>22599998</v>
      </c>
      <c r="G24" s="10" t="n">
        <v>21800000</v>
      </c>
      <c r="I24" s="5" t="n">
        <f aca="false">D24-E24</f>
        <v>889994</v>
      </c>
      <c r="J24" s="6" t="n">
        <f aca="false">IFERROR((D24-MAX(C24,F24))/I24,0)</f>
        <v>0</v>
      </c>
      <c r="K24" s="6" t="n">
        <f aca="false">IFERROR((MIN(C24,F24)-E24)/I24,0)</f>
        <v>0.494380860994569</v>
      </c>
      <c r="L24" s="7" t="n">
        <f aca="false">IF(N24="NUEVO CALCULO","-",K24+J24)</f>
        <v>0.494380860994569</v>
      </c>
      <c r="M24" s="8" t="n">
        <f aca="false">IFERROR((G24-MIN(C24,F24))/(ABS(C24-F24)),0)</f>
        <v>-0.777781234583265</v>
      </c>
      <c r="N24" s="1" t="str">
        <f aca="false">IF(H24="NC","NUEVO CALCULO",IF(AND(G24&lt;=D24,G24&gt;MAX(C24,F24)),"THR TOP",IF(AND(G24&lt;=MAX(C24,F24),G24&gt;MIN(C24,F24)),IF(AND(M24&lt;=1,M24&gt;=0.6),"BDY TOP",IF(AND(M24&lt;0.6,M24&gt;=0.3),"BDY MID",IF(AND(M24&lt;0.3,M24&gt;=0),"BDY BTM",""))),"THR BTM")))</f>
        <v>THR BTM</v>
      </c>
      <c r="O24" s="5" t="n">
        <f aca="false">IF(N24="NUEVO CALCULO","-",G24-G23)</f>
        <v>0</v>
      </c>
      <c r="P24" s="1" t="str">
        <f aca="false">IF(D24&gt;D23+$O$1,"HIGH","")</f>
        <v>HIGH</v>
      </c>
      <c r="Q24" s="1" t="str">
        <f aca="false">IF(AND(P23="HIGH",P24="HIGH"),"...",IF(P24="HIGH","BUY",IF(P23="HIGH","SELL","")))</f>
        <v>BUY</v>
      </c>
      <c r="R24" s="1" t="str">
        <f aca="false">IF(Q24="",IF(AND(F24&gt;G24+$R$1,G24=F23),"BUY",IF(AND(R23="BUY",NOT(G24=F23)),"FALSE RAISE",IF(S23="TRD","SELL",""))),"")</f>
        <v/>
      </c>
      <c r="S24" s="1" t="str">
        <f aca="false">IF(Q24="",IF(R24="BUY","TRD",IF(OR(R24="SELL",R24="FALSE RAISE"),"",IF(S23="TRD","TRD",""))),"")</f>
        <v/>
      </c>
    </row>
    <row r="25" customFormat="false" ht="13.8" hidden="false" customHeight="false" outlineLevel="0" collapsed="false">
      <c r="A25" s="9" t="s">
        <v>40</v>
      </c>
      <c r="B25" s="9" t="s">
        <v>16</v>
      </c>
      <c r="C25" s="10" t="n">
        <v>22150000</v>
      </c>
      <c r="D25" s="4" t="n">
        <v>22599999</v>
      </c>
      <c r="E25" s="10" t="n">
        <v>21710004</v>
      </c>
      <c r="F25" s="4" t="n">
        <v>22599999</v>
      </c>
      <c r="G25" s="4" t="n">
        <v>22599998</v>
      </c>
      <c r="I25" s="5" t="n">
        <f aca="false">D25-E25</f>
        <v>889995</v>
      </c>
      <c r="J25" s="6" t="n">
        <f aca="false">IFERROR((D25-MAX(C25,F25))/I25,0)</f>
        <v>0</v>
      </c>
      <c r="K25" s="6" t="n">
        <f aca="false">IFERROR((MIN(C25,F25)-E25)/I25,0)</f>
        <v>0.494380305507334</v>
      </c>
      <c r="L25" s="7" t="n">
        <f aca="false">IF(N25="NUEVO CALCULO","-",K25+J25)</f>
        <v>0.494380305507334</v>
      </c>
      <c r="M25" s="8" t="n">
        <f aca="false">IFERROR((G25-MIN(C25,F25))/(ABS(C25-F25)),0)</f>
        <v>0.99999777777284</v>
      </c>
      <c r="N25" s="1" t="str">
        <f aca="false">IF(H25="NC","NUEVO CALCULO",IF(AND(G25&lt;=D25,G25&gt;MAX(C25,F25)),"THR TOP",IF(AND(G25&lt;=MAX(C25,F25),G25&gt;MIN(C25,F25)),IF(AND(M25&lt;=1,M25&gt;=0.6),"BDY TOP",IF(AND(M25&lt;0.6,M25&gt;=0.3),"BDY MID",IF(AND(M25&lt;0.3,M25&gt;=0),"BDY BTM",""))),"THR BTM")))</f>
        <v>BDY TOP</v>
      </c>
      <c r="O25" s="5" t="n">
        <f aca="false">IF(N25="NUEVO CALCULO","-",G25-G24)</f>
        <v>799998</v>
      </c>
      <c r="P25" s="1" t="str">
        <f aca="false">IF(D25&gt;D24+$O$1,"HIGH","")</f>
        <v>HIGH</v>
      </c>
      <c r="Q25" s="1" t="str">
        <f aca="false">IF(AND(P24="HIGH",P25="HIGH"),"...",IF(P25="HIGH","BUY",IF(P24="HIGH","SELL","")))</f>
        <v>...</v>
      </c>
      <c r="R25" s="1" t="str">
        <f aca="false">IF(Q25="",IF(AND(F25&gt;G25+$R$1,G25=F24),"BUY",IF(AND(R24="BUY",NOT(G25=F24)),"FALSE RAISE",IF(S24="TRD","SELL",""))),"")</f>
        <v/>
      </c>
      <c r="S25" s="1" t="str">
        <f aca="false">IF(Q25="",IF(R25="BUY","TRD",IF(OR(R25="SELL",R25="FALSE RAISE"),"",IF(S24="TRD","TRD",""))),"")</f>
        <v/>
      </c>
    </row>
    <row r="26" customFormat="false" ht="13.8" hidden="false" customHeight="false" outlineLevel="0" collapsed="false">
      <c r="A26" s="9" t="s">
        <v>41</v>
      </c>
      <c r="B26" s="9" t="s">
        <v>16</v>
      </c>
      <c r="C26" s="10" t="n">
        <v>22150000</v>
      </c>
      <c r="D26" s="4" t="n">
        <v>22799990</v>
      </c>
      <c r="E26" s="10" t="n">
        <v>21710004</v>
      </c>
      <c r="F26" s="4" t="n">
        <v>22799990</v>
      </c>
      <c r="G26" s="4" t="n">
        <v>22599999</v>
      </c>
      <c r="I26" s="5" t="n">
        <f aca="false">D26-E26</f>
        <v>1089986</v>
      </c>
      <c r="J26" s="6" t="n">
        <f aca="false">IFERROR((D26-MAX(C26,F26))/I26,0)</f>
        <v>0</v>
      </c>
      <c r="K26" s="6" t="n">
        <f aca="false">IFERROR((MIN(C26,F26)-E26)/I26,0)</f>
        <v>0.403671239814089</v>
      </c>
      <c r="L26" s="7" t="n">
        <f aca="false">IF(N26="NUEVO CALCULO","-",K26+J26)</f>
        <v>0.403671239814089</v>
      </c>
      <c r="M26" s="8" t="n">
        <f aca="false">IFERROR((G26-MIN(C26,F26))/(ABS(C26-F26)),0)</f>
        <v>0.692316804873921</v>
      </c>
      <c r="N26" s="1" t="str">
        <f aca="false">IF(H26="NC","NUEVO CALCULO",IF(AND(G26&lt;=D26,G26&gt;MAX(C26,F26)),"THR TOP",IF(AND(G26&lt;=MAX(C26,F26),G26&gt;MIN(C26,F26)),IF(AND(M26&lt;=1,M26&gt;=0.6),"BDY TOP",IF(AND(M26&lt;0.6,M26&gt;=0.3),"BDY MID",IF(AND(M26&lt;0.3,M26&gt;=0),"BDY BTM",""))),"THR BTM")))</f>
        <v>BDY TOP</v>
      </c>
      <c r="O26" s="5" t="n">
        <f aca="false">IF(N26="NUEVO CALCULO","-",G26-G25)</f>
        <v>1</v>
      </c>
      <c r="P26" s="1" t="str">
        <f aca="false">IF(D26&gt;D25+$O$1,"HIGH","")</f>
        <v>HIGH</v>
      </c>
      <c r="Q26" s="1" t="str">
        <f aca="false">IF(AND(P25="HIGH",P26="HIGH"),"...",IF(P26="HIGH","BUY",IF(P25="HIGH","SELL","")))</f>
        <v>...</v>
      </c>
      <c r="R26" s="1" t="str">
        <f aca="false">IF(Q26="",IF(AND(F26&gt;G26+$R$1,G26=F25),"BUY",IF(AND(R25="BUY",NOT(G26=F25)),"FALSE RAISE",IF(S25="TRD","SELL",""))),"")</f>
        <v/>
      </c>
      <c r="S26" s="1" t="str">
        <f aca="false">IF(Q26="",IF(R26="BUY","TRD",IF(OR(R26="SELL",R26="FALSE RAISE"),"",IF(S25="TRD","TRD",""))),"")</f>
        <v/>
      </c>
    </row>
    <row r="27" customFormat="false" ht="13.8" hidden="false" customHeight="false" outlineLevel="0" collapsed="false">
      <c r="A27" s="9" t="s">
        <v>42</v>
      </c>
      <c r="B27" s="9" t="s">
        <v>16</v>
      </c>
      <c r="C27" s="10" t="n">
        <v>22150000</v>
      </c>
      <c r="D27" s="10" t="n">
        <v>22799990</v>
      </c>
      <c r="E27" s="10" t="n">
        <v>21710004</v>
      </c>
      <c r="F27" s="10" t="n">
        <v>22799990</v>
      </c>
      <c r="G27" s="4" t="n">
        <v>22799990</v>
      </c>
      <c r="I27" s="5" t="n">
        <f aca="false">D27-E27</f>
        <v>1089986</v>
      </c>
      <c r="J27" s="6" t="n">
        <f aca="false">IFERROR((D27-MAX(C27,F27))/I27,0)</f>
        <v>0</v>
      </c>
      <c r="K27" s="6" t="n">
        <f aca="false">IFERROR((MIN(C27,F27)-E27)/I27,0)</f>
        <v>0.403671239814089</v>
      </c>
      <c r="L27" s="7" t="n">
        <f aca="false">IF(N27="NUEVO CALCULO","-",K27+J27)</f>
        <v>0.403671239814089</v>
      </c>
      <c r="M27" s="8" t="n">
        <f aca="false">IFERROR((G27-MIN(C27,F27))/(ABS(C27-F27)),0)</f>
        <v>1</v>
      </c>
      <c r="N27" s="1" t="str">
        <f aca="false">IF(H27="NC","NUEVO CALCULO",IF(AND(G27&lt;=D27,G27&gt;MAX(C27,F27)),"THR TOP",IF(AND(G27&lt;=MAX(C27,F27),G27&gt;MIN(C27,F27)),IF(AND(M27&lt;=1,M27&gt;=0.6),"BDY TOP",IF(AND(M27&lt;0.6,M27&gt;=0.3),"BDY MID",IF(AND(M27&lt;0.3,M27&gt;=0),"BDY BTM",""))),"THR BTM")))</f>
        <v>BDY TOP</v>
      </c>
      <c r="O27" s="5" t="n">
        <f aca="false">IF(N27="NUEVO CALCULO","-",G27-G26)</f>
        <v>199991</v>
      </c>
      <c r="P27" s="1" t="str">
        <f aca="false">IF(D27&gt;D26+$O$1,"HIGH","")</f>
        <v/>
      </c>
      <c r="Q27" s="1" t="str">
        <f aca="false">IF(AND(P26="HIGH",P27="HIGH"),"...",IF(P27="HIGH","BUY",IF(P26="HIGH","SELL","")))</f>
        <v>SELL</v>
      </c>
      <c r="R27" s="1" t="str">
        <f aca="false">IF(Q27="",IF(AND(F27&gt;G27+$R$1,G27=F26),"BUY",IF(AND(R26="BUY",NOT(G27=F26)),"FALSE RAISE",IF(S26="TRD","SELL",""))),"")</f>
        <v/>
      </c>
      <c r="S27" s="1" t="str">
        <f aca="false">IF(Q27="",IF(R27="BUY","TRD",IF(OR(R27="SELL",R27="FALSE RAISE"),"",IF(S26="TRD","TRD",""))),"")</f>
        <v/>
      </c>
    </row>
    <row r="28" customFormat="false" ht="13.8" hidden="false" customHeight="false" outlineLevel="0" collapsed="false">
      <c r="A28" s="9" t="s">
        <v>43</v>
      </c>
      <c r="B28" s="9" t="s">
        <v>16</v>
      </c>
      <c r="C28" s="10" t="n">
        <v>22150000</v>
      </c>
      <c r="D28" s="4" t="n">
        <v>22939665</v>
      </c>
      <c r="E28" s="10" t="n">
        <v>21710004</v>
      </c>
      <c r="F28" s="4" t="n">
        <v>22939665</v>
      </c>
      <c r="G28" s="10" t="n">
        <v>22799990</v>
      </c>
      <c r="I28" s="5" t="n">
        <f aca="false">D28-E28</f>
        <v>1229661</v>
      </c>
      <c r="J28" s="6" t="n">
        <f aca="false">IFERROR((D28-MAX(C28,F28))/I28,0)</f>
        <v>0</v>
      </c>
      <c r="K28" s="6" t="n">
        <f aca="false">IFERROR((MIN(C28,F28)-E28)/I28,0)</f>
        <v>0.357818943595023</v>
      </c>
      <c r="L28" s="7" t="n">
        <f aca="false">IF(N28="NUEVO CALCULO","-",K28+J28)</f>
        <v>0.357818943595023</v>
      </c>
      <c r="M28" s="8" t="n">
        <f aca="false">IFERROR((G28-MIN(C28,F28))/(ABS(C28-F28)),0)</f>
        <v>0.823121196963269</v>
      </c>
      <c r="N28" s="1" t="str">
        <f aca="false">IF(H28="NC","NUEVO CALCULO",IF(AND(G28&lt;=D28,G28&gt;MAX(C28,F28)),"THR TOP",IF(AND(G28&lt;=MAX(C28,F28),G28&gt;MIN(C28,F28)),IF(AND(M28&lt;=1,M28&gt;=0.6),"BDY TOP",IF(AND(M28&lt;0.6,M28&gt;=0.3),"BDY MID",IF(AND(M28&lt;0.3,M28&gt;=0),"BDY BTM",""))),"THR BTM")))</f>
        <v>BDY TOP</v>
      </c>
      <c r="O28" s="5" t="n">
        <f aca="false">IF(N28="NUEVO CALCULO","-",G28-G27)</f>
        <v>0</v>
      </c>
      <c r="P28" s="1" t="str">
        <f aca="false">IF(D28&gt;D27+$O$1,"HIGH","")</f>
        <v>HIGH</v>
      </c>
      <c r="Q28" s="1" t="str">
        <f aca="false">IF(AND(P27="HIGH",P28="HIGH"),"...",IF(P28="HIGH","BUY",IF(P27="HIGH","SELL","")))</f>
        <v>BUY</v>
      </c>
      <c r="R28" s="1" t="str">
        <f aca="false">IF(Q28="",IF(AND(F28&gt;G28+$R$1,G28=F27),"BUY",IF(AND(R27="BUY",NOT(G28=F27)),"FALSE RAISE",IF(S27="TRD","SELL",""))),"")</f>
        <v/>
      </c>
      <c r="S28" s="1" t="str">
        <f aca="false">IF(Q28="",IF(R28="BUY","TRD",IF(OR(R28="SELL",R28="FALSE RAISE"),"",IF(S27="TRD","TRD",""))),"")</f>
        <v/>
      </c>
    </row>
    <row r="29" customFormat="false" ht="13.8" hidden="false" customHeight="false" outlineLevel="0" collapsed="false">
      <c r="A29" s="9" t="s">
        <v>44</v>
      </c>
      <c r="B29" s="9" t="s">
        <v>16</v>
      </c>
      <c r="C29" s="10" t="n">
        <v>22150000</v>
      </c>
      <c r="D29" s="10" t="n">
        <v>22939665</v>
      </c>
      <c r="E29" s="10" t="n">
        <v>21710004</v>
      </c>
      <c r="F29" s="4" t="n">
        <v>22400000.99</v>
      </c>
      <c r="G29" s="4" t="n">
        <v>22939665</v>
      </c>
      <c r="I29" s="5" t="n">
        <f aca="false">D29-E29</f>
        <v>1229661</v>
      </c>
      <c r="J29" s="6" t="n">
        <f aca="false">IFERROR((D29-MAX(C29,F29))/I29,0)</f>
        <v>0.438872185098171</v>
      </c>
      <c r="K29" s="6" t="n">
        <f aca="false">IFERROR((MIN(C29,F29)-E29)/I29,0)</f>
        <v>0.357818943595023</v>
      </c>
      <c r="L29" s="7" t="n">
        <f aca="false">IF(N29="NUEVO CALCULO","-",K29+J29)</f>
        <v>0.796691128693194</v>
      </c>
      <c r="M29" s="8" t="n">
        <f aca="false">IFERROR((G29-MIN(C29,F29))/(ABS(C29-F29)),0)</f>
        <v>3.15864749175595</v>
      </c>
      <c r="N29" s="1" t="str">
        <f aca="false">IF(H29="NC","NUEVO CALCULO",IF(AND(G29&lt;=D29,G29&gt;MAX(C29,F29)),"THR TOP",IF(AND(G29&lt;=MAX(C29,F29),G29&gt;MIN(C29,F29)),IF(AND(M29&lt;=1,M29&gt;=0.6),"BDY TOP",IF(AND(M29&lt;0.6,M29&gt;=0.3),"BDY MID",IF(AND(M29&lt;0.3,M29&gt;=0),"BDY BTM",""))),"THR BTM")))</f>
        <v>THR TOP</v>
      </c>
      <c r="O29" s="5" t="n">
        <f aca="false">IF(N29="NUEVO CALCULO","-",G29-G28)</f>
        <v>139675</v>
      </c>
      <c r="P29" s="1" t="str">
        <f aca="false">IF(D29&gt;D28+$O$1,"HIGH","")</f>
        <v/>
      </c>
      <c r="Q29" s="1" t="str">
        <f aca="false">IF(AND(P28="HIGH",P29="HIGH"),"...",IF(P29="HIGH","BUY",IF(P28="HIGH","SELL","")))</f>
        <v>SELL</v>
      </c>
      <c r="R29" s="1" t="str">
        <f aca="false">IF(Q29="",IF(AND(F29&gt;G29+$R$1,G29=F28),"BUY",IF(AND(R28="BUY",NOT(G29=F28)),"FALSE RAISE",IF(S28="TRD","SELL",""))),"")</f>
        <v/>
      </c>
      <c r="S29" s="1" t="str">
        <f aca="false">IF(Q29="",IF(R29="BUY","TRD",IF(OR(R29="SELL",R29="FALSE RAISE"),"",IF(S28="TRD","TRD",""))),"")</f>
        <v/>
      </c>
    </row>
    <row r="30" customFormat="false" ht="13.8" hidden="false" customHeight="false" outlineLevel="0" collapsed="false">
      <c r="A30" s="9" t="s">
        <v>45</v>
      </c>
      <c r="B30" s="9" t="s">
        <v>16</v>
      </c>
      <c r="C30" s="10" t="n">
        <v>22150000</v>
      </c>
      <c r="D30" s="4" t="n">
        <v>22939667</v>
      </c>
      <c r="E30" s="10" t="n">
        <v>21710004</v>
      </c>
      <c r="F30" s="4" t="n">
        <v>22939667</v>
      </c>
      <c r="G30" s="4" t="n">
        <v>22400000.99</v>
      </c>
      <c r="I30" s="5" t="n">
        <f aca="false">D30-E30</f>
        <v>1229663</v>
      </c>
      <c r="J30" s="6" t="n">
        <f aca="false">IFERROR((D30-MAX(C30,F30))/I30,0)</f>
        <v>0</v>
      </c>
      <c r="K30" s="6" t="n">
        <f aca="false">IFERROR((MIN(C30,F30)-E30)/I30,0)</f>
        <v>0.35781836161615</v>
      </c>
      <c r="L30" s="7" t="n">
        <f aca="false">IF(N30="NUEVO CALCULO","-",K30+J30)</f>
        <v>0.35781836161615</v>
      </c>
      <c r="M30" s="8" t="n">
        <f aca="false">IFERROR((G30-MIN(C30,F30))/(ABS(C30-F30)),0)</f>
        <v>0.316590398231151</v>
      </c>
      <c r="N30" s="1" t="str">
        <f aca="false">IF(H30="NC","NUEVO CALCULO",IF(AND(G30&lt;=D30,G30&gt;MAX(C30,F30)),"THR TOP",IF(AND(G30&lt;=MAX(C30,F30),G30&gt;MIN(C30,F30)),IF(AND(M30&lt;=1,M30&gt;=0.6),"BDY TOP",IF(AND(M30&lt;0.6,M30&gt;=0.3),"BDY MID",IF(AND(M30&lt;0.3,M30&gt;=0),"BDY BTM",""))),"THR BTM")))</f>
        <v>BDY MID</v>
      </c>
      <c r="O30" s="5" t="n">
        <f aca="false">IF(N30="NUEVO CALCULO","-",G30-G29)</f>
        <v>-539664.010000002</v>
      </c>
      <c r="P30" s="1" t="str">
        <f aca="false">IF(D30&gt;D29+$O$1,"HIGH","")</f>
        <v>HIGH</v>
      </c>
      <c r="Q30" s="1" t="str">
        <f aca="false">IF(AND(P29="HIGH",P30="HIGH"),"...",IF(P30="HIGH","BUY",IF(P29="HIGH","SELL","")))</f>
        <v>BUY</v>
      </c>
      <c r="R30" s="1" t="str">
        <f aca="false">IF(Q30="",IF(AND(F30&gt;G30+$R$1,G30=F29),"BUY",IF(AND(R29="BUY",NOT(G30=F29)),"FALSE RAISE",IF(S29="TRD","SELL",""))),"")</f>
        <v/>
      </c>
      <c r="S30" s="1" t="str">
        <f aca="false">IF(Q30="",IF(R30="BUY","TRD",IF(OR(R30="SELL",R30="FALSE RAISE"),"",IF(S29="TRD","TRD",""))),"")</f>
        <v/>
      </c>
    </row>
    <row r="31" customFormat="false" ht="13.8" hidden="false" customHeight="false" outlineLevel="0" collapsed="false">
      <c r="A31" s="9" t="s">
        <v>46</v>
      </c>
      <c r="B31" s="9" t="s">
        <v>16</v>
      </c>
      <c r="C31" s="10" t="n">
        <v>22150000</v>
      </c>
      <c r="D31" s="10" t="n">
        <v>22939667</v>
      </c>
      <c r="E31" s="10" t="n">
        <v>21710004</v>
      </c>
      <c r="F31" s="4" t="n">
        <v>22400001</v>
      </c>
      <c r="G31" s="4" t="n">
        <v>22939667</v>
      </c>
      <c r="I31" s="5" t="n">
        <f aca="false">D31-E31</f>
        <v>1229663</v>
      </c>
      <c r="J31" s="6" t="n">
        <f aca="false">IFERROR((D31-MAX(C31,F31))/I31,0)</f>
        <v>0.438873089618863</v>
      </c>
      <c r="K31" s="6" t="n">
        <f aca="false">IFERROR((MIN(C31,F31)-E31)/I31,0)</f>
        <v>0.35781836161615</v>
      </c>
      <c r="L31" s="7" t="n">
        <f aca="false">IF(N31="NUEVO CALCULO","-",K31+J31)</f>
        <v>0.796691451235013</v>
      </c>
      <c r="M31" s="8" t="n">
        <f aca="false">IFERROR((G31-MIN(C31,F31))/(ABS(C31-F31)),0)</f>
        <v>3.15865536537854</v>
      </c>
      <c r="N31" s="1" t="str">
        <f aca="false">IF(H31="NC","NUEVO CALCULO",IF(AND(G31&lt;=D31,G31&gt;MAX(C31,F31)),"THR TOP",IF(AND(G31&lt;=MAX(C31,F31),G31&gt;MIN(C31,F31)),IF(AND(M31&lt;=1,M31&gt;=0.6),"BDY TOP",IF(AND(M31&lt;0.6,M31&gt;=0.3),"BDY MID",IF(AND(M31&lt;0.3,M31&gt;=0),"BDY BTM",""))),"THR BTM")))</f>
        <v>THR TOP</v>
      </c>
      <c r="O31" s="5" t="n">
        <f aca="false">IF(N31="NUEVO CALCULO","-",G31-G30)</f>
        <v>539666.010000002</v>
      </c>
      <c r="P31" s="1" t="str">
        <f aca="false">IF(D31&gt;D30+$O$1,"HIGH","")</f>
        <v/>
      </c>
      <c r="Q31" s="1" t="str">
        <f aca="false">IF(AND(P30="HIGH",P31="HIGH"),"...",IF(P31="HIGH","BUY",IF(P30="HIGH","SELL","")))</f>
        <v>SELL</v>
      </c>
      <c r="R31" s="1" t="str">
        <f aca="false">IF(Q31="",IF(AND(F31&gt;G31+$R$1,G31=F30),"BUY",IF(AND(R30="BUY",NOT(G31=F30)),"FALSE RAISE",IF(S30="TRD","SELL",""))),"")</f>
        <v/>
      </c>
      <c r="S31" s="1" t="str">
        <f aca="false">IF(Q31="",IF(R31="BUY","TRD",IF(OR(R31="SELL",R31="FALSE RAISE"),"",IF(S30="TRD","TRD",""))),"")</f>
        <v/>
      </c>
    </row>
    <row r="32" customFormat="false" ht="13.8" hidden="false" customHeight="false" outlineLevel="0" collapsed="false">
      <c r="A32" s="9" t="s">
        <v>47</v>
      </c>
      <c r="B32" s="9" t="s">
        <v>16</v>
      </c>
      <c r="C32" s="10" t="n">
        <v>22150000</v>
      </c>
      <c r="D32" s="10" t="n">
        <v>22939667</v>
      </c>
      <c r="E32" s="10" t="n">
        <v>21710004</v>
      </c>
      <c r="F32" s="4" t="n">
        <v>22900000</v>
      </c>
      <c r="G32" s="4" t="n">
        <v>22400001</v>
      </c>
      <c r="I32" s="5" t="n">
        <f aca="false">D32-E32</f>
        <v>1229663</v>
      </c>
      <c r="J32" s="6" t="n">
        <f aca="false">IFERROR((D32-MAX(C32,F32))/I32,0)</f>
        <v>0.0322584317817158</v>
      </c>
      <c r="K32" s="6" t="n">
        <f aca="false">IFERROR((MIN(C32,F32)-E32)/I32,0)</f>
        <v>0.35781836161615</v>
      </c>
      <c r="L32" s="7" t="n">
        <f aca="false">IF(N32="NUEVO CALCULO","-",K32+J32)</f>
        <v>0.390076793397866</v>
      </c>
      <c r="M32" s="8" t="n">
        <f aca="false">IFERROR((G32-MIN(C32,F32))/(ABS(C32-F32)),0)</f>
        <v>0.333334666666667</v>
      </c>
      <c r="N32" s="1" t="str">
        <f aca="false">IF(H32="NC","NUEVO CALCULO",IF(AND(G32&lt;=D32,G32&gt;MAX(C32,F32)),"THR TOP",IF(AND(G32&lt;=MAX(C32,F32),G32&gt;MIN(C32,F32)),IF(AND(M32&lt;=1,M32&gt;=0.6),"BDY TOP",IF(AND(M32&lt;0.6,M32&gt;=0.3),"BDY MID",IF(AND(M32&lt;0.3,M32&gt;=0),"BDY BTM",""))),"THR BTM")))</f>
        <v>BDY MID</v>
      </c>
      <c r="O32" s="5" t="n">
        <f aca="false">IF(N32="NUEVO CALCULO","-",G32-G31)</f>
        <v>-539666</v>
      </c>
      <c r="P32" s="1" t="str">
        <f aca="false">IF(D32&gt;D31+$O$1,"HIGH","")</f>
        <v/>
      </c>
      <c r="Q32" s="1" t="str">
        <f aca="false">IF(AND(P31="HIGH",P32="HIGH"),"...",IF(P32="HIGH","BUY",IF(P31="HIGH","SELL","")))</f>
        <v/>
      </c>
      <c r="R32" s="1" t="str">
        <f aca="false">IF(Q32="",IF(AND(F32&gt;G32+$R$1,G32=F31),"BUY",IF(AND(R31="BUY",NOT(G32=F31)),"FALSE RAISE",IF(S31="TRD","SELL",""))),"")</f>
        <v>BUY</v>
      </c>
      <c r="S32" s="1" t="str">
        <f aca="false">IF(Q32="",IF(R32="BUY","TRD",IF(OR(R32="SELL",R32="FALSE RAISE"),"",IF(S31="TRD","TRD",""))),"")</f>
        <v>TRD</v>
      </c>
    </row>
    <row r="33" customFormat="false" ht="13.8" hidden="false" customHeight="false" outlineLevel="0" collapsed="false">
      <c r="A33" s="9" t="s">
        <v>48</v>
      </c>
      <c r="B33" s="9" t="s">
        <v>16</v>
      </c>
      <c r="C33" s="10" t="n">
        <v>22150000</v>
      </c>
      <c r="D33" s="4" t="n">
        <v>22949996</v>
      </c>
      <c r="E33" s="10" t="n">
        <v>21710004</v>
      </c>
      <c r="F33" s="4" t="n">
        <v>22949996</v>
      </c>
      <c r="G33" s="4" t="n">
        <v>22900000</v>
      </c>
      <c r="I33" s="5" t="n">
        <f aca="false">D33-E33</f>
        <v>1239992</v>
      </c>
      <c r="J33" s="6" t="n">
        <f aca="false">IFERROR((D33-MAX(C33,F33))/I33,0)</f>
        <v>0</v>
      </c>
      <c r="K33" s="6" t="n">
        <f aca="false">IFERROR((MIN(C33,F33)-E33)/I33,0)</f>
        <v>0.354837773146924</v>
      </c>
      <c r="L33" s="7" t="n">
        <f aca="false">IF(N33="NUEVO CALCULO","-",K33+J33)</f>
        <v>0.354837773146924</v>
      </c>
      <c r="M33" s="8" t="n">
        <f aca="false">IFERROR((G33-MIN(C33,F33))/(ABS(C33-F33)),0)</f>
        <v>0.937504687523438</v>
      </c>
      <c r="N33" s="1" t="str">
        <f aca="false">IF(H33="NC","NUEVO CALCULO",IF(AND(G33&lt;=D33,G33&gt;MAX(C33,F33)),"THR TOP",IF(AND(G33&lt;=MAX(C33,F33),G33&gt;MIN(C33,F33)),IF(AND(M33&lt;=1,M33&gt;=0.6),"BDY TOP",IF(AND(M33&lt;0.6,M33&gt;=0.3),"BDY MID",IF(AND(M33&lt;0.3,M33&gt;=0),"BDY BTM",""))),"THR BTM")))</f>
        <v>BDY TOP</v>
      </c>
      <c r="O33" s="5" t="n">
        <f aca="false">IF(N33="NUEVO CALCULO","-",G33-G32)</f>
        <v>499999</v>
      </c>
      <c r="P33" s="1" t="str">
        <f aca="false">IF(D33&gt;D32+$O$1,"HIGH","")</f>
        <v>HIGH</v>
      </c>
      <c r="Q33" s="1" t="str">
        <f aca="false">IF(AND(P32="HIGH",P33="HIGH"),"...",IF(P33="HIGH","BUY",IF(P32="HIGH","SELL","")))</f>
        <v>BUY</v>
      </c>
      <c r="R33" s="1" t="str">
        <f aca="false">IF(Q33="",IF(AND(F33&gt;G33+$R$1,G33=F32),"BUY",IF(AND(R32="BUY",NOT(G33=F32)),"FALSE RAISE",IF(S32="TRD","SELL",""))),"")</f>
        <v/>
      </c>
      <c r="S33" s="1" t="str">
        <f aca="false">IF(Q33="",IF(R33="BUY","TRD",IF(OR(R33="SELL",R33="FALSE RAISE"),"",IF(S32="TRD","TRD",""))),"")</f>
        <v/>
      </c>
    </row>
    <row r="34" customFormat="false" ht="13.8" hidden="false" customHeight="false" outlineLevel="0" collapsed="false">
      <c r="A34" s="9" t="s">
        <v>49</v>
      </c>
      <c r="B34" s="9" t="s">
        <v>16</v>
      </c>
      <c r="C34" s="10" t="n">
        <v>22150000</v>
      </c>
      <c r="D34" s="4" t="n">
        <v>23000000</v>
      </c>
      <c r="E34" s="10" t="n">
        <v>21710004</v>
      </c>
      <c r="F34" s="4" t="n">
        <v>23000000</v>
      </c>
      <c r="G34" s="4" t="n">
        <v>22949996</v>
      </c>
      <c r="I34" s="5" t="n">
        <f aca="false">D34-E34</f>
        <v>1289996</v>
      </c>
      <c r="J34" s="6" t="n">
        <f aca="false">IFERROR((D34-MAX(C34,F34))/I34,0)</f>
        <v>0</v>
      </c>
      <c r="K34" s="6" t="n">
        <f aca="false">IFERROR((MIN(C34,F34)-E34)/I34,0)</f>
        <v>0.341083228165049</v>
      </c>
      <c r="L34" s="7" t="n">
        <f aca="false">IF(N34="NUEVO CALCULO","-",K34+J34)</f>
        <v>0.341083228165049</v>
      </c>
      <c r="M34" s="8" t="n">
        <f aca="false">IFERROR((G34-MIN(C34,F34))/(ABS(C34-F34)),0)</f>
        <v>0.941171764705882</v>
      </c>
      <c r="N34" s="1" t="str">
        <f aca="false">IF(H34="NC","NUEVO CALCULO",IF(AND(G34&lt;=D34,G34&gt;MAX(C34,F34)),"THR TOP",IF(AND(G34&lt;=MAX(C34,F34),G34&gt;MIN(C34,F34)),IF(AND(M34&lt;=1,M34&gt;=0.6),"BDY TOP",IF(AND(M34&lt;0.6,M34&gt;=0.3),"BDY MID",IF(AND(M34&lt;0.3,M34&gt;=0),"BDY BTM",""))),"THR BTM")))</f>
        <v>BDY TOP</v>
      </c>
      <c r="O34" s="5" t="n">
        <f aca="false">IF(N34="NUEVO CALCULO","-",G34-G33)</f>
        <v>49996</v>
      </c>
      <c r="P34" s="1" t="str">
        <f aca="false">IF(D34&gt;D33+$O$1,"HIGH","")</f>
        <v>HIGH</v>
      </c>
      <c r="Q34" s="1" t="str">
        <f aca="false">IF(AND(P33="HIGH",P34="HIGH"),"...",IF(P34="HIGH","BUY",IF(P33="HIGH","SELL","")))</f>
        <v>...</v>
      </c>
      <c r="R34" s="1" t="str">
        <f aca="false">IF(Q34="",IF(AND(F34&gt;G34+$R$1,G34=F33),"BUY",IF(AND(R33="BUY",NOT(G34=F33)),"FALSE RAISE",IF(S33="TRD","SELL",""))),"")</f>
        <v/>
      </c>
      <c r="S34" s="1" t="str">
        <f aca="false">IF(Q34="",IF(R34="BUY","TRD",IF(OR(R34="SELL",R34="FALSE RAISE"),"",IF(S33="TRD","TRD",""))),"")</f>
        <v/>
      </c>
    </row>
    <row r="35" customFormat="false" ht="13.8" hidden="false" customHeight="false" outlineLevel="0" collapsed="false">
      <c r="A35" s="9" t="s">
        <v>50</v>
      </c>
      <c r="B35" s="9" t="s">
        <v>16</v>
      </c>
      <c r="C35" s="10" t="n">
        <v>22150000</v>
      </c>
      <c r="D35" s="10" t="n">
        <v>23000000</v>
      </c>
      <c r="E35" s="10" t="n">
        <v>21710004</v>
      </c>
      <c r="F35" s="4" t="n">
        <v>22500000</v>
      </c>
      <c r="G35" s="4" t="n">
        <v>23000000</v>
      </c>
      <c r="I35" s="5" t="n">
        <f aca="false">D35-E35</f>
        <v>1289996</v>
      </c>
      <c r="J35" s="6" t="n">
        <f aca="false">IFERROR((D35-MAX(C35,F35))/I35,0)</f>
        <v>0.387598101079383</v>
      </c>
      <c r="K35" s="6" t="n">
        <f aca="false">IFERROR((MIN(C35,F35)-E35)/I35,0)</f>
        <v>0.341083228165049</v>
      </c>
      <c r="L35" s="7" t="n">
        <f aca="false">IF(N35="NUEVO CALCULO","-",K35+J35)</f>
        <v>0.728681329244432</v>
      </c>
      <c r="M35" s="8" t="n">
        <f aca="false">IFERROR((G35-MIN(C35,F35))/(ABS(C35-F35)),0)</f>
        <v>2.42857142857143</v>
      </c>
      <c r="N35" s="1" t="str">
        <f aca="false">IF(H35="NC","NUEVO CALCULO",IF(AND(G35&lt;=D35,G35&gt;MAX(C35,F35)),"THR TOP",IF(AND(G35&lt;=MAX(C35,F35),G35&gt;MIN(C35,F35)),IF(AND(M35&lt;=1,M35&gt;=0.6),"BDY TOP",IF(AND(M35&lt;0.6,M35&gt;=0.3),"BDY MID",IF(AND(M35&lt;0.3,M35&gt;=0),"BDY BTM",""))),"THR BTM")))</f>
        <v>THR TOP</v>
      </c>
      <c r="O35" s="5" t="n">
        <f aca="false">IF(N35="NUEVO CALCULO","-",G35-G34)</f>
        <v>50004</v>
      </c>
      <c r="P35" s="1" t="str">
        <f aca="false">IF(D35&gt;D34+$O$1,"HIGH","")</f>
        <v/>
      </c>
      <c r="Q35" s="1" t="str">
        <f aca="false">IF(AND(P34="HIGH",P35="HIGH"),"...",IF(P35="HIGH","BUY",IF(P34="HIGH","SELL","")))</f>
        <v>SELL</v>
      </c>
      <c r="R35" s="1" t="str">
        <f aca="false">IF(Q35="",IF(AND(F35&gt;G35+$R$1,G35=F34),"BUY",IF(AND(R34="BUY",NOT(G35=F34)),"FALSE RAISE",IF(S34="TRD","SELL",""))),"")</f>
        <v/>
      </c>
      <c r="S35" s="1" t="str">
        <f aca="false">IF(Q35="",IF(R35="BUY","TRD",IF(OR(R35="SELL",R35="FALSE RAISE"),"",IF(S34="TRD","TRD",""))),"")</f>
        <v/>
      </c>
    </row>
    <row r="36" customFormat="false" ht="13.8" hidden="false" customHeight="false" outlineLevel="0" collapsed="false">
      <c r="A36" s="9" t="s">
        <v>51</v>
      </c>
      <c r="B36" s="9" t="s">
        <v>16</v>
      </c>
      <c r="C36" s="10" t="n">
        <v>22150000</v>
      </c>
      <c r="D36" s="4" t="n">
        <v>23461000</v>
      </c>
      <c r="E36" s="10" t="n">
        <v>21710004</v>
      </c>
      <c r="F36" s="4" t="n">
        <v>23461000</v>
      </c>
      <c r="G36" s="4" t="n">
        <v>22500000</v>
      </c>
      <c r="I36" s="5" t="n">
        <f aca="false">D36-E36</f>
        <v>1750996</v>
      </c>
      <c r="J36" s="6" t="n">
        <f aca="false">IFERROR((D36-MAX(C36,F36))/I36,0)</f>
        <v>0</v>
      </c>
      <c r="K36" s="6" t="n">
        <f aca="false">IFERROR((MIN(C36,F36)-E36)/I36,0)</f>
        <v>0.251283269636253</v>
      </c>
      <c r="L36" s="7" t="n">
        <f aca="false">IF(N36="NUEVO CALCULO","-",K36+J36)</f>
        <v>0.251283269636253</v>
      </c>
      <c r="M36" s="8" t="n">
        <f aca="false">IFERROR((G36-MIN(C36,F36))/(ABS(C36-F36)),0)</f>
        <v>0.26697177726926</v>
      </c>
      <c r="N36" s="1" t="str">
        <f aca="false">IF(H36="NC","NUEVO CALCULO",IF(AND(G36&lt;=D36,G36&gt;MAX(C36,F36)),"THR TOP",IF(AND(G36&lt;=MAX(C36,F36),G36&gt;MIN(C36,F36)),IF(AND(M36&lt;=1,M36&gt;=0.6),"BDY TOP",IF(AND(M36&lt;0.6,M36&gt;=0.3),"BDY MID",IF(AND(M36&lt;0.3,M36&gt;=0),"BDY BTM",""))),"THR BTM")))</f>
        <v>BDY BTM</v>
      </c>
      <c r="O36" s="5" t="n">
        <f aca="false">IF(N36="NUEVO CALCULO","-",G36-G35)</f>
        <v>-500000</v>
      </c>
      <c r="P36" s="1" t="str">
        <f aca="false">IF(D36&gt;D35+$O$1,"HIGH","")</f>
        <v>HIGH</v>
      </c>
      <c r="Q36" s="1" t="str">
        <f aca="false">IF(AND(P35="HIGH",P36="HIGH"),"...",IF(P36="HIGH","BUY",IF(P35="HIGH","SELL","")))</f>
        <v>BUY</v>
      </c>
      <c r="R36" s="1" t="str">
        <f aca="false">IF(Q36="",IF(AND(F36&gt;G36+$R$1,G36=F35),"BUY",IF(AND(R35="BUY",NOT(G36=F35)),"FALSE RAISE",IF(S35="TRD","SELL",""))),"")</f>
        <v/>
      </c>
      <c r="S36" s="1" t="str">
        <f aca="false">IF(Q36="",IF(R36="BUY","TRD",IF(OR(R36="SELL",R36="FALSE RAISE"),"",IF(S35="TRD","TRD",""))),"")</f>
        <v/>
      </c>
    </row>
    <row r="37" customFormat="false" ht="13.8" hidden="false" customHeight="false" outlineLevel="0" collapsed="false">
      <c r="A37" s="9" t="s">
        <v>52</v>
      </c>
      <c r="B37" s="9" t="s">
        <v>16</v>
      </c>
      <c r="C37" s="10" t="n">
        <v>22150000</v>
      </c>
      <c r="D37" s="10" t="n">
        <v>23461000</v>
      </c>
      <c r="E37" s="10" t="n">
        <v>21710004</v>
      </c>
      <c r="F37" s="4" t="n">
        <v>22500002</v>
      </c>
      <c r="G37" s="4" t="n">
        <v>23461000</v>
      </c>
      <c r="I37" s="5" t="n">
        <f aca="false">D37-E37</f>
        <v>1750996</v>
      </c>
      <c r="J37" s="6" t="n">
        <f aca="false">IFERROR((D37-MAX(C37,F37))/I37,0)</f>
        <v>0.548829351980244</v>
      </c>
      <c r="K37" s="6" t="n">
        <f aca="false">IFERROR((MIN(C37,F37)-E37)/I37,0)</f>
        <v>0.251283269636253</v>
      </c>
      <c r="L37" s="7" t="n">
        <f aca="false">IF(N37="NUEVO CALCULO","-",K37+J37)</f>
        <v>0.800112621616497</v>
      </c>
      <c r="M37" s="8" t="n">
        <f aca="false">IFERROR((G37-MIN(C37,F37))/(ABS(C37-F37)),0)</f>
        <v>3.74569288175496</v>
      </c>
      <c r="N37" s="1" t="str">
        <f aca="false">IF(H37="NC","NUEVO CALCULO",IF(AND(G37&lt;=D37,G37&gt;MAX(C37,F37)),"THR TOP",IF(AND(G37&lt;=MAX(C37,F37),G37&gt;MIN(C37,F37)),IF(AND(M37&lt;=1,M37&gt;=0.6),"BDY TOP",IF(AND(M37&lt;0.6,M37&gt;=0.3),"BDY MID",IF(AND(M37&lt;0.3,M37&gt;=0),"BDY BTM",""))),"THR BTM")))</f>
        <v>THR TOP</v>
      </c>
      <c r="O37" s="5" t="n">
        <f aca="false">IF(N37="NUEVO CALCULO","-",G37-G36)</f>
        <v>961000</v>
      </c>
      <c r="P37" s="1" t="str">
        <f aca="false">IF(D37&gt;D36+$O$1,"HIGH","")</f>
        <v/>
      </c>
      <c r="Q37" s="1" t="str">
        <f aca="false">IF(AND(P36="HIGH",P37="HIGH"),"...",IF(P37="HIGH","BUY",IF(P36="HIGH","SELL","")))</f>
        <v>SELL</v>
      </c>
      <c r="R37" s="1" t="str">
        <f aca="false">IF(Q37="",IF(AND(F37&gt;G37+$R$1,G37=F36),"BUY",IF(AND(R36="BUY",NOT(G37=F36)),"FALSE RAISE",IF(S36="TRD","SELL",""))),"")</f>
        <v/>
      </c>
      <c r="S37" s="1" t="str">
        <f aca="false">IF(Q37="",IF(R37="BUY","TRD",IF(OR(R37="SELL",R37="FALSE RAISE"),"",IF(S36="TRD","TRD",""))),"")</f>
        <v/>
      </c>
    </row>
    <row r="38" customFormat="false" ht="13.8" hidden="false" customHeight="false" outlineLevel="0" collapsed="false">
      <c r="A38" s="9" t="s">
        <v>53</v>
      </c>
      <c r="B38" s="9" t="s">
        <v>16</v>
      </c>
      <c r="C38" s="10" t="n">
        <v>22150000</v>
      </c>
      <c r="D38" s="10" t="n">
        <v>23461000</v>
      </c>
      <c r="E38" s="10" t="n">
        <v>21710004</v>
      </c>
      <c r="F38" s="4" t="n">
        <v>22600001</v>
      </c>
      <c r="G38" s="4" t="n">
        <v>22600001</v>
      </c>
      <c r="I38" s="5" t="n">
        <f aca="false">D38-E38</f>
        <v>1750996</v>
      </c>
      <c r="J38" s="6" t="n">
        <f aca="false">IFERROR((D38-MAX(C38,F38))/I38,0)</f>
        <v>0.491719569890508</v>
      </c>
      <c r="K38" s="6" t="n">
        <f aca="false">IFERROR((MIN(C38,F38)-E38)/I38,0)</f>
        <v>0.251283269636253</v>
      </c>
      <c r="L38" s="7" t="n">
        <f aca="false">IF(N38="NUEVO CALCULO","-",K38+J38)</f>
        <v>0.743002839526761</v>
      </c>
      <c r="M38" s="8" t="n">
        <f aca="false">IFERROR((G38-MIN(C38,F38))/(ABS(C38-F38)),0)</f>
        <v>1</v>
      </c>
      <c r="N38" s="1" t="str">
        <f aca="false">IF(H38="NC","NUEVO CALCULO",IF(AND(G38&lt;=D38,G38&gt;MAX(C38,F38)),"THR TOP",IF(AND(G38&lt;=MAX(C38,F38),G38&gt;MIN(C38,F38)),IF(AND(M38&lt;=1,M38&gt;=0.6),"BDY TOP",IF(AND(M38&lt;0.6,M38&gt;=0.3),"BDY MID",IF(AND(M38&lt;0.3,M38&gt;=0),"BDY BTM",""))),"THR BTM")))</f>
        <v>BDY TOP</v>
      </c>
      <c r="O38" s="5" t="n">
        <f aca="false">IF(N38="NUEVO CALCULO","-",G38-G37)</f>
        <v>-860999</v>
      </c>
      <c r="P38" s="1" t="str">
        <f aca="false">IF(D38&gt;D37+$O$1,"HIGH","")</f>
        <v/>
      </c>
      <c r="Q38" s="1" t="str">
        <f aca="false">IF(AND(P37="HIGH",P38="HIGH"),"...",IF(P38="HIGH","BUY",IF(P37="HIGH","SELL","")))</f>
        <v/>
      </c>
      <c r="R38" s="1" t="str">
        <f aca="false">IF(Q38="",IF(AND(F38&gt;G38+$R$1,G38=F37),"BUY",IF(AND(R37="BUY",NOT(G38=F37)),"FALSE RAISE",IF(S37="TRD","SELL",""))),"")</f>
        <v/>
      </c>
      <c r="S38" s="1" t="str">
        <f aca="false">IF(Q38="",IF(R38="BUY","TRD",IF(OR(R38="SELL",R38="FALSE RAISE"),"",IF(S37="TRD","TRD",""))),"")</f>
        <v/>
      </c>
    </row>
    <row r="39" customFormat="false" ht="13.8" hidden="false" customHeight="false" outlineLevel="0" collapsed="false">
      <c r="A39" s="9" t="s">
        <v>54</v>
      </c>
      <c r="B39" s="9" t="s">
        <v>16</v>
      </c>
      <c r="C39" s="10" t="n">
        <v>22150000</v>
      </c>
      <c r="D39" s="10" t="n">
        <v>23461000</v>
      </c>
      <c r="E39" s="10" t="n">
        <v>21710004</v>
      </c>
      <c r="F39" s="4" t="n">
        <v>22600080</v>
      </c>
      <c r="G39" s="10" t="n">
        <v>22600001</v>
      </c>
      <c r="I39" s="5" t="n">
        <f aca="false">D39-E39</f>
        <v>1750996</v>
      </c>
      <c r="J39" s="6" t="n">
        <f aca="false">IFERROR((D39-MAX(C39,F39))/I39,0)</f>
        <v>0.491674452711485</v>
      </c>
      <c r="K39" s="6" t="n">
        <f aca="false">IFERROR((MIN(C39,F39)-E39)/I39,0)</f>
        <v>0.251283269636253</v>
      </c>
      <c r="L39" s="7" t="n">
        <f aca="false">IF(N39="NUEVO CALCULO","-",K39+J39)</f>
        <v>0.742957722347738</v>
      </c>
      <c r="M39" s="8" t="n">
        <f aca="false">IFERROR((G39-MIN(C39,F39))/(ABS(C39-F39)),0)</f>
        <v>0.999824475648773</v>
      </c>
      <c r="N39" s="1" t="str">
        <f aca="false">IF(H39="NC","NUEVO CALCULO",IF(AND(G39&lt;=D39,G39&gt;MAX(C39,F39)),"THR TOP",IF(AND(G39&lt;=MAX(C39,F39),G39&gt;MIN(C39,F39)),IF(AND(M39&lt;=1,M39&gt;=0.6),"BDY TOP",IF(AND(M39&lt;0.6,M39&gt;=0.3),"BDY MID",IF(AND(M39&lt;0.3,M39&gt;=0),"BDY BTM",""))),"THR BTM")))</f>
        <v>BDY TOP</v>
      </c>
      <c r="O39" s="5" t="n">
        <f aca="false">IF(N39="NUEVO CALCULO","-",G39-G38)</f>
        <v>0</v>
      </c>
      <c r="P39" s="1" t="str">
        <f aca="false">IF(D39&gt;D38+$O$1,"HIGH","")</f>
        <v/>
      </c>
      <c r="Q39" s="1" t="str">
        <f aca="false">IF(AND(P38="HIGH",P39="HIGH"),"...",IF(P39="HIGH","BUY",IF(P38="HIGH","SELL","")))</f>
        <v/>
      </c>
      <c r="R39" s="1" t="str">
        <f aca="false">IF(Q39="",IF(AND(F39&gt;G39+$R$1,G39=F38),"BUY",IF(AND(R38="BUY",NOT(G39=F38)),"FALSE RAISE",IF(S38="TRD","SELL",""))),"")</f>
        <v/>
      </c>
      <c r="S39" s="1" t="str">
        <f aca="false">IF(Q39="",IF(R39="BUY","TRD",IF(OR(R39="SELL",R39="FALSE RAISE"),"",IF(S38="TRD","TRD",""))),"")</f>
        <v/>
      </c>
    </row>
    <row r="40" customFormat="false" ht="13.8" hidden="false" customHeight="false" outlineLevel="0" collapsed="false">
      <c r="A40" s="9" t="s">
        <v>55</v>
      </c>
      <c r="B40" s="9" t="s">
        <v>16</v>
      </c>
      <c r="C40" s="10" t="n">
        <v>22150000</v>
      </c>
      <c r="D40" s="10" t="n">
        <v>23461000</v>
      </c>
      <c r="E40" s="10" t="n">
        <v>21710004</v>
      </c>
      <c r="F40" s="4" t="n">
        <v>22700030</v>
      </c>
      <c r="G40" s="4" t="n">
        <v>22600080</v>
      </c>
      <c r="I40" s="5" t="n">
        <f aca="false">D40-E40</f>
        <v>1750996</v>
      </c>
      <c r="J40" s="6" t="n">
        <f aca="false">IFERROR((D40-MAX(C40,F40))/I40,0)</f>
        <v>0.434592654694814</v>
      </c>
      <c r="K40" s="6" t="n">
        <f aca="false">IFERROR((MIN(C40,F40)-E40)/I40,0)</f>
        <v>0.251283269636253</v>
      </c>
      <c r="L40" s="7" t="n">
        <f aca="false">IF(N40="NUEVO CALCULO","-",K40+J40)</f>
        <v>0.685875924331066</v>
      </c>
      <c r="M40" s="8" t="n">
        <f aca="false">IFERROR((G40-MIN(C40,F40))/(ABS(C40-F40)),0)</f>
        <v>0.818282639128775</v>
      </c>
      <c r="N40" s="1" t="str">
        <f aca="false">IF(H40="NC","NUEVO CALCULO",IF(AND(G40&lt;=D40,G40&gt;MAX(C40,F40)),"THR TOP",IF(AND(G40&lt;=MAX(C40,F40),G40&gt;MIN(C40,F40)),IF(AND(M40&lt;=1,M40&gt;=0.6),"BDY TOP",IF(AND(M40&lt;0.6,M40&gt;=0.3),"BDY MID",IF(AND(M40&lt;0.3,M40&gt;=0),"BDY BTM",""))),"THR BTM")))</f>
        <v>BDY TOP</v>
      </c>
      <c r="O40" s="5" t="n">
        <f aca="false">IF(N40="NUEVO CALCULO","-",G40-G39)</f>
        <v>79</v>
      </c>
      <c r="P40" s="1" t="str">
        <f aca="false">IF(D40&gt;D39+$O$1,"HIGH","")</f>
        <v/>
      </c>
      <c r="Q40" s="1" t="str">
        <f aca="false">IF(AND(P39="HIGH",P40="HIGH"),"...",IF(P40="HIGH","BUY",IF(P39="HIGH","SELL","")))</f>
        <v/>
      </c>
      <c r="R40" s="1" t="str">
        <f aca="false">IF(Q40="",IF(AND(F40&gt;G40+$R$1,G40=F39),"BUY",IF(AND(R39="BUY",NOT(G40=F39)),"FALSE RAISE",IF(S39="TRD","SELL",""))),"")</f>
        <v>BUY</v>
      </c>
      <c r="S40" s="1" t="str">
        <f aca="false">IF(Q40="",IF(R40="BUY","TRD",IF(OR(R40="SELL",R40="FALSE RAISE"),"",IF(S39="TRD","TRD",""))),"")</f>
        <v>TRD</v>
      </c>
    </row>
    <row r="41" customFormat="false" ht="13.8" hidden="false" customHeight="false" outlineLevel="0" collapsed="false">
      <c r="A41" s="9" t="s">
        <v>56</v>
      </c>
      <c r="B41" s="9" t="s">
        <v>16</v>
      </c>
      <c r="C41" s="10" t="n">
        <v>22150000</v>
      </c>
      <c r="D41" s="10" t="n">
        <v>23461000</v>
      </c>
      <c r="E41" s="10" t="n">
        <v>21710004</v>
      </c>
      <c r="F41" s="4" t="n">
        <v>22700088</v>
      </c>
      <c r="G41" s="4" t="n">
        <v>22700030</v>
      </c>
      <c r="I41" s="5" t="n">
        <f aca="false">D41-E41</f>
        <v>1750996</v>
      </c>
      <c r="J41" s="6" t="n">
        <f aca="false">IFERROR((D41-MAX(C41,F41))/I41,0)</f>
        <v>0.434559530689962</v>
      </c>
      <c r="K41" s="6" t="n">
        <f aca="false">IFERROR((MIN(C41,F41)-E41)/I41,0)</f>
        <v>0.251283269636253</v>
      </c>
      <c r="L41" s="7" t="n">
        <f aca="false">IF(N41="NUEVO CALCULO","-",K41+J41)</f>
        <v>0.685842800326214</v>
      </c>
      <c r="M41" s="8" t="n">
        <f aca="false">IFERROR((G41-MIN(C41,F41))/(ABS(C41-F41)),0)</f>
        <v>0.999894562324574</v>
      </c>
      <c r="N41" s="1" t="str">
        <f aca="false">IF(H41="NC","NUEVO CALCULO",IF(AND(G41&lt;=D41,G41&gt;MAX(C41,F41)),"THR TOP",IF(AND(G41&lt;=MAX(C41,F41),G41&gt;MIN(C41,F41)),IF(AND(M41&lt;=1,M41&gt;=0.6),"BDY TOP",IF(AND(M41&lt;0.6,M41&gt;=0.3),"BDY MID",IF(AND(M41&lt;0.3,M41&gt;=0),"BDY BTM",""))),"THR BTM")))</f>
        <v>BDY TOP</v>
      </c>
      <c r="O41" s="5" t="n">
        <f aca="false">IF(N41="NUEVO CALCULO","-",G41-G40)</f>
        <v>99950</v>
      </c>
      <c r="P41" s="1" t="str">
        <f aca="false">IF(D41&gt;D40+$O$1,"HIGH","")</f>
        <v/>
      </c>
      <c r="Q41" s="1" t="str">
        <f aca="false">IF(AND(P40="HIGH",P41="HIGH"),"...",IF(P41="HIGH","BUY",IF(P40="HIGH","SELL","")))</f>
        <v/>
      </c>
      <c r="R41" s="1" t="str">
        <f aca="false">IF(Q41="",IF(AND(F41&gt;G41+$R$1,G41=F40),"BUY",IF(AND(R40="BUY",NOT(G41=F40)),"FALSE RAISE",IF(S40="TRD","SELL",""))),"")</f>
        <v>SELL</v>
      </c>
      <c r="S41" s="1" t="str">
        <f aca="false">IF(Q41="",IF(R41="BUY","TRD",IF(OR(R41="SELL",R41="FALSE RAISE"),"",IF(S40="TRD","TRD",""))),"")</f>
        <v/>
      </c>
    </row>
    <row r="42" customFormat="false" ht="13.8" hidden="false" customHeight="false" outlineLevel="0" collapsed="false">
      <c r="A42" s="9" t="s">
        <v>57</v>
      </c>
      <c r="B42" s="9" t="s">
        <v>16</v>
      </c>
      <c r="C42" s="10" t="n">
        <v>22150000</v>
      </c>
      <c r="D42" s="10" t="n">
        <v>23461000</v>
      </c>
      <c r="E42" s="10" t="n">
        <v>21710004</v>
      </c>
      <c r="F42" s="4" t="n">
        <v>22700077</v>
      </c>
      <c r="G42" s="4" t="n">
        <v>22700077</v>
      </c>
      <c r="I42" s="5" t="n">
        <f aca="false">D42-E42</f>
        <v>1750996</v>
      </c>
      <c r="J42" s="6" t="n">
        <f aca="false">IFERROR((D42-MAX(C42,F42))/I42,0)</f>
        <v>0.434565812828813</v>
      </c>
      <c r="K42" s="6" t="n">
        <f aca="false">IFERROR((MIN(C42,F42)-E42)/I42,0)</f>
        <v>0.251283269636253</v>
      </c>
      <c r="L42" s="7" t="n">
        <f aca="false">IF(N42="NUEVO CALCULO","-",K42+J42)</f>
        <v>0.685849082465066</v>
      </c>
      <c r="M42" s="8" t="n">
        <f aca="false">IFERROR((G42-MIN(C42,F42))/(ABS(C42-F42)),0)</f>
        <v>1</v>
      </c>
      <c r="N42" s="1" t="str">
        <f aca="false">IF(H42="NC","NUEVO CALCULO",IF(AND(G42&lt;=D42,G42&gt;MAX(C42,F42)),"THR TOP",IF(AND(G42&lt;=MAX(C42,F42),G42&gt;MIN(C42,F42)),IF(AND(M42&lt;=1,M42&gt;=0.6),"BDY TOP",IF(AND(M42&lt;0.6,M42&gt;=0.3),"BDY MID",IF(AND(M42&lt;0.3,M42&gt;=0),"BDY BTM",""))),"THR BTM")))</f>
        <v>BDY TOP</v>
      </c>
      <c r="O42" s="5" t="n">
        <f aca="false">IF(N42="NUEVO CALCULO","-",G42-G41)</f>
        <v>47</v>
      </c>
      <c r="P42" s="1" t="str">
        <f aca="false">IF(D42&gt;D41+$O$1,"HIGH","")</f>
        <v/>
      </c>
      <c r="Q42" s="1" t="str">
        <f aca="false">IF(AND(P41="HIGH",P42="HIGH"),"...",IF(P42="HIGH","BUY",IF(P41="HIGH","SELL","")))</f>
        <v/>
      </c>
      <c r="R42" s="1" t="str">
        <f aca="false">IF(Q42="",IF(AND(F42&gt;G42+$R$1,G42=F41),"BUY",IF(AND(R41="BUY",NOT(G42=F41)),"FALSE RAISE",IF(S41="TRD","SELL",""))),"")</f>
        <v/>
      </c>
      <c r="S42" s="1" t="str">
        <f aca="false">IF(Q42="",IF(R42="BUY","TRD",IF(OR(R42="SELL",R42="FALSE RAISE"),"",IF(S41="TRD","TRD",""))),"")</f>
        <v/>
      </c>
    </row>
    <row r="43" customFormat="false" ht="13.8" hidden="false" customHeight="false" outlineLevel="0" collapsed="false">
      <c r="A43" s="9" t="s">
        <v>58</v>
      </c>
      <c r="B43" s="9" t="s">
        <v>16</v>
      </c>
      <c r="C43" s="10" t="n">
        <v>22150000</v>
      </c>
      <c r="D43" s="10" t="n">
        <v>23461000</v>
      </c>
      <c r="E43" s="10" t="n">
        <v>21710004</v>
      </c>
      <c r="F43" s="4" t="n">
        <v>22500002.2</v>
      </c>
      <c r="G43" s="10" t="n">
        <v>22700077</v>
      </c>
      <c r="I43" s="5" t="n">
        <f aca="false">D43-E43</f>
        <v>1750996</v>
      </c>
      <c r="J43" s="6" t="n">
        <f aca="false">IFERROR((D43-MAX(C43,F43))/I43,0)</f>
        <v>0.548829237759538</v>
      </c>
      <c r="K43" s="6" t="n">
        <f aca="false">IFERROR((MIN(C43,F43)-E43)/I43,0)</f>
        <v>0.251283269636253</v>
      </c>
      <c r="L43" s="7" t="n">
        <f aca="false">IF(N43="NUEVO CALCULO","-",K43+J43)</f>
        <v>0.800112507395791</v>
      </c>
      <c r="M43" s="8" t="n">
        <f aca="false">IFERROR((G43-MIN(C43,F43))/(ABS(C43-F43)),0)</f>
        <v>1.57163869255679</v>
      </c>
      <c r="N43" s="1" t="str">
        <f aca="false">IF(H43="NC","NUEVO CALCULO",IF(AND(G43&lt;=D43,G43&gt;MAX(C43,F43)),"THR TOP",IF(AND(G43&lt;=MAX(C43,F43),G43&gt;MIN(C43,F43)),IF(AND(M43&lt;=1,M43&gt;=0.6),"BDY TOP",IF(AND(M43&lt;0.6,M43&gt;=0.3),"BDY MID",IF(AND(M43&lt;0.3,M43&gt;=0),"BDY BTM",""))),"THR BTM")))</f>
        <v>THR TOP</v>
      </c>
      <c r="O43" s="5" t="n">
        <f aca="false">IF(N43="NUEVO CALCULO","-",G43-G42)</f>
        <v>0</v>
      </c>
      <c r="P43" s="1" t="str">
        <f aca="false">IF(D43&gt;D42+$O$1,"HIGH","")</f>
        <v/>
      </c>
      <c r="Q43" s="1" t="str">
        <f aca="false">IF(AND(P42="HIGH",P43="HIGH"),"...",IF(P43="HIGH","BUY",IF(P42="HIGH","SELL","")))</f>
        <v/>
      </c>
      <c r="R43" s="1" t="str">
        <f aca="false">IF(Q43="",IF(AND(F43&gt;G43+$R$1,G43=F42),"BUY",IF(AND(R42="BUY",NOT(G43=F42)),"FALSE RAISE",IF(S42="TRD","SELL",""))),"")</f>
        <v/>
      </c>
      <c r="S43" s="1" t="str">
        <f aca="false">IF(Q43="",IF(R43="BUY","TRD",IF(OR(R43="SELL",R43="FALSE RAISE"),"",IF(S42="TRD","TRD",""))),"")</f>
        <v/>
      </c>
    </row>
    <row r="44" customFormat="false" ht="13.8" hidden="false" customHeight="false" outlineLevel="0" collapsed="false">
      <c r="A44" s="9" t="s">
        <v>59</v>
      </c>
      <c r="B44" s="9" t="s">
        <v>16</v>
      </c>
      <c r="C44" s="10" t="n">
        <v>22150000</v>
      </c>
      <c r="D44" s="10" t="n">
        <v>23461000</v>
      </c>
      <c r="E44" s="10" t="n">
        <v>21710004</v>
      </c>
      <c r="F44" s="4" t="n">
        <v>23367964</v>
      </c>
      <c r="G44" s="4" t="n">
        <v>22500002.2</v>
      </c>
      <c r="I44" s="5" t="n">
        <f aca="false">D44-E44</f>
        <v>1750996</v>
      </c>
      <c r="J44" s="6" t="n">
        <f aca="false">IFERROR((D44-MAX(C44,F44))/I44,0)</f>
        <v>0.0531331881968891</v>
      </c>
      <c r="K44" s="6" t="n">
        <f aca="false">IFERROR((MIN(C44,F44)-E44)/I44,0)</f>
        <v>0.251283269636253</v>
      </c>
      <c r="L44" s="7" t="n">
        <f aca="false">IF(N44="NUEVO CALCULO","-",K44+J44)</f>
        <v>0.304416457833142</v>
      </c>
      <c r="M44" s="8" t="n">
        <f aca="false">IFERROR((G44-MIN(C44,F44))/(ABS(C44-F44)),0)</f>
        <v>0.287366621673546</v>
      </c>
      <c r="N44" s="1" t="str">
        <f aca="false">IF(H44="NC","NUEVO CALCULO",IF(AND(G44&lt;=D44,G44&gt;MAX(C44,F44)),"THR TOP",IF(AND(G44&lt;=MAX(C44,F44),G44&gt;MIN(C44,F44)),IF(AND(M44&lt;=1,M44&gt;=0.6),"BDY TOP",IF(AND(M44&lt;0.6,M44&gt;=0.3),"BDY MID",IF(AND(M44&lt;0.3,M44&gt;=0),"BDY BTM",""))),"THR BTM")))</f>
        <v>BDY BTM</v>
      </c>
      <c r="O44" s="5" t="n">
        <f aca="false">IF(N44="NUEVO CALCULO","-",G44-G43)</f>
        <v>-200074.800000001</v>
      </c>
      <c r="P44" s="1" t="str">
        <f aca="false">IF(D44&gt;D43+$O$1,"HIGH","")</f>
        <v/>
      </c>
      <c r="Q44" s="1" t="str">
        <f aca="false">IF(AND(P43="HIGH",P44="HIGH"),"...",IF(P44="HIGH","BUY",IF(P43="HIGH","SELL","")))</f>
        <v/>
      </c>
      <c r="R44" s="1" t="str">
        <f aca="false">IF(Q44="",IF(AND(F44&gt;G44+$R$1,G44=F43),"BUY",IF(AND(R43="BUY",NOT(G44=F43)),"FALSE RAISE",IF(S43="TRD","SELL",""))),"")</f>
        <v>BUY</v>
      </c>
      <c r="S44" s="1" t="str">
        <f aca="false">IF(Q44="",IF(R44="BUY","TRD",IF(OR(R44="SELL",R44="FALSE RAISE"),"",IF(S43="TRD","TRD",""))),"")</f>
        <v>TRD</v>
      </c>
    </row>
    <row r="45" customFormat="false" ht="13.8" hidden="false" customHeight="false" outlineLevel="0" collapsed="false">
      <c r="A45" s="9" t="s">
        <v>60</v>
      </c>
      <c r="B45" s="9" t="s">
        <v>16</v>
      </c>
      <c r="C45" s="10" t="n">
        <v>22150000</v>
      </c>
      <c r="D45" s="10" t="n">
        <v>23461000</v>
      </c>
      <c r="E45" s="10" t="n">
        <v>21710004</v>
      </c>
      <c r="F45" s="4" t="n">
        <v>22600001</v>
      </c>
      <c r="G45" s="4" t="n">
        <v>23367964</v>
      </c>
      <c r="I45" s="5" t="n">
        <f aca="false">D45-E45</f>
        <v>1750996</v>
      </c>
      <c r="J45" s="6" t="n">
        <f aca="false">IFERROR((D45-MAX(C45,F45))/I45,0)</f>
        <v>0.491719569890508</v>
      </c>
      <c r="K45" s="6" t="n">
        <f aca="false">IFERROR((MIN(C45,F45)-E45)/I45,0)</f>
        <v>0.251283269636253</v>
      </c>
      <c r="L45" s="7" t="n">
        <f aca="false">IF(N45="NUEVO CALCULO","-",K45+J45)</f>
        <v>0.743002839526761</v>
      </c>
      <c r="M45" s="8" t="n">
        <f aca="false">IFERROR((G45-MIN(C45,F45))/(ABS(C45-F45)),0)</f>
        <v>2.706580652043</v>
      </c>
      <c r="N45" s="1" t="str">
        <f aca="false">IF(H45="NC","NUEVO CALCULO",IF(AND(G45&lt;=D45,G45&gt;MAX(C45,F45)),"THR TOP",IF(AND(G45&lt;=MAX(C45,F45),G45&gt;MIN(C45,F45)),IF(AND(M45&lt;=1,M45&gt;=0.6),"BDY TOP",IF(AND(M45&lt;0.6,M45&gt;=0.3),"BDY MID",IF(AND(M45&lt;0.3,M45&gt;=0),"BDY BTM",""))),"THR BTM")))</f>
        <v>THR TOP</v>
      </c>
      <c r="O45" s="5" t="n">
        <f aca="false">IF(N45="NUEVO CALCULO","-",G45-G44)</f>
        <v>867961.800000001</v>
      </c>
      <c r="P45" s="1" t="str">
        <f aca="false">IF(D45&gt;D44+$O$1,"HIGH","")</f>
        <v/>
      </c>
      <c r="Q45" s="1" t="str">
        <f aca="false">IF(AND(P44="HIGH",P45="HIGH"),"...",IF(P45="HIGH","BUY",IF(P44="HIGH","SELL","")))</f>
        <v/>
      </c>
      <c r="R45" s="1" t="str">
        <f aca="false">IF(Q45="",IF(AND(F45&gt;G45+$R$1,G45=F44),"BUY",IF(AND(R44="BUY",NOT(G45=F44)),"FALSE RAISE",IF(S44="TRD","SELL",""))),"")</f>
        <v>SELL</v>
      </c>
      <c r="S45" s="1" t="str">
        <f aca="false">IF(Q45="",IF(R45="BUY","TRD",IF(OR(R45="SELL",R45="FALSE RAISE"),"",IF(S44="TRD","TRD",""))),"")</f>
        <v/>
      </c>
    </row>
    <row r="46" customFormat="false" ht="13.8" hidden="false" customHeight="false" outlineLevel="0" collapsed="false">
      <c r="A46" s="9" t="s">
        <v>61</v>
      </c>
      <c r="B46" s="9" t="s">
        <v>16</v>
      </c>
      <c r="C46" s="10" t="n">
        <v>22150000</v>
      </c>
      <c r="D46" s="10" t="n">
        <v>23461000</v>
      </c>
      <c r="E46" s="10" t="n">
        <v>21710004</v>
      </c>
      <c r="F46" s="4" t="n">
        <v>22600000</v>
      </c>
      <c r="G46" s="10" t="n">
        <v>23367964</v>
      </c>
      <c r="I46" s="5" t="n">
        <f aca="false">D46-E46</f>
        <v>1750996</v>
      </c>
      <c r="J46" s="6" t="n">
        <f aca="false">IFERROR((D46-MAX(C46,F46))/I46,0)</f>
        <v>0.49172014099404</v>
      </c>
      <c r="K46" s="6" t="n">
        <f aca="false">IFERROR((MIN(C46,F46)-E46)/I46,0)</f>
        <v>0.251283269636253</v>
      </c>
      <c r="L46" s="7" t="n">
        <f aca="false">IF(N46="NUEVO CALCULO","-",K46+J46)</f>
        <v>0.743003410630293</v>
      </c>
      <c r="M46" s="8" t="n">
        <f aca="false">IFERROR((G46-MIN(C46,F46))/(ABS(C46-F46)),0)</f>
        <v>2.70658666666667</v>
      </c>
      <c r="N46" s="1" t="str">
        <f aca="false">IF(H46="NC","NUEVO CALCULO",IF(AND(G46&lt;=D46,G46&gt;MAX(C46,F46)),"THR TOP",IF(AND(G46&lt;=MAX(C46,F46),G46&gt;MIN(C46,F46)),IF(AND(M46&lt;=1,M46&gt;=0.6),"BDY TOP",IF(AND(M46&lt;0.6,M46&gt;=0.3),"BDY MID",IF(AND(M46&lt;0.3,M46&gt;=0),"BDY BTM",""))),"THR BTM")))</f>
        <v>THR TOP</v>
      </c>
      <c r="O46" s="5" t="n">
        <f aca="false">IF(N46="NUEVO CALCULO","-",G46-G45)</f>
        <v>0</v>
      </c>
      <c r="P46" s="1" t="str">
        <f aca="false">IF(D46&gt;D45+$O$1,"HIGH","")</f>
        <v/>
      </c>
      <c r="Q46" s="1" t="str">
        <f aca="false">IF(AND(P45="HIGH",P46="HIGH"),"...",IF(P46="HIGH","BUY",IF(P45="HIGH","SELL","")))</f>
        <v/>
      </c>
      <c r="R46" s="1" t="str">
        <f aca="false">IF(Q46="",IF(AND(F46&gt;G46+$R$1,G46=F45),"BUY",IF(AND(R45="BUY",NOT(G46=F45)),"FALSE RAISE",IF(S45="TRD","SELL",""))),"")</f>
        <v/>
      </c>
      <c r="S46" s="1" t="str">
        <f aca="false">IF(Q46="",IF(R46="BUY","TRD",IF(OR(R46="SELL",R46="FALSE RAISE"),"",IF(S45="TRD","TRD",""))),"")</f>
        <v/>
      </c>
    </row>
    <row r="47" customFormat="false" ht="13.8" hidden="false" customHeight="false" outlineLevel="0" collapsed="false">
      <c r="A47" s="9" t="s">
        <v>62</v>
      </c>
      <c r="B47" s="9" t="s">
        <v>16</v>
      </c>
      <c r="C47" s="10" t="n">
        <v>22150000</v>
      </c>
      <c r="D47" s="10" t="n">
        <v>23461000</v>
      </c>
      <c r="E47" s="10" t="n">
        <v>21710004</v>
      </c>
      <c r="F47" s="10" t="n">
        <v>22600000</v>
      </c>
      <c r="G47" s="4" t="n">
        <v>22600000</v>
      </c>
      <c r="I47" s="5" t="n">
        <f aca="false">D47-E47</f>
        <v>1750996</v>
      </c>
      <c r="J47" s="6" t="n">
        <f aca="false">IFERROR((D47-MAX(C47,F47))/I47,0)</f>
        <v>0.49172014099404</v>
      </c>
      <c r="K47" s="6" t="n">
        <f aca="false">IFERROR((MIN(C47,F47)-E47)/I47,0)</f>
        <v>0.251283269636253</v>
      </c>
      <c r="L47" s="7" t="n">
        <f aca="false">IF(N47="NUEVO CALCULO","-",K47+J47)</f>
        <v>0.743003410630293</v>
      </c>
      <c r="M47" s="8" t="n">
        <f aca="false">IFERROR((G47-MIN(C47,F47))/(ABS(C47-F47)),0)</f>
        <v>1</v>
      </c>
      <c r="N47" s="1" t="str">
        <f aca="false">IF(H47="NC","NUEVO CALCULO",IF(AND(G47&lt;=D47,G47&gt;MAX(C47,F47)),"THR TOP",IF(AND(G47&lt;=MAX(C47,F47),G47&gt;MIN(C47,F47)),IF(AND(M47&lt;=1,M47&gt;=0.6),"BDY TOP",IF(AND(M47&lt;0.6,M47&gt;=0.3),"BDY MID",IF(AND(M47&lt;0.3,M47&gt;=0),"BDY BTM",""))),"THR BTM")))</f>
        <v>BDY TOP</v>
      </c>
      <c r="O47" s="5" t="n">
        <f aca="false">IF(N47="NUEVO CALCULO","-",G47-G46)</f>
        <v>-767964</v>
      </c>
      <c r="P47" s="1" t="str">
        <f aca="false">IF(D47&gt;D46+$O$1,"HIGH","")</f>
        <v/>
      </c>
      <c r="Q47" s="1" t="str">
        <f aca="false">IF(AND(P46="HIGH",P47="HIGH"),"...",IF(P47="HIGH","BUY",IF(P46="HIGH","SELL","")))</f>
        <v/>
      </c>
      <c r="R47" s="1" t="str">
        <f aca="false">IF(Q47="",IF(AND(F47&gt;G47+$R$1,G47=F46),"BUY",IF(AND(R46="BUY",NOT(G47=F46)),"FALSE RAISE",IF(S46="TRD","SELL",""))),"")</f>
        <v/>
      </c>
      <c r="S47" s="1" t="str">
        <f aca="false">IF(Q47="",IF(R47="BUY","TRD",IF(OR(R47="SELL",R47="FALSE RAISE"),"",IF(S46="TRD","TRD",""))),"")</f>
        <v/>
      </c>
    </row>
    <row r="48" customFormat="false" ht="13.8" hidden="false" customHeight="false" outlineLevel="0" collapsed="false">
      <c r="A48" s="9" t="s">
        <v>63</v>
      </c>
      <c r="B48" s="9" t="s">
        <v>16</v>
      </c>
      <c r="C48" s="10" t="n">
        <v>22150000</v>
      </c>
      <c r="D48" s="10" t="n">
        <v>23461000</v>
      </c>
      <c r="E48" s="10" t="n">
        <v>21710004</v>
      </c>
      <c r="F48" s="4" t="n">
        <v>22400000.99</v>
      </c>
      <c r="G48" s="10" t="n">
        <v>22600000</v>
      </c>
      <c r="I48" s="5" t="n">
        <f aca="false">D48-E48</f>
        <v>1750996</v>
      </c>
      <c r="J48" s="6" t="n">
        <f aca="false">IFERROR((D48-MAX(C48,F48))/I48,0)</f>
        <v>0.605940281988081</v>
      </c>
      <c r="K48" s="6" t="n">
        <f aca="false">IFERROR((MIN(C48,F48)-E48)/I48,0)</f>
        <v>0.251283269636253</v>
      </c>
      <c r="L48" s="7" t="n">
        <f aca="false">IF(N48="NUEVO CALCULO","-",K48+J48)</f>
        <v>0.857223551624334</v>
      </c>
      <c r="M48" s="8" t="n">
        <f aca="false">IFERROR((G48-MIN(C48,F48))/(ABS(C48-F48)),0)</f>
        <v>1.79999287202824</v>
      </c>
      <c r="N48" s="1" t="str">
        <f aca="false">IF(H48="NC","NUEVO CALCULO",IF(AND(G48&lt;=D48,G48&gt;MAX(C48,F48)),"THR TOP",IF(AND(G48&lt;=MAX(C48,F48),G48&gt;MIN(C48,F48)),IF(AND(M48&lt;=1,M48&gt;=0.6),"BDY TOP",IF(AND(M48&lt;0.6,M48&gt;=0.3),"BDY MID",IF(AND(M48&lt;0.3,M48&gt;=0),"BDY BTM",""))),"THR BTM")))</f>
        <v>THR TOP</v>
      </c>
      <c r="O48" s="5" t="n">
        <f aca="false">IF(N48="NUEVO CALCULO","-",G48-G47)</f>
        <v>0</v>
      </c>
      <c r="P48" s="1" t="str">
        <f aca="false">IF(D48&gt;D47+$O$1,"HIGH","")</f>
        <v/>
      </c>
      <c r="Q48" s="1" t="str">
        <f aca="false">IF(AND(P47="HIGH",P48="HIGH"),"...",IF(P48="HIGH","BUY",IF(P47="HIGH","SELL","")))</f>
        <v/>
      </c>
      <c r="R48" s="1" t="str">
        <f aca="false">IF(Q48="",IF(AND(F48&gt;G48+$R$1,G48=F47),"BUY",IF(AND(R47="BUY",NOT(G48=F47)),"FALSE RAISE",IF(S47="TRD","SELL",""))),"")</f>
        <v/>
      </c>
      <c r="S48" s="1" t="str">
        <f aca="false">IF(Q48="",IF(R48="BUY","TRD",IF(OR(R48="SELL",R48="FALSE RAISE"),"",IF(S47="TRD","TRD",""))),"")</f>
        <v/>
      </c>
    </row>
    <row r="49" customFormat="false" ht="13.8" hidden="false" customHeight="false" outlineLevel="0" collapsed="false">
      <c r="A49" s="9" t="s">
        <v>64</v>
      </c>
      <c r="B49" s="9" t="s">
        <v>16</v>
      </c>
      <c r="C49" s="10" t="n">
        <v>22150000</v>
      </c>
      <c r="D49" s="10" t="n">
        <v>23461000</v>
      </c>
      <c r="E49" s="10" t="n">
        <v>21710004</v>
      </c>
      <c r="F49" s="4" t="n">
        <v>22892432</v>
      </c>
      <c r="G49" s="4" t="n">
        <v>22400000.99</v>
      </c>
      <c r="I49" s="5" t="n">
        <f aca="false">D49-E49</f>
        <v>1750996</v>
      </c>
      <c r="J49" s="6" t="n">
        <f aca="false">IFERROR((D49-MAX(C49,F49))/I49,0)</f>
        <v>0.324711192943902</v>
      </c>
      <c r="K49" s="6" t="n">
        <f aca="false">IFERROR((MIN(C49,F49)-E49)/I49,0)</f>
        <v>0.251283269636253</v>
      </c>
      <c r="L49" s="7" t="n">
        <f aca="false">IF(N49="NUEVO CALCULO","-",K49+J49)</f>
        <v>0.575994462580154</v>
      </c>
      <c r="M49" s="8" t="n">
        <f aca="false">IFERROR((G49-MIN(C49,F49))/(ABS(C49-F49)),0)</f>
        <v>0.336732508835824</v>
      </c>
      <c r="N49" s="1" t="str">
        <f aca="false">IF(H49="NC","NUEVO CALCULO",IF(AND(G49&lt;=D49,G49&gt;MAX(C49,F49)),"THR TOP",IF(AND(G49&lt;=MAX(C49,F49),G49&gt;MIN(C49,F49)),IF(AND(M49&lt;=1,M49&gt;=0.6),"BDY TOP",IF(AND(M49&lt;0.6,M49&gt;=0.3),"BDY MID",IF(AND(M49&lt;0.3,M49&gt;=0),"BDY BTM",""))),"THR BTM")))</f>
        <v>BDY MID</v>
      </c>
      <c r="O49" s="5" t="n">
        <f aca="false">IF(N49="NUEVO CALCULO","-",G49-G48)</f>
        <v>-199999.010000002</v>
      </c>
      <c r="P49" s="1" t="str">
        <f aca="false">IF(D49&gt;D48+$O$1,"HIGH","")</f>
        <v/>
      </c>
      <c r="Q49" s="1" t="str">
        <f aca="false">IF(AND(P48="HIGH",P49="HIGH"),"...",IF(P49="HIGH","BUY",IF(P48="HIGH","SELL","")))</f>
        <v/>
      </c>
      <c r="R49" s="1" t="str">
        <f aca="false">IF(Q49="",IF(AND(F49&gt;G49+$R$1,G49=F48),"BUY",IF(AND(R48="BUY",NOT(G49=F48)),"FALSE RAISE",IF(S48="TRD","SELL",""))),"")</f>
        <v>BUY</v>
      </c>
      <c r="S49" s="1" t="str">
        <f aca="false">IF(Q49="",IF(R49="BUY","TRD",IF(OR(R49="SELL",R49="FALSE RAISE"),"",IF(S48="TRD","TRD",""))),"")</f>
        <v>TRD</v>
      </c>
    </row>
    <row r="50" customFormat="false" ht="13.8" hidden="false" customHeight="false" outlineLevel="0" collapsed="false">
      <c r="A50" s="9" t="s">
        <v>65</v>
      </c>
      <c r="B50" s="9" t="s">
        <v>16</v>
      </c>
      <c r="C50" s="10" t="n">
        <v>22150000</v>
      </c>
      <c r="D50" s="10" t="n">
        <v>23461000</v>
      </c>
      <c r="E50" s="10" t="n">
        <v>21710004</v>
      </c>
      <c r="F50" s="4" t="n">
        <v>22400001</v>
      </c>
      <c r="G50" s="4" t="n">
        <v>22892432</v>
      </c>
      <c r="I50" s="5" t="n">
        <f aca="false">D50-E50</f>
        <v>1750996</v>
      </c>
      <c r="J50" s="6" t="n">
        <f aca="false">IFERROR((D50-MAX(C50,F50))/I50,0)</f>
        <v>0.605940276277045</v>
      </c>
      <c r="K50" s="6" t="n">
        <f aca="false">IFERROR((MIN(C50,F50)-E50)/I50,0)</f>
        <v>0.251283269636253</v>
      </c>
      <c r="L50" s="7" t="n">
        <f aca="false">IF(N50="NUEVO CALCULO","-",K50+J50)</f>
        <v>0.857223545913297</v>
      </c>
      <c r="M50" s="8" t="n">
        <f aca="false">IFERROR((G50-MIN(C50,F50))/(ABS(C50-F50)),0)</f>
        <v>2.96971612113552</v>
      </c>
      <c r="N50" s="1" t="str">
        <f aca="false">IF(H50="NC","NUEVO CALCULO",IF(AND(G50&lt;=D50,G50&gt;MAX(C50,F50)),"THR TOP",IF(AND(G50&lt;=MAX(C50,F50),G50&gt;MIN(C50,F50)),IF(AND(M50&lt;=1,M50&gt;=0.6),"BDY TOP",IF(AND(M50&lt;0.6,M50&gt;=0.3),"BDY MID",IF(AND(M50&lt;0.3,M50&gt;=0),"BDY BTM",""))),"THR BTM")))</f>
        <v>THR TOP</v>
      </c>
      <c r="O50" s="5" t="n">
        <f aca="false">IF(N50="NUEVO CALCULO","-",G50-G49)</f>
        <v>492431.010000002</v>
      </c>
      <c r="P50" s="1" t="str">
        <f aca="false">IF(D50&gt;D49+$O$1,"HIGH","")</f>
        <v/>
      </c>
      <c r="Q50" s="1" t="str">
        <f aca="false">IF(AND(P49="HIGH",P50="HIGH"),"...",IF(P50="HIGH","BUY",IF(P49="HIGH","SELL","")))</f>
        <v/>
      </c>
      <c r="R50" s="1" t="str">
        <f aca="false">IF(Q50="",IF(AND(F50&gt;G50+$R$1,G50=F49),"BUY",IF(AND(R49="BUY",NOT(G50=F49)),"FALSE RAISE",IF(S49="TRD","SELL",""))),"")</f>
        <v>SELL</v>
      </c>
      <c r="S50" s="1" t="str">
        <f aca="false">IF(Q50="",IF(R50="BUY","TRD",IF(OR(R50="SELL",R50="FALSE RAISE"),"",IF(S49="TRD","TRD",""))),"")</f>
        <v/>
      </c>
    </row>
    <row r="51" customFormat="false" ht="13.8" hidden="false" customHeight="false" outlineLevel="0" collapsed="false">
      <c r="A51" s="9" t="s">
        <v>66</v>
      </c>
      <c r="B51" s="9" t="s">
        <v>16</v>
      </c>
      <c r="C51" s="10" t="n">
        <v>22150000</v>
      </c>
      <c r="D51" s="10" t="n">
        <v>23461000</v>
      </c>
      <c r="E51" s="10" t="n">
        <v>21710004</v>
      </c>
      <c r="F51" s="10" t="n">
        <v>22400000.99</v>
      </c>
      <c r="G51" s="4" t="n">
        <v>22400001</v>
      </c>
      <c r="I51" s="5" t="n">
        <f aca="false">D51-E51</f>
        <v>1750996</v>
      </c>
      <c r="J51" s="6" t="n">
        <f aca="false">IFERROR((D51-MAX(C51,F51))/I51,0)</f>
        <v>0.605940281988081</v>
      </c>
      <c r="K51" s="6" t="n">
        <f aca="false">IFERROR((MIN(C51,F51)-E51)/I51,0)</f>
        <v>0.251283269636253</v>
      </c>
      <c r="L51" s="7" t="n">
        <f aca="false">IF(N51="NUEVO CALCULO","-",K51+J51)</f>
        <v>0.857223551624334</v>
      </c>
      <c r="M51" s="8" t="n">
        <f aca="false">IFERROR((G51-MIN(C51,F51))/(ABS(C51-F51)),0)</f>
        <v>1.00000003999985</v>
      </c>
      <c r="N51" s="1" t="str">
        <f aca="false">IF(H51="NC","NUEVO CALCULO",IF(AND(G51&lt;=D51,G51&gt;MAX(C51,F51)),"THR TOP",IF(AND(G51&lt;=MAX(C51,F51),G51&gt;MIN(C51,F51)),IF(AND(M51&lt;=1,M51&gt;=0.6),"BDY TOP",IF(AND(M51&lt;0.6,M51&gt;=0.3),"BDY MID",IF(AND(M51&lt;0.3,M51&gt;=0),"BDY BTM",""))),"THR BTM")))</f>
        <v>THR TOP</v>
      </c>
      <c r="O51" s="5" t="n">
        <f aca="false">IF(N51="NUEVO CALCULO","-",G51-G50)</f>
        <v>-492431</v>
      </c>
      <c r="P51" s="1" t="str">
        <f aca="false">IF(D51&gt;D50+$O$1,"HIGH","")</f>
        <v/>
      </c>
      <c r="Q51" s="1" t="str">
        <f aca="false">IF(AND(P50="HIGH",P51="HIGH"),"...",IF(P51="HIGH","BUY",IF(P50="HIGH","SELL","")))</f>
        <v/>
      </c>
      <c r="R51" s="1" t="str">
        <f aca="false">IF(Q51="",IF(AND(F51&gt;G51+$R$1,G51=F50),"BUY",IF(AND(R50="BUY",NOT(G51=F50)),"FALSE RAISE",IF(S50="TRD","SELL",""))),"")</f>
        <v/>
      </c>
      <c r="S51" s="1" t="str">
        <f aca="false">IF(Q51="",IF(R51="BUY","TRD",IF(OR(R51="SELL",R51="FALSE RAISE"),"",IF(S50="TRD","TRD",""))),"")</f>
        <v/>
      </c>
    </row>
    <row r="52" customFormat="false" ht="13.8" hidden="false" customHeight="false" outlineLevel="0" collapsed="false">
      <c r="A52" s="9" t="s">
        <v>67</v>
      </c>
      <c r="B52" s="9" t="s">
        <v>16</v>
      </c>
      <c r="C52" s="10" t="n">
        <v>22150000</v>
      </c>
      <c r="D52" s="10" t="n">
        <v>23461000</v>
      </c>
      <c r="E52" s="10" t="n">
        <v>21710004</v>
      </c>
      <c r="F52" s="10" t="n">
        <v>22400000.99</v>
      </c>
      <c r="G52" s="4" t="n">
        <v>22400000.99</v>
      </c>
      <c r="I52" s="5" t="n">
        <f aca="false">D52-E52</f>
        <v>1750996</v>
      </c>
      <c r="J52" s="6" t="n">
        <f aca="false">IFERROR((D52-MAX(C52,F52))/I52,0)</f>
        <v>0.605940281988081</v>
      </c>
      <c r="K52" s="6" t="n">
        <f aca="false">IFERROR((MIN(C52,F52)-E52)/I52,0)</f>
        <v>0.251283269636253</v>
      </c>
      <c r="L52" s="7" t="n">
        <f aca="false">IF(N52="NUEVO CALCULO","-",K52+J52)</f>
        <v>0.857223551624334</v>
      </c>
      <c r="M52" s="8" t="n">
        <f aca="false">IFERROR((G52-MIN(C52,F52))/(ABS(C52-F52)),0)</f>
        <v>1</v>
      </c>
      <c r="N52" s="1" t="str">
        <f aca="false">IF(H52="NC","NUEVO CALCULO",IF(AND(G52&lt;=D52,G52&gt;MAX(C52,F52)),"THR TOP",IF(AND(G52&lt;=MAX(C52,F52),G52&gt;MIN(C52,F52)),IF(AND(M52&lt;=1,M52&gt;=0.6),"BDY TOP",IF(AND(M52&lt;0.6,M52&gt;=0.3),"BDY MID",IF(AND(M52&lt;0.3,M52&gt;=0),"BDY BTM",""))),"THR BTM")))</f>
        <v>BDY TOP</v>
      </c>
      <c r="O52" s="5" t="n">
        <f aca="false">IF(N52="NUEVO CALCULO","-",G52-G51)</f>
        <v>-0.0100000016391277</v>
      </c>
      <c r="P52" s="1" t="str">
        <f aca="false">IF(D52&gt;D51+$O$1,"HIGH","")</f>
        <v/>
      </c>
      <c r="Q52" s="1" t="str">
        <f aca="false">IF(AND(P51="HIGH",P52="HIGH"),"...",IF(P52="HIGH","BUY",IF(P51="HIGH","SELL","")))</f>
        <v/>
      </c>
      <c r="R52" s="1" t="str">
        <f aca="false">IF(Q52="",IF(AND(F52&gt;G52+$R$1,G52=F51),"BUY",IF(AND(R51="BUY",NOT(G52=F51)),"FALSE RAISE",IF(S51="TRD","SELL",""))),"")</f>
        <v/>
      </c>
      <c r="S52" s="1" t="str">
        <f aca="false">IF(Q52="",IF(R52="BUY","TRD",IF(OR(R52="SELL",R52="FALSE RAISE"),"",IF(S51="TRD","TRD",""))),"")</f>
        <v/>
      </c>
    </row>
    <row r="53" customFormat="false" ht="13.8" hidden="false" customHeight="false" outlineLevel="0" collapsed="false">
      <c r="A53" s="9" t="s">
        <v>68</v>
      </c>
      <c r="B53" s="9" t="s">
        <v>16</v>
      </c>
      <c r="C53" s="10" t="n">
        <v>22150000</v>
      </c>
      <c r="D53" s="10" t="n">
        <v>23461000</v>
      </c>
      <c r="E53" s="10" t="n">
        <v>21710004</v>
      </c>
      <c r="F53" s="10" t="n">
        <v>22400000.99</v>
      </c>
      <c r="G53" s="10" t="n">
        <v>22400000.99</v>
      </c>
      <c r="I53" s="5" t="n">
        <f aca="false">D53-E53</f>
        <v>1750996</v>
      </c>
      <c r="J53" s="6" t="n">
        <f aca="false">IFERROR((D53-MAX(C53,F53))/I53,0)</f>
        <v>0.605940281988081</v>
      </c>
      <c r="K53" s="6" t="n">
        <f aca="false">IFERROR((MIN(C53,F53)-E53)/I53,0)</f>
        <v>0.251283269636253</v>
      </c>
      <c r="L53" s="7" t="n">
        <f aca="false">IF(N53="NUEVO CALCULO","-",K53+J53)</f>
        <v>0.857223551624334</v>
      </c>
      <c r="M53" s="8" t="n">
        <f aca="false">IFERROR((G53-MIN(C53,F53))/(ABS(C53-F53)),0)</f>
        <v>1</v>
      </c>
      <c r="N53" s="1" t="str">
        <f aca="false">IF(H53="NC","NUEVO CALCULO",IF(AND(G53&lt;=D53,G53&gt;MAX(C53,F53)),"THR TOP",IF(AND(G53&lt;=MAX(C53,F53),G53&gt;MIN(C53,F53)),IF(AND(M53&lt;=1,M53&gt;=0.6),"BDY TOP",IF(AND(M53&lt;0.6,M53&gt;=0.3),"BDY MID",IF(AND(M53&lt;0.3,M53&gt;=0),"BDY BTM",""))),"THR BTM")))</f>
        <v>BDY TOP</v>
      </c>
      <c r="O53" s="5" t="n">
        <f aca="false">IF(N53="NUEVO CALCULO","-",G53-G52)</f>
        <v>0</v>
      </c>
      <c r="P53" s="1" t="str">
        <f aca="false">IF(D53&gt;D52+$O$1,"HIGH","")</f>
        <v/>
      </c>
      <c r="Q53" s="1" t="str">
        <f aca="false">IF(AND(P52="HIGH",P53="HIGH"),"...",IF(P53="HIGH","BUY",IF(P52="HIGH","SELL","")))</f>
        <v/>
      </c>
      <c r="R53" s="1" t="str">
        <f aca="false">IF(Q53="",IF(AND(F53&gt;G53+$R$1,G53=F52),"BUY",IF(AND(R52="BUY",NOT(G53=F52)),"FALSE RAISE",IF(S52="TRD","SELL",""))),"")</f>
        <v/>
      </c>
      <c r="S53" s="1" t="str">
        <f aca="false">IF(Q53="",IF(R53="BUY","TRD",IF(OR(R53="SELL",R53="FALSE RAISE"),"",IF(S52="TRD","TRD",""))),"")</f>
        <v/>
      </c>
    </row>
    <row r="54" customFormat="false" ht="13.8" hidden="false" customHeight="false" outlineLevel="0" collapsed="false">
      <c r="A54" s="9" t="s">
        <v>69</v>
      </c>
      <c r="B54" s="9" t="s">
        <v>16</v>
      </c>
      <c r="C54" s="10" t="n">
        <v>22150000</v>
      </c>
      <c r="D54" s="10" t="n">
        <v>23461000</v>
      </c>
      <c r="E54" s="10" t="n">
        <v>21710004</v>
      </c>
      <c r="F54" s="4" t="n">
        <v>21902011</v>
      </c>
      <c r="G54" s="4" t="n">
        <v>21902011</v>
      </c>
      <c r="I54" s="5" t="n">
        <f aca="false">D54-E54</f>
        <v>1750996</v>
      </c>
      <c r="J54" s="6" t="n">
        <f aca="false">IFERROR((D54-MAX(C54,F54))/I54,0)</f>
        <v>0.748716730363747</v>
      </c>
      <c r="K54" s="6" t="n">
        <f aca="false">IFERROR((MIN(C54,F54)-E54)/I54,0)</f>
        <v>0.109655875855799</v>
      </c>
      <c r="L54" s="7" t="n">
        <f aca="false">IF(N54="NUEVO CALCULO","-",K54+J54)</f>
        <v>0.858372606219546</v>
      </c>
      <c r="M54" s="8" t="n">
        <f aca="false">IFERROR((G54-MIN(C54,F54))/(ABS(C54-F54)),0)</f>
        <v>0</v>
      </c>
      <c r="N54" s="1" t="str">
        <f aca="false">IF(H54="NC","NUEVO CALCULO",IF(AND(G54&lt;=D54,G54&gt;MAX(C54,F54)),"THR TOP",IF(AND(G54&lt;=MAX(C54,F54),G54&gt;MIN(C54,F54)),IF(AND(M54&lt;=1,M54&gt;=0.6),"BDY TOP",IF(AND(M54&lt;0.6,M54&gt;=0.3),"BDY MID",IF(AND(M54&lt;0.3,M54&gt;=0),"BDY BTM",""))),"THR BTM")))</f>
        <v>THR BTM</v>
      </c>
      <c r="O54" s="5" t="n">
        <f aca="false">IF(N54="NUEVO CALCULO","-",G54-G53)</f>
        <v>-497989.989999998</v>
      </c>
      <c r="P54" s="1" t="str">
        <f aca="false">IF(D54&gt;D53+$O$1,"HIGH","")</f>
        <v/>
      </c>
      <c r="Q54" s="1" t="str">
        <f aca="false">IF(AND(P53="HIGH",P54="HIGH"),"...",IF(P54="HIGH","BUY",IF(P53="HIGH","SELL","")))</f>
        <v/>
      </c>
      <c r="R54" s="1" t="str">
        <f aca="false">IF(Q54="",IF(AND(F54&gt;G54+$R$1,G54=F53),"BUY",IF(AND(R53="BUY",NOT(G54=F53)),"FALSE RAISE",IF(S53="TRD","SELL",""))),"")</f>
        <v/>
      </c>
      <c r="S54" s="1" t="str">
        <f aca="false">IF(Q54="",IF(R54="BUY","TRD",IF(OR(R54="SELL",R54="FALSE RAISE"),"",IF(S53="TRD","TRD",""))),"")</f>
        <v/>
      </c>
    </row>
    <row r="55" customFormat="false" ht="13.8" hidden="false" customHeight="false" outlineLevel="0" collapsed="false">
      <c r="A55" s="9" t="s">
        <v>70</v>
      </c>
      <c r="B55" s="9" t="s">
        <v>16</v>
      </c>
      <c r="C55" s="10" t="n">
        <v>22150000</v>
      </c>
      <c r="D55" s="10" t="n">
        <v>23461000</v>
      </c>
      <c r="E55" s="10" t="n">
        <v>21710004</v>
      </c>
      <c r="F55" s="4" t="n">
        <v>22050001</v>
      </c>
      <c r="G55" s="10" t="n">
        <v>21902011</v>
      </c>
      <c r="I55" s="5" t="n">
        <f aca="false">D55-E55</f>
        <v>1750996</v>
      </c>
      <c r="J55" s="6" t="n">
        <f aca="false">IFERROR((D55-MAX(C55,F55))/I55,0)</f>
        <v>0.748716730363747</v>
      </c>
      <c r="K55" s="6" t="n">
        <f aca="false">IFERROR((MIN(C55,F55)-E55)/I55,0)</f>
        <v>0.194173487546516</v>
      </c>
      <c r="L55" s="7" t="n">
        <f aca="false">IF(N55="NUEVO CALCULO","-",K55+J55)</f>
        <v>0.942890217910264</v>
      </c>
      <c r="M55" s="8" t="n">
        <f aca="false">IFERROR((G55-MIN(C55,F55))/(ABS(C55-F55)),0)</f>
        <v>-1.47991479914799</v>
      </c>
      <c r="N55" s="1" t="str">
        <f aca="false">IF(H55="NC","NUEVO CALCULO",IF(AND(G55&lt;=D55,G55&gt;MAX(C55,F55)),"THR TOP",IF(AND(G55&lt;=MAX(C55,F55),G55&gt;MIN(C55,F55)),IF(AND(M55&lt;=1,M55&gt;=0.6),"BDY TOP",IF(AND(M55&lt;0.6,M55&gt;=0.3),"BDY MID",IF(AND(M55&lt;0.3,M55&gt;=0),"BDY BTM",""))),"THR BTM")))</f>
        <v>THR BTM</v>
      </c>
      <c r="O55" s="5" t="n">
        <f aca="false">IF(N55="NUEVO CALCULO","-",G55-G54)</f>
        <v>0</v>
      </c>
      <c r="P55" s="1" t="str">
        <f aca="false">IF(D55&gt;D54+$O$1,"HIGH","")</f>
        <v/>
      </c>
      <c r="Q55" s="1" t="str">
        <f aca="false">IF(AND(P54="HIGH",P55="HIGH"),"...",IF(P55="HIGH","BUY",IF(P54="HIGH","SELL","")))</f>
        <v/>
      </c>
      <c r="R55" s="1" t="str">
        <f aca="false">IF(Q55="",IF(AND(F55&gt;G55+$R$1,G55=F54),"BUY",IF(AND(R54="BUY",NOT(G55=F54)),"FALSE RAISE",IF(S54="TRD","SELL",""))),"")</f>
        <v>BUY</v>
      </c>
      <c r="S55" s="1" t="str">
        <f aca="false">IF(Q55="",IF(R55="BUY","TRD",IF(OR(R55="SELL",R55="FALSE RAISE"),"",IF(S54="TRD","TRD",""))),"")</f>
        <v>TRD</v>
      </c>
    </row>
    <row r="56" customFormat="false" ht="13.8" hidden="false" customHeight="false" outlineLevel="0" collapsed="false">
      <c r="A56" s="9" t="s">
        <v>71</v>
      </c>
      <c r="B56" s="9" t="s">
        <v>16</v>
      </c>
      <c r="C56" s="10" t="n">
        <v>22150000</v>
      </c>
      <c r="D56" s="10" t="n">
        <v>23461000</v>
      </c>
      <c r="E56" s="10" t="n">
        <v>21710004</v>
      </c>
      <c r="F56" s="4" t="n">
        <v>22810804</v>
      </c>
      <c r="G56" s="4" t="n">
        <v>22810804</v>
      </c>
      <c r="I56" s="5" t="n">
        <f aca="false">D56-E56</f>
        <v>1750996</v>
      </c>
      <c r="J56" s="6" t="n">
        <f aca="false">IFERROR((D56-MAX(C56,F56))/I56,0)</f>
        <v>0.371329232048503</v>
      </c>
      <c r="K56" s="6" t="n">
        <f aca="false">IFERROR((MIN(C56,F56)-E56)/I56,0)</f>
        <v>0.251283269636253</v>
      </c>
      <c r="L56" s="7" t="n">
        <f aca="false">IF(N56="NUEVO CALCULO","-",K56+J56)</f>
        <v>0.622612501684755</v>
      </c>
      <c r="M56" s="8" t="n">
        <f aca="false">IFERROR((G56-MIN(C56,F56))/(ABS(C56-F56)),0)</f>
        <v>1</v>
      </c>
      <c r="N56" s="1" t="str">
        <f aca="false">IF(H56="NC","NUEVO CALCULO",IF(AND(G56&lt;=D56,G56&gt;MAX(C56,F56)),"THR TOP",IF(AND(G56&lt;=MAX(C56,F56),G56&gt;MIN(C56,F56)),IF(AND(M56&lt;=1,M56&gt;=0.6),"BDY TOP",IF(AND(M56&lt;0.6,M56&gt;=0.3),"BDY MID",IF(AND(M56&lt;0.3,M56&gt;=0),"BDY BTM",""))),"THR BTM")))</f>
        <v>BDY TOP</v>
      </c>
      <c r="O56" s="5" t="n">
        <f aca="false">IF(N56="NUEVO CALCULO","-",G56-G55)</f>
        <v>908793</v>
      </c>
      <c r="P56" s="1" t="str">
        <f aca="false">IF(D56&gt;D55+$O$1,"HIGH","")</f>
        <v/>
      </c>
      <c r="Q56" s="1" t="str">
        <f aca="false">IF(AND(P55="HIGH",P56="HIGH"),"...",IF(P56="HIGH","BUY",IF(P55="HIGH","SELL","")))</f>
        <v/>
      </c>
      <c r="R56" s="1" t="str">
        <f aca="false">IF(Q56="",IF(AND(F56&gt;G56+$R$1,G56=F55),"BUY",IF(AND(R55="BUY",NOT(G56=F55)),"FALSE RAISE",IF(S55="TRD","SELL",""))),"")</f>
        <v>FALSE RAISE</v>
      </c>
      <c r="S56" s="1" t="str">
        <f aca="false">IF(Q56="",IF(R56="BUY","TRD",IF(OR(R56="SELL",R56="FALSE RAISE"),"",IF(S55="TRD","TRD",""))),"")</f>
        <v/>
      </c>
    </row>
    <row r="57" customFormat="false" ht="13.8" hidden="false" customHeight="false" outlineLevel="0" collapsed="false">
      <c r="A57" s="9" t="s">
        <v>72</v>
      </c>
      <c r="B57" s="9" t="s">
        <v>16</v>
      </c>
      <c r="C57" s="10" t="n">
        <v>22150000</v>
      </c>
      <c r="D57" s="10" t="n">
        <v>23461000</v>
      </c>
      <c r="E57" s="10" t="n">
        <v>21710004</v>
      </c>
      <c r="F57" s="4" t="n">
        <v>22050001</v>
      </c>
      <c r="G57" s="10" t="n">
        <v>22810804</v>
      </c>
      <c r="I57" s="5" t="n">
        <f aca="false">D57-E57</f>
        <v>1750996</v>
      </c>
      <c r="J57" s="6" t="n">
        <f aca="false">IFERROR((D57-MAX(C57,F57))/I57,0)</f>
        <v>0.748716730363747</v>
      </c>
      <c r="K57" s="6" t="n">
        <f aca="false">IFERROR((MIN(C57,F57)-E57)/I57,0)</f>
        <v>0.194173487546516</v>
      </c>
      <c r="L57" s="7" t="n">
        <f aca="false">IF(N57="NUEVO CALCULO","-",K57+J57)</f>
        <v>0.942890217910264</v>
      </c>
      <c r="M57" s="8" t="n">
        <f aca="false">IFERROR((G57-MIN(C57,F57))/(ABS(C57-F57)),0)</f>
        <v>7.60810608106081</v>
      </c>
      <c r="N57" s="1" t="str">
        <f aca="false">IF(H57="NC","NUEVO CALCULO",IF(AND(G57&lt;=D57,G57&gt;MAX(C57,F57)),"THR TOP",IF(AND(G57&lt;=MAX(C57,F57),G57&gt;MIN(C57,F57)),IF(AND(M57&lt;=1,M57&gt;=0.6),"BDY TOP",IF(AND(M57&lt;0.6,M57&gt;=0.3),"BDY MID",IF(AND(M57&lt;0.3,M57&gt;=0),"BDY BTM",""))),"THR BTM")))</f>
        <v>THR TOP</v>
      </c>
      <c r="O57" s="5" t="n">
        <f aca="false">IF(N57="NUEVO CALCULO","-",G57-G56)</f>
        <v>0</v>
      </c>
      <c r="P57" s="1" t="str">
        <f aca="false">IF(D57&gt;D56+$O$1,"HIGH","")</f>
        <v/>
      </c>
      <c r="Q57" s="1" t="str">
        <f aca="false">IF(AND(P56="HIGH",P57="HIGH"),"...",IF(P57="HIGH","BUY",IF(P56="HIGH","SELL","")))</f>
        <v/>
      </c>
      <c r="R57" s="1" t="str">
        <f aca="false">IF(Q57="",IF(AND(F57&gt;G57+$R$1,G57=F56),"BUY",IF(AND(R56="BUY",NOT(G57=F56)),"FALSE RAISE",IF(S56="TRD","SELL",""))),"")</f>
        <v/>
      </c>
      <c r="S57" s="1" t="str">
        <f aca="false">IF(Q57="",IF(R57="BUY","TRD",IF(OR(R57="SELL",R57="FALSE RAISE"),"",IF(S56="TRD","TRD",""))),"")</f>
        <v/>
      </c>
    </row>
    <row r="58" customFormat="false" ht="13.8" hidden="false" customHeight="false" outlineLevel="0" collapsed="false">
      <c r="A58" s="9" t="s">
        <v>73</v>
      </c>
      <c r="B58" s="9" t="s">
        <v>16</v>
      </c>
      <c r="C58" s="10" t="n">
        <v>22150000</v>
      </c>
      <c r="D58" s="10" t="n">
        <v>23461000</v>
      </c>
      <c r="E58" s="10" t="n">
        <v>21710004</v>
      </c>
      <c r="F58" s="4" t="n">
        <v>21903056.1</v>
      </c>
      <c r="G58" s="4" t="n">
        <v>22050001</v>
      </c>
      <c r="I58" s="5" t="n">
        <f aca="false">D58-E58</f>
        <v>1750996</v>
      </c>
      <c r="J58" s="6" t="n">
        <f aca="false">IFERROR((D58-MAX(C58,F58))/I58,0)</f>
        <v>0.748716730363747</v>
      </c>
      <c r="K58" s="6" t="n">
        <f aca="false">IFERROR((MIN(C58,F58)-E58)/I58,0)</f>
        <v>0.110252736157022</v>
      </c>
      <c r="L58" s="7" t="n">
        <f aca="false">IF(N58="NUEVO CALCULO","-",K58+J58)</f>
        <v>0.85896946652077</v>
      </c>
      <c r="M58" s="8" t="n">
        <f aca="false">IFERROR((G58-MIN(C58,F58))/(ABS(C58-F58)),0)</f>
        <v>0.595053775371651</v>
      </c>
      <c r="N58" s="1" t="str">
        <f aca="false">IF(H58="NC","NUEVO CALCULO",IF(AND(G58&lt;=D58,G58&gt;MAX(C58,F58)),"THR TOP",IF(AND(G58&lt;=MAX(C58,F58),G58&gt;MIN(C58,F58)),IF(AND(M58&lt;=1,M58&gt;=0.6),"BDY TOP",IF(AND(M58&lt;0.6,M58&gt;=0.3),"BDY MID",IF(AND(M58&lt;0.3,M58&gt;=0),"BDY BTM",""))),"THR BTM")))</f>
        <v>BDY MID</v>
      </c>
      <c r="O58" s="5" t="n">
        <f aca="false">IF(N58="NUEVO CALCULO","-",G58-G57)</f>
        <v>-760803</v>
      </c>
      <c r="P58" s="1" t="str">
        <f aca="false">IF(D58&gt;D57+$O$1,"HIGH","")</f>
        <v/>
      </c>
      <c r="Q58" s="1" t="str">
        <f aca="false">IF(AND(P57="HIGH",P58="HIGH"),"...",IF(P58="HIGH","BUY",IF(P57="HIGH","SELL","")))</f>
        <v/>
      </c>
      <c r="R58" s="1" t="str">
        <f aca="false">IF(Q58="",IF(AND(F58&gt;G58+$R$1,G58=F57),"BUY",IF(AND(R57="BUY",NOT(G58=F57)),"FALSE RAISE",IF(S57="TRD","SELL",""))),"")</f>
        <v/>
      </c>
      <c r="S58" s="1" t="str">
        <f aca="false">IF(Q58="",IF(R58="BUY","TRD",IF(OR(R58="SELL",R58="FALSE RAISE"),"",IF(S57="TRD","TRD",""))),"")</f>
        <v/>
      </c>
    </row>
    <row r="59" customFormat="false" ht="13.8" hidden="false" customHeight="false" outlineLevel="0" collapsed="false">
      <c r="A59" s="9" t="s">
        <v>74</v>
      </c>
      <c r="B59" s="9" t="s">
        <v>16</v>
      </c>
      <c r="C59" s="10" t="n">
        <v>22150000</v>
      </c>
      <c r="D59" s="10" t="n">
        <v>23461000</v>
      </c>
      <c r="E59" s="10" t="n">
        <v>21710004</v>
      </c>
      <c r="F59" s="4" t="n">
        <v>22683515</v>
      </c>
      <c r="G59" s="4" t="n">
        <v>21903056.1</v>
      </c>
      <c r="I59" s="5" t="n">
        <f aca="false">D59-E59</f>
        <v>1750996</v>
      </c>
      <c r="J59" s="6" t="n">
        <f aca="false">IFERROR((D59-MAX(C59,F59))/I59,0)</f>
        <v>0.444024429524682</v>
      </c>
      <c r="K59" s="6" t="n">
        <f aca="false">IFERROR((MIN(C59,F59)-E59)/I59,0)</f>
        <v>0.251283269636253</v>
      </c>
      <c r="L59" s="7" t="n">
        <f aca="false">IF(N59="NUEVO CALCULO","-",K59+J59)</f>
        <v>0.695307699160935</v>
      </c>
      <c r="M59" s="8" t="n">
        <f aca="false">IFERROR((G59-MIN(C59,F59))/(ABS(C59-F59)),0)</f>
        <v>-0.462862150080126</v>
      </c>
      <c r="N59" s="1" t="str">
        <f aca="false">IF(H59="NC","NUEVO CALCULO",IF(AND(G59&lt;=D59,G59&gt;MAX(C59,F59)),"THR TOP",IF(AND(G59&lt;=MAX(C59,F59),G59&gt;MIN(C59,F59)),IF(AND(M59&lt;=1,M59&gt;=0.6),"BDY TOP",IF(AND(M59&lt;0.6,M59&gt;=0.3),"BDY MID",IF(AND(M59&lt;0.3,M59&gt;=0),"BDY BTM",""))),"THR BTM")))</f>
        <v>THR BTM</v>
      </c>
      <c r="O59" s="5" t="n">
        <f aca="false">IF(N59="NUEVO CALCULO","-",G59-G58)</f>
        <v>-146944.899999999</v>
      </c>
      <c r="P59" s="1" t="str">
        <f aca="false">IF(D59&gt;D58+$O$1,"HIGH","")</f>
        <v/>
      </c>
      <c r="Q59" s="1" t="str">
        <f aca="false">IF(AND(P58="HIGH",P59="HIGH"),"...",IF(P59="HIGH","BUY",IF(P58="HIGH","SELL","")))</f>
        <v/>
      </c>
      <c r="R59" s="1" t="str">
        <f aca="false">IF(Q59="",IF(AND(F59&gt;G59+$R$1,G59=F58),"BUY",IF(AND(R58="BUY",NOT(G59=F58)),"FALSE RAISE",IF(S58="TRD","SELL",""))),"")</f>
        <v>BUY</v>
      </c>
      <c r="S59" s="1" t="str">
        <f aca="false">IF(Q59="",IF(R59="BUY","TRD",IF(OR(R59="SELL",R59="FALSE RAISE"),"",IF(S58="TRD","TRD",""))),"")</f>
        <v>TRD</v>
      </c>
    </row>
    <row r="60" customFormat="false" ht="13.8" hidden="false" customHeight="false" outlineLevel="0" collapsed="false">
      <c r="A60" s="9" t="s">
        <v>75</v>
      </c>
      <c r="B60" s="9" t="s">
        <v>16</v>
      </c>
      <c r="C60" s="10" t="n">
        <v>22150000</v>
      </c>
      <c r="D60" s="10" t="n">
        <v>23461000</v>
      </c>
      <c r="E60" s="10" t="n">
        <v>21710004</v>
      </c>
      <c r="F60" s="4" t="n">
        <v>21903077.4</v>
      </c>
      <c r="G60" s="4" t="n">
        <v>22683515</v>
      </c>
      <c r="I60" s="5" t="n">
        <f aca="false">D60-E60</f>
        <v>1750996</v>
      </c>
      <c r="J60" s="6" t="n">
        <f aca="false">IFERROR((D60-MAX(C60,F60))/I60,0)</f>
        <v>0.748716730363747</v>
      </c>
      <c r="K60" s="6" t="n">
        <f aca="false">IFERROR((MIN(C60,F60)-E60)/I60,0)</f>
        <v>0.110264900662251</v>
      </c>
      <c r="L60" s="7" t="n">
        <f aca="false">IF(N60="NUEVO CALCULO","-",K60+J60)</f>
        <v>0.858981631025998</v>
      </c>
      <c r="M60" s="8" t="n">
        <f aca="false">IFERROR((G60-MIN(C60,F60))/(ABS(C60-F60)),0)</f>
        <v>3.16065682120631</v>
      </c>
      <c r="N60" s="1" t="str">
        <f aca="false">IF(H60="NC","NUEVO CALCULO",IF(AND(G60&lt;=D60,G60&gt;MAX(C60,F60)),"THR TOP",IF(AND(G60&lt;=MAX(C60,F60),G60&gt;MIN(C60,F60)),IF(AND(M60&lt;=1,M60&gt;=0.6),"BDY TOP",IF(AND(M60&lt;0.6,M60&gt;=0.3),"BDY MID",IF(AND(M60&lt;0.3,M60&gt;=0),"BDY BTM",""))),"THR BTM")))</f>
        <v>THR TOP</v>
      </c>
      <c r="O60" s="5" t="n">
        <f aca="false">IF(N60="NUEVO CALCULO","-",G60-G59)</f>
        <v>780458.899999999</v>
      </c>
      <c r="P60" s="1" t="str">
        <f aca="false">IF(D60&gt;D59+$O$1,"HIGH","")</f>
        <v/>
      </c>
      <c r="Q60" s="1" t="str">
        <f aca="false">IF(AND(P59="HIGH",P60="HIGH"),"...",IF(P60="HIGH","BUY",IF(P59="HIGH","SELL","")))</f>
        <v/>
      </c>
      <c r="R60" s="1" t="str">
        <f aca="false">IF(Q60="",IF(AND(F60&gt;G60+$R$1,G60=F59),"BUY",IF(AND(R59="BUY",NOT(G60=F59)),"FALSE RAISE",IF(S59="TRD","SELL",""))),"")</f>
        <v>SELL</v>
      </c>
      <c r="S60" s="1" t="str">
        <f aca="false">IF(Q60="",IF(R60="BUY","TRD",IF(OR(R60="SELL",R60="FALSE RAISE"),"",IF(S59="TRD","TRD",""))),"")</f>
        <v/>
      </c>
    </row>
    <row r="61" customFormat="false" ht="13.8" hidden="false" customHeight="false" outlineLevel="0" collapsed="false">
      <c r="A61" s="9" t="s">
        <v>76</v>
      </c>
      <c r="B61" s="9" t="s">
        <v>16</v>
      </c>
      <c r="C61" s="10" t="n">
        <v>22150000</v>
      </c>
      <c r="D61" s="10" t="n">
        <v>23461000</v>
      </c>
      <c r="E61" s="10" t="n">
        <v>21710004</v>
      </c>
      <c r="F61" s="4" t="n">
        <v>22683515</v>
      </c>
      <c r="G61" s="10" t="n">
        <v>22683515</v>
      </c>
      <c r="I61" s="5" t="n">
        <f aca="false">D61-E61</f>
        <v>1750996</v>
      </c>
      <c r="J61" s="6" t="n">
        <f aca="false">IFERROR((D61-MAX(C61,F61))/I61,0)</f>
        <v>0.444024429524682</v>
      </c>
      <c r="K61" s="6" t="n">
        <f aca="false">IFERROR((MIN(C61,F61)-E61)/I61,0)</f>
        <v>0.251283269636253</v>
      </c>
      <c r="L61" s="7" t="n">
        <f aca="false">IF(N61="NUEVO CALCULO","-",K61+J61)</f>
        <v>0.695307699160935</v>
      </c>
      <c r="M61" s="8" t="n">
        <f aca="false">IFERROR((G61-MIN(C61,F61))/(ABS(C61-F61)),0)</f>
        <v>1</v>
      </c>
      <c r="N61" s="1" t="str">
        <f aca="false">IF(H61="NC","NUEVO CALCULO",IF(AND(G61&lt;=D61,G61&gt;MAX(C61,F61)),"THR TOP",IF(AND(G61&lt;=MAX(C61,F61),G61&gt;MIN(C61,F61)),IF(AND(M61&lt;=1,M61&gt;=0.6),"BDY TOP",IF(AND(M61&lt;0.6,M61&gt;=0.3),"BDY MID",IF(AND(M61&lt;0.3,M61&gt;=0),"BDY BTM",""))),"THR BTM")))</f>
        <v>BDY TOP</v>
      </c>
      <c r="O61" s="5" t="n">
        <f aca="false">IF(N61="NUEVO CALCULO","-",G61-G60)</f>
        <v>0</v>
      </c>
      <c r="P61" s="1" t="str">
        <f aca="false">IF(D61&gt;D60+$O$1,"HIGH","")</f>
        <v/>
      </c>
      <c r="Q61" s="1" t="str">
        <f aca="false">IF(AND(P60="HIGH",P61="HIGH"),"...",IF(P61="HIGH","BUY",IF(P60="HIGH","SELL","")))</f>
        <v/>
      </c>
      <c r="R61" s="1" t="str">
        <f aca="false">IF(Q61="",IF(AND(F61&gt;G61+$R$1,G61=F60),"BUY",IF(AND(R60="BUY",NOT(G61=F60)),"FALSE RAISE",IF(S60="TRD","SELL",""))),"")</f>
        <v/>
      </c>
      <c r="S61" s="1" t="str">
        <f aca="false">IF(Q61="",IF(R61="BUY","TRD",IF(OR(R61="SELL",R61="FALSE RAISE"),"",IF(S60="TRD","TRD",""))),"")</f>
        <v/>
      </c>
    </row>
    <row r="62" customFormat="false" ht="13.8" hidden="false" customHeight="false" outlineLevel="0" collapsed="false">
      <c r="A62" s="9" t="s">
        <v>77</v>
      </c>
      <c r="B62" s="9" t="s">
        <v>16</v>
      </c>
      <c r="C62" s="10" t="n">
        <v>22150000</v>
      </c>
      <c r="D62" s="10" t="n">
        <v>23461000</v>
      </c>
      <c r="E62" s="10" t="n">
        <v>21710004</v>
      </c>
      <c r="F62" s="4" t="n">
        <v>22810000</v>
      </c>
      <c r="G62" s="4" t="n">
        <v>22810000</v>
      </c>
      <c r="I62" s="5" t="n">
        <f aca="false">D62-E62</f>
        <v>1750996</v>
      </c>
      <c r="J62" s="6" t="n">
        <f aca="false">IFERROR((D62-MAX(C62,F62))/I62,0)</f>
        <v>0.371788399288177</v>
      </c>
      <c r="K62" s="6" t="n">
        <f aca="false">IFERROR((MIN(C62,F62)-E62)/I62,0)</f>
        <v>0.251283269636253</v>
      </c>
      <c r="L62" s="7" t="n">
        <f aca="false">IF(N62="NUEVO CALCULO","-",K62+J62)</f>
        <v>0.623071668924429</v>
      </c>
      <c r="M62" s="8" t="n">
        <f aca="false">IFERROR((G62-MIN(C62,F62))/(ABS(C62-F62)),0)</f>
        <v>1</v>
      </c>
      <c r="N62" s="1" t="str">
        <f aca="false">IF(H62="NC","NUEVO CALCULO",IF(AND(G62&lt;=D62,G62&gt;MAX(C62,F62)),"THR TOP",IF(AND(G62&lt;=MAX(C62,F62),G62&gt;MIN(C62,F62)),IF(AND(M62&lt;=1,M62&gt;=0.6),"BDY TOP",IF(AND(M62&lt;0.6,M62&gt;=0.3),"BDY MID",IF(AND(M62&lt;0.3,M62&gt;=0),"BDY BTM",""))),"THR BTM")))</f>
        <v>BDY TOP</v>
      </c>
      <c r="O62" s="5" t="n">
        <f aca="false">IF(N62="NUEVO CALCULO","-",G62-G61)</f>
        <v>126485</v>
      </c>
      <c r="P62" s="1" t="str">
        <f aca="false">IF(D62&gt;D61+$O$1,"HIGH","")</f>
        <v/>
      </c>
      <c r="Q62" s="1" t="str">
        <f aca="false">IF(AND(P61="HIGH",P62="HIGH"),"...",IF(P62="HIGH","BUY",IF(P61="HIGH","SELL","")))</f>
        <v/>
      </c>
      <c r="R62" s="1" t="str">
        <f aca="false">IF(Q62="",IF(AND(F62&gt;G62+$R$1,G62=F61),"BUY",IF(AND(R61="BUY",NOT(G62=F61)),"FALSE RAISE",IF(S61="TRD","SELL",""))),"")</f>
        <v/>
      </c>
      <c r="S62" s="1" t="str">
        <f aca="false">IF(Q62="",IF(R62="BUY","TRD",IF(OR(R62="SELL",R62="FALSE RAISE"),"",IF(S61="TRD","TRD",""))),"")</f>
        <v/>
      </c>
    </row>
    <row r="63" customFormat="false" ht="13.8" hidden="false" customHeight="false" outlineLevel="0" collapsed="false">
      <c r="A63" s="9" t="s">
        <v>78</v>
      </c>
      <c r="B63" s="9" t="s">
        <v>16</v>
      </c>
      <c r="C63" s="10" t="n">
        <v>22150000</v>
      </c>
      <c r="D63" s="10" t="n">
        <v>23461000</v>
      </c>
      <c r="E63" s="10" t="n">
        <v>21710004</v>
      </c>
      <c r="F63" s="4" t="n">
        <v>21903089</v>
      </c>
      <c r="G63" s="4" t="n">
        <v>21903089</v>
      </c>
      <c r="I63" s="5" t="n">
        <f aca="false">D63-E63</f>
        <v>1750996</v>
      </c>
      <c r="J63" s="6" t="n">
        <f aca="false">IFERROR((D63-MAX(C63,F63))/I63,0)</f>
        <v>0.748716730363747</v>
      </c>
      <c r="K63" s="6" t="n">
        <f aca="false">IFERROR((MIN(C63,F63)-E63)/I63,0)</f>
        <v>0.110271525463222</v>
      </c>
      <c r="L63" s="7" t="n">
        <f aca="false">IF(N63="NUEVO CALCULO","-",K63+J63)</f>
        <v>0.858988255826969</v>
      </c>
      <c r="M63" s="8" t="n">
        <f aca="false">IFERROR((G63-MIN(C63,F63))/(ABS(C63-F63)),0)</f>
        <v>0</v>
      </c>
      <c r="N63" s="1" t="str">
        <f aca="false">IF(H63="NC","NUEVO CALCULO",IF(AND(G63&lt;=D63,G63&gt;MAX(C63,F63)),"THR TOP",IF(AND(G63&lt;=MAX(C63,F63),G63&gt;MIN(C63,F63)),IF(AND(M63&lt;=1,M63&gt;=0.6),"BDY TOP",IF(AND(M63&lt;0.6,M63&gt;=0.3),"BDY MID",IF(AND(M63&lt;0.3,M63&gt;=0),"BDY BTM",""))),"THR BTM")))</f>
        <v>THR BTM</v>
      </c>
      <c r="O63" s="5" t="n">
        <f aca="false">IF(N63="NUEVO CALCULO","-",G63-G62)</f>
        <v>-906911</v>
      </c>
      <c r="P63" s="1" t="str">
        <f aca="false">IF(D63&gt;D62+$O$1,"HIGH","")</f>
        <v/>
      </c>
      <c r="Q63" s="1" t="str">
        <f aca="false">IF(AND(P62="HIGH",P63="HIGH"),"...",IF(P63="HIGH","BUY",IF(P62="HIGH","SELL","")))</f>
        <v/>
      </c>
      <c r="R63" s="1" t="str">
        <f aca="false">IF(Q63="",IF(AND(F63&gt;G63+$R$1,G63=F62),"BUY",IF(AND(R62="BUY",NOT(G63=F62)),"FALSE RAISE",IF(S62="TRD","SELL",""))),"")</f>
        <v/>
      </c>
      <c r="S63" s="1" t="str">
        <f aca="false">IF(Q63="",IF(R63="BUY","TRD",IF(OR(R63="SELL",R63="FALSE RAISE"),"",IF(S62="TRD","TRD",""))),"")</f>
        <v/>
      </c>
    </row>
    <row r="64" customFormat="false" ht="13.8" hidden="false" customHeight="false" outlineLevel="0" collapsed="false">
      <c r="A64" s="9" t="s">
        <v>79</v>
      </c>
      <c r="B64" s="9" t="s">
        <v>16</v>
      </c>
      <c r="C64" s="10" t="n">
        <v>22150000</v>
      </c>
      <c r="D64" s="10" t="n">
        <v>23461000</v>
      </c>
      <c r="E64" s="10" t="n">
        <v>21710004</v>
      </c>
      <c r="F64" s="4" t="n">
        <v>22100000</v>
      </c>
      <c r="G64" s="10" t="n">
        <v>21903089</v>
      </c>
      <c r="I64" s="5" t="n">
        <f aca="false">D64-E64</f>
        <v>1750996</v>
      </c>
      <c r="J64" s="6" t="n">
        <f aca="false">IFERROR((D64-MAX(C64,F64))/I64,0)</f>
        <v>0.748716730363747</v>
      </c>
      <c r="K64" s="6" t="n">
        <f aca="false">IFERROR((MIN(C64,F64)-E64)/I64,0)</f>
        <v>0.222728093039619</v>
      </c>
      <c r="L64" s="7" t="n">
        <f aca="false">IF(N64="NUEVO CALCULO","-",K64+J64)</f>
        <v>0.971444823403366</v>
      </c>
      <c r="M64" s="8" t="n">
        <f aca="false">IFERROR((G64-MIN(C64,F64))/(ABS(C64-F64)),0)</f>
        <v>-3.93822</v>
      </c>
      <c r="N64" s="1" t="str">
        <f aca="false">IF(H64="NC","NUEVO CALCULO",IF(AND(G64&lt;=D64,G64&gt;MAX(C64,F64)),"THR TOP",IF(AND(G64&lt;=MAX(C64,F64),G64&gt;MIN(C64,F64)),IF(AND(M64&lt;=1,M64&gt;=0.6),"BDY TOP",IF(AND(M64&lt;0.6,M64&gt;=0.3),"BDY MID",IF(AND(M64&lt;0.3,M64&gt;=0),"BDY BTM",""))),"THR BTM")))</f>
        <v>THR BTM</v>
      </c>
      <c r="O64" s="5" t="n">
        <f aca="false">IF(N64="NUEVO CALCULO","-",G64-G63)</f>
        <v>0</v>
      </c>
      <c r="P64" s="1" t="str">
        <f aca="false">IF(D64&gt;D63+$O$1,"HIGH","")</f>
        <v/>
      </c>
      <c r="Q64" s="1" t="str">
        <f aca="false">IF(AND(P63="HIGH",P64="HIGH"),"...",IF(P64="HIGH","BUY",IF(P63="HIGH","SELL","")))</f>
        <v/>
      </c>
      <c r="R64" s="1" t="str">
        <f aca="false">IF(Q64="",IF(AND(F64&gt;G64+$R$1,G64=F63),"BUY",IF(AND(R63="BUY",NOT(G64=F63)),"FALSE RAISE",IF(S63="TRD","SELL",""))),"")</f>
        <v>BUY</v>
      </c>
      <c r="S64" s="1" t="str">
        <f aca="false">IF(Q64="",IF(R64="BUY","TRD",IF(OR(R64="SELL",R64="FALSE RAISE"),"",IF(S63="TRD","TRD",""))),"")</f>
        <v>TRD</v>
      </c>
    </row>
    <row r="65" customFormat="false" ht="13.8" hidden="false" customHeight="false" outlineLevel="0" collapsed="false">
      <c r="A65" s="9" t="s">
        <v>80</v>
      </c>
      <c r="B65" s="9" t="s">
        <v>16</v>
      </c>
      <c r="C65" s="10" t="n">
        <v>22150000</v>
      </c>
      <c r="D65" s="10" t="n">
        <v>23461000</v>
      </c>
      <c r="E65" s="10" t="n">
        <v>21710004</v>
      </c>
      <c r="F65" s="4" t="n">
        <v>22100101</v>
      </c>
      <c r="G65" s="4" t="n">
        <v>22100000</v>
      </c>
      <c r="I65" s="5" t="n">
        <f aca="false">D65-E65</f>
        <v>1750996</v>
      </c>
      <c r="J65" s="6" t="n">
        <f aca="false">IFERROR((D65-MAX(C65,F65))/I65,0)</f>
        <v>0.748716730363747</v>
      </c>
      <c r="K65" s="6" t="n">
        <f aca="false">IFERROR((MIN(C65,F65)-E65)/I65,0)</f>
        <v>0.222785774496344</v>
      </c>
      <c r="L65" s="7" t="n">
        <f aca="false">IF(N65="NUEVO CALCULO","-",K65+J65)</f>
        <v>0.971502504860091</v>
      </c>
      <c r="M65" s="8" t="n">
        <f aca="false">IFERROR((G65-MIN(C65,F65))/(ABS(C65-F65)),0)</f>
        <v>-0.00202408865909136</v>
      </c>
      <c r="N65" s="1" t="str">
        <f aca="false">IF(H65="NC","NUEVO CALCULO",IF(AND(G65&lt;=D65,G65&gt;MAX(C65,F65)),"THR TOP",IF(AND(G65&lt;=MAX(C65,F65),G65&gt;MIN(C65,F65)),IF(AND(M65&lt;=1,M65&gt;=0.6),"BDY TOP",IF(AND(M65&lt;0.6,M65&gt;=0.3),"BDY MID",IF(AND(M65&lt;0.3,M65&gt;=0),"BDY BTM",""))),"THR BTM")))</f>
        <v>THR BTM</v>
      </c>
      <c r="O65" s="5" t="n">
        <f aca="false">IF(N65="NUEVO CALCULO","-",G65-G64)</f>
        <v>196911</v>
      </c>
      <c r="P65" s="1" t="str">
        <f aca="false">IF(D65&gt;D64+$O$1,"HIGH","")</f>
        <v/>
      </c>
      <c r="Q65" s="1" t="str">
        <f aca="false">IF(AND(P64="HIGH",P65="HIGH"),"...",IF(P65="HIGH","BUY",IF(P64="HIGH","SELL","")))</f>
        <v/>
      </c>
      <c r="R65" s="1" t="str">
        <f aca="false">IF(Q65="",IF(AND(F65&gt;G65+$R$1,G65=F64),"BUY",IF(AND(R64="BUY",NOT(G65=F64)),"FALSE RAISE",IF(S64="TRD","SELL",""))),"")</f>
        <v>SELL</v>
      </c>
      <c r="S65" s="1" t="str">
        <f aca="false">IF(Q65="",IF(R65="BUY","TRD",IF(OR(R65="SELL",R65="FALSE RAISE"),"",IF(S64="TRD","TRD",""))),"")</f>
        <v/>
      </c>
    </row>
    <row r="66" customFormat="false" ht="13.8" hidden="false" customHeight="false" outlineLevel="0" collapsed="false">
      <c r="A66" s="9" t="s">
        <v>81</v>
      </c>
      <c r="B66" s="9" t="s">
        <v>16</v>
      </c>
      <c r="C66" s="10" t="n">
        <v>22150000</v>
      </c>
      <c r="D66" s="10" t="n">
        <v>23461000</v>
      </c>
      <c r="E66" s="10" t="n">
        <v>21710004</v>
      </c>
      <c r="F66" s="4" t="n">
        <v>22809999</v>
      </c>
      <c r="G66" s="4" t="n">
        <v>22100101</v>
      </c>
      <c r="I66" s="5" t="n">
        <f aca="false">D66-E66</f>
        <v>1750996</v>
      </c>
      <c r="J66" s="6" t="n">
        <f aca="false">IFERROR((D66-MAX(C66,F66))/I66,0)</f>
        <v>0.371788970391708</v>
      </c>
      <c r="K66" s="6" t="n">
        <f aca="false">IFERROR((MIN(C66,F66)-E66)/I66,0)</f>
        <v>0.251283269636253</v>
      </c>
      <c r="L66" s="7" t="n">
        <f aca="false">IF(N66="NUEVO CALCULO","-",K66+J66)</f>
        <v>0.623072240027961</v>
      </c>
      <c r="M66" s="8" t="n">
        <f aca="false">IFERROR((G66-MIN(C66,F66))/(ABS(C66-F66)),0)</f>
        <v>-0.0756046600070606</v>
      </c>
      <c r="N66" s="1" t="str">
        <f aca="false">IF(H66="NC","NUEVO CALCULO",IF(AND(G66&lt;=D66,G66&gt;MAX(C66,F66)),"THR TOP",IF(AND(G66&lt;=MAX(C66,F66),G66&gt;MIN(C66,F66)),IF(AND(M66&lt;=1,M66&gt;=0.6),"BDY TOP",IF(AND(M66&lt;0.6,M66&gt;=0.3),"BDY MID",IF(AND(M66&lt;0.3,M66&gt;=0),"BDY BTM",""))),"THR BTM")))</f>
        <v>THR BTM</v>
      </c>
      <c r="O66" s="5" t="n">
        <f aca="false">IF(N66="NUEVO CALCULO","-",G66-G65)</f>
        <v>101</v>
      </c>
      <c r="P66" s="1" t="str">
        <f aca="false">IF(D66&gt;D65+$O$1,"HIGH","")</f>
        <v/>
      </c>
      <c r="Q66" s="1" t="str">
        <f aca="false">IF(AND(P65="HIGH",P66="HIGH"),"...",IF(P66="HIGH","BUY",IF(P65="HIGH","SELL","")))</f>
        <v/>
      </c>
      <c r="R66" s="1" t="str">
        <f aca="false">IF(Q66="",IF(AND(F66&gt;G66+$R$1,G66=F65),"BUY",IF(AND(R65="BUY",NOT(G66=F65)),"FALSE RAISE",IF(S65="TRD","SELL",""))),"")</f>
        <v>BUY</v>
      </c>
      <c r="S66" s="1" t="str">
        <f aca="false">IF(Q66="",IF(R66="BUY","TRD",IF(OR(R66="SELL",R66="FALSE RAISE"),"",IF(S65="TRD","TRD",""))),"")</f>
        <v>TRD</v>
      </c>
    </row>
    <row r="67" customFormat="false" ht="13.8" hidden="false" customHeight="false" outlineLevel="0" collapsed="false">
      <c r="A67" s="3" t="s">
        <v>82</v>
      </c>
      <c r="B67" s="3" t="s">
        <v>16</v>
      </c>
      <c r="C67" s="4" t="n">
        <v>22130000</v>
      </c>
      <c r="D67" s="4" t="n">
        <v>22130000</v>
      </c>
      <c r="E67" s="4" t="n">
        <v>22130000</v>
      </c>
      <c r="F67" s="4" t="n">
        <v>22130000</v>
      </c>
      <c r="G67" s="4" t="n">
        <v>22809999</v>
      </c>
      <c r="H67" s="12" t="s">
        <v>30</v>
      </c>
      <c r="I67" s="13" t="n">
        <f aca="false">D67-E67</f>
        <v>0</v>
      </c>
      <c r="J67" s="6" t="n">
        <f aca="false">IFERROR((D67-MAX(C67,F67))/I67,0)</f>
        <v>0</v>
      </c>
      <c r="K67" s="6" t="n">
        <f aca="false">IFERROR((MIN(C67,F67)-E67)/I67,0)</f>
        <v>0</v>
      </c>
      <c r="L67" s="14" t="str">
        <f aca="false">IF(N67="NUEVO CALCULO","-",K67+J67)</f>
        <v>-</v>
      </c>
      <c r="M67" s="8" t="n">
        <f aca="false">IFERROR((G67-MIN(C67,F67))/(ABS(C67-F67)),0)</f>
        <v>0</v>
      </c>
      <c r="N67" s="12" t="str">
        <f aca="false">IF(H67="NC","NUEVO CALCULO",IF(AND(G67&lt;=D67,G67&gt;MAX(C67,F67)),"THR TOP",IF(AND(G67&lt;=MAX(C67,F67),G67&gt;MIN(C67,F67)),IF(AND(M67&lt;=1,M67&gt;=0.6),"BDY TOP",IF(AND(M67&lt;0.6,M67&gt;=0.3),"BDY MID",IF(AND(M67&lt;0.3,M67&gt;=0),"BDY BTM",""))),"THR BTM")))</f>
        <v>NUEVO CALCULO</v>
      </c>
      <c r="O67" s="5" t="str">
        <f aca="false">IF(N67="NUEVO CALCULO","-",G67-G66)</f>
        <v>-</v>
      </c>
      <c r="P67" s="1" t="str">
        <f aca="false">IF(D67&gt;D66+$O$1,"HIGH","")</f>
        <v/>
      </c>
      <c r="Q67" s="1" t="str">
        <f aca="false">IF(AND(P66="HIGH",P67="HIGH"),"...",IF(P67="HIGH","BUY",IF(P66="HIGH","SELL","")))</f>
        <v/>
      </c>
      <c r="R67" s="1" t="str">
        <f aca="false">IF(Q67="",IF(AND(F67&gt;G67+$R$1,G67=F66),"BUY",IF(AND(R66="BUY",NOT(G67=F66)),"FALSE RAISE",IF(S66="TRD","SELL",""))),"")</f>
        <v>SELL</v>
      </c>
      <c r="S67" s="1" t="str">
        <f aca="false">IF(Q67="",IF(R67="BUY","TRD",IF(OR(R67="SELL",R67="FALSE RAISE"),"",IF(S66="TRD","TRD",""))),"")</f>
        <v/>
      </c>
    </row>
    <row r="68" customFormat="false" ht="13.8" hidden="false" customHeight="false" outlineLevel="0" collapsed="false">
      <c r="A68" s="9" t="s">
        <v>83</v>
      </c>
      <c r="B68" s="9" t="s">
        <v>16</v>
      </c>
      <c r="C68" s="10" t="n">
        <v>22130000</v>
      </c>
      <c r="D68" s="4" t="n">
        <v>22320000</v>
      </c>
      <c r="E68" s="10" t="n">
        <v>22130000</v>
      </c>
      <c r="F68" s="4" t="n">
        <v>22320000</v>
      </c>
      <c r="G68" s="4" t="n">
        <v>22320000</v>
      </c>
      <c r="I68" s="5" t="n">
        <f aca="false">D68-E68</f>
        <v>190000</v>
      </c>
      <c r="J68" s="6" t="n">
        <f aca="false">IFERROR((D68-MAX(C68,F68))/I68,0)</f>
        <v>0</v>
      </c>
      <c r="K68" s="6" t="n">
        <f aca="false">IFERROR((MIN(C68,F68)-E68)/I68,0)</f>
        <v>0</v>
      </c>
      <c r="L68" s="7" t="n">
        <f aca="false">IF(N68="NUEVO CALCULO","-",K68+J68)</f>
        <v>0</v>
      </c>
      <c r="M68" s="8" t="n">
        <f aca="false">IFERROR((G68-MIN(C68,F68))/(ABS(C68-F68)),0)</f>
        <v>1</v>
      </c>
      <c r="N68" s="1" t="str">
        <f aca="false">IF(H68="NC","NUEVO CALCULO",IF(AND(G68&lt;=D68,G68&gt;MAX(C68,F68)),"THR TOP",IF(AND(G68&lt;=MAX(C68,F68),G68&gt;MIN(C68,F68)),IF(AND(M68&lt;=1,M68&gt;=0.6),"BDY TOP",IF(AND(M68&lt;0.6,M68&gt;=0.3),"BDY MID",IF(AND(M68&lt;0.3,M68&gt;=0),"BDY BTM",""))),"THR BTM")))</f>
        <v>BDY TOP</v>
      </c>
      <c r="O68" s="5" t="n">
        <f aca="false">IF(N68="NUEVO CALCULO","-",G68-G67)</f>
        <v>-489999</v>
      </c>
      <c r="P68" s="1" t="str">
        <f aca="false">IF(D68&gt;D67+$O$1,"HIGH","")</f>
        <v>HIGH</v>
      </c>
      <c r="Q68" s="1" t="str">
        <f aca="false">IF(AND(P67="HIGH",P68="HIGH"),"...",IF(P68="HIGH","BUY",IF(P67="HIGH","SELL","")))</f>
        <v>BUY</v>
      </c>
      <c r="R68" s="1" t="str">
        <f aca="false">IF(Q68="",IF(AND(F68&gt;G68+$R$1,G68=F67),"BUY",IF(AND(R67="BUY",NOT(G68=F67)),"FALSE RAISE",IF(S67="TRD","SELL",""))),"")</f>
        <v/>
      </c>
      <c r="S68" s="1" t="str">
        <f aca="false">IF(Q68="",IF(R68="BUY","TRD",IF(OR(R68="SELL",R68="FALSE RAISE"),"",IF(S67="TRD","TRD",""))),"")</f>
        <v/>
      </c>
    </row>
    <row r="69" customFormat="false" ht="13.8" hidden="false" customHeight="false" outlineLevel="0" collapsed="false">
      <c r="A69" s="9" t="s">
        <v>84</v>
      </c>
      <c r="B69" s="9" t="s">
        <v>16</v>
      </c>
      <c r="C69" s="10" t="n">
        <v>22130000</v>
      </c>
      <c r="D69" s="4" t="n">
        <v>22800000</v>
      </c>
      <c r="E69" s="10" t="n">
        <v>22130000</v>
      </c>
      <c r="F69" s="4" t="n">
        <v>22800000</v>
      </c>
      <c r="G69" s="10" t="n">
        <v>22320000</v>
      </c>
      <c r="I69" s="5" t="n">
        <f aca="false">D69-E69</f>
        <v>670000</v>
      </c>
      <c r="J69" s="6" t="n">
        <f aca="false">IFERROR((D69-MAX(C69,F69))/I69,0)</f>
        <v>0</v>
      </c>
      <c r="K69" s="6" t="n">
        <f aca="false">IFERROR((MIN(C69,F69)-E69)/I69,0)</f>
        <v>0</v>
      </c>
      <c r="L69" s="7" t="n">
        <f aca="false">IF(N69="NUEVO CALCULO","-",K69+J69)</f>
        <v>0</v>
      </c>
      <c r="M69" s="8" t="n">
        <f aca="false">IFERROR((G69-MIN(C69,F69))/(ABS(C69-F69)),0)</f>
        <v>0.283582089552239</v>
      </c>
      <c r="N69" s="1" t="str">
        <f aca="false">IF(H69="NC","NUEVO CALCULO",IF(AND(G69&lt;=D69,G69&gt;MAX(C69,F69)),"THR TOP",IF(AND(G69&lt;=MAX(C69,F69),G69&gt;MIN(C69,F69)),IF(AND(M69&lt;=1,M69&gt;=0.6),"BDY TOP",IF(AND(M69&lt;0.6,M69&gt;=0.3),"BDY MID",IF(AND(M69&lt;0.3,M69&gt;=0),"BDY BTM",""))),"THR BTM")))</f>
        <v>BDY BTM</v>
      </c>
      <c r="O69" s="5" t="n">
        <f aca="false">IF(N69="NUEVO CALCULO","-",G69-G68)</f>
        <v>0</v>
      </c>
      <c r="P69" s="1" t="str">
        <f aca="false">IF(D69&gt;D68+$O$1,"HIGH","")</f>
        <v>HIGH</v>
      </c>
      <c r="Q69" s="1" t="str">
        <f aca="false">IF(AND(P68="HIGH",P69="HIGH"),"...",IF(P69="HIGH","BUY",IF(P68="HIGH","SELL","")))</f>
        <v>...</v>
      </c>
      <c r="R69" s="1" t="str">
        <f aca="false">IF(Q69="",IF(AND(F69&gt;G69+$R$1,G69=F68),"BUY",IF(AND(R68="BUY",NOT(G69=F68)),"FALSE RAISE",IF(S68="TRD","SELL",""))),"")</f>
        <v/>
      </c>
      <c r="S69" s="1" t="str">
        <f aca="false">IF(Q69="",IF(R69="BUY","TRD",IF(OR(R69="SELL",R69="FALSE RAISE"),"",IF(S68="TRD","TRD",""))),"")</f>
        <v/>
      </c>
    </row>
    <row r="70" customFormat="false" ht="13.8" hidden="false" customHeight="false" outlineLevel="0" collapsed="false">
      <c r="A70" s="9" t="s">
        <v>85</v>
      </c>
      <c r="B70" s="9" t="s">
        <v>16</v>
      </c>
      <c r="C70" s="10" t="n">
        <v>22130000</v>
      </c>
      <c r="D70" s="4" t="n">
        <v>22800000</v>
      </c>
      <c r="E70" s="10" t="n">
        <v>22130000</v>
      </c>
      <c r="F70" s="4" t="n">
        <v>22320001</v>
      </c>
      <c r="G70" s="4" t="n">
        <v>22800000</v>
      </c>
      <c r="I70" s="5" t="n">
        <f aca="false">D70-E70</f>
        <v>670000</v>
      </c>
      <c r="J70" s="6" t="n">
        <f aca="false">IFERROR((D70-MAX(C70,F70))/I70,0)</f>
        <v>0.716416417910448</v>
      </c>
      <c r="K70" s="6" t="n">
        <f aca="false">IFERROR((MIN(C70,F70)-E70)/I70,0)</f>
        <v>0</v>
      </c>
      <c r="L70" s="7" t="n">
        <f aca="false">IF(N70="NUEVO CALCULO","-",K70+J70)</f>
        <v>0.716416417910448</v>
      </c>
      <c r="M70" s="8" t="n">
        <f aca="false">IFERROR((G70-MIN(C70,F70))/(ABS(C70-F70)),0)</f>
        <v>3.52629723001458</v>
      </c>
      <c r="N70" s="1" t="str">
        <f aca="false">IF(H70="NC","NUEVO CALCULO",IF(AND(G70&lt;=D70,G70&gt;MAX(C70,F70)),"THR TOP",IF(AND(G70&lt;=MAX(C70,F70),G70&gt;MIN(C70,F70)),IF(AND(M70&lt;=1,M70&gt;=0.6),"BDY TOP",IF(AND(M70&lt;0.6,M70&gt;=0.3),"BDY MID",IF(AND(M70&lt;0.3,M70&gt;=0),"BDY BTM",""))),"THR BTM")))</f>
        <v>THR TOP</v>
      </c>
      <c r="O70" s="5" t="n">
        <f aca="false">IF(N70="NUEVO CALCULO","-",G70-G69)</f>
        <v>480000</v>
      </c>
      <c r="P70" s="1" t="str">
        <f aca="false">IF(D70&gt;D69+$O$1,"HIGH","")</f>
        <v/>
      </c>
      <c r="Q70" s="1" t="str">
        <f aca="false">IF(AND(P69="HIGH",P70="HIGH"),"...",IF(P70="HIGH","BUY",IF(P69="HIGH","SELL","")))</f>
        <v>SELL</v>
      </c>
      <c r="R70" s="1" t="str">
        <f aca="false">IF(Q70="",IF(AND(F70&gt;G70+$R$1,G70=F69),"BUY",IF(AND(R69="BUY",NOT(G70=F69)),"FALSE RAISE",IF(S69="TRD","SELL",""))),"")</f>
        <v/>
      </c>
      <c r="S70" s="1" t="str">
        <f aca="false">IF(Q70="",IF(R70="BUY","TRD",IF(OR(R70="SELL",R70="FALSE RAISE"),"",IF(S69="TRD","TRD",""))),"")</f>
        <v/>
      </c>
    </row>
    <row r="71" customFormat="false" ht="13.8" hidden="false" customHeight="false" outlineLevel="0" collapsed="false">
      <c r="A71" s="9" t="s">
        <v>86</v>
      </c>
      <c r="B71" s="9" t="s">
        <v>16</v>
      </c>
      <c r="C71" s="10" t="n">
        <v>22130000</v>
      </c>
      <c r="D71" s="10" t="n">
        <v>22800000</v>
      </c>
      <c r="E71" s="10" t="n">
        <v>22130000</v>
      </c>
      <c r="F71" s="10" t="n">
        <v>22320001</v>
      </c>
      <c r="G71" s="4" t="n">
        <v>22320001</v>
      </c>
      <c r="I71" s="5" t="n">
        <f aca="false">D71-E71</f>
        <v>670000</v>
      </c>
      <c r="J71" s="6" t="n">
        <f aca="false">IFERROR((D71-MAX(C71,F71))/I71,0)</f>
        <v>0.716416417910448</v>
      </c>
      <c r="K71" s="6" t="n">
        <f aca="false">IFERROR((MIN(C71,F71)-E71)/I71,0)</f>
        <v>0</v>
      </c>
      <c r="L71" s="7" t="n">
        <f aca="false">IF(N71="NUEVO CALCULO","-",K71+J71)</f>
        <v>0.716416417910448</v>
      </c>
      <c r="M71" s="8" t="n">
        <f aca="false">IFERROR((G71-MIN(C71,F71))/(ABS(C71-F71)),0)</f>
        <v>1</v>
      </c>
      <c r="N71" s="1" t="str">
        <f aca="false">IF(H71="NC","NUEVO CALCULO",IF(AND(G71&lt;=D71,G71&gt;MAX(C71,F71)),"THR TOP",IF(AND(G71&lt;=MAX(C71,F71),G71&gt;MIN(C71,F71)),IF(AND(M71&lt;=1,M71&gt;=0.6),"BDY TOP",IF(AND(M71&lt;0.6,M71&gt;=0.3),"BDY MID",IF(AND(M71&lt;0.3,M71&gt;=0),"BDY BTM",""))),"THR BTM")))</f>
        <v>BDY TOP</v>
      </c>
      <c r="O71" s="5" t="n">
        <f aca="false">IF(N71="NUEVO CALCULO","-",G71-G70)</f>
        <v>-479999</v>
      </c>
      <c r="P71" s="1" t="str">
        <f aca="false">IF(D71&gt;D70+$O$1,"HIGH","")</f>
        <v/>
      </c>
      <c r="Q71" s="1" t="str">
        <f aca="false">IF(AND(P70="HIGH",P71="HIGH"),"...",IF(P71="HIGH","BUY",IF(P70="HIGH","SELL","")))</f>
        <v/>
      </c>
      <c r="R71" s="1" t="str">
        <f aca="false">IF(Q71="",IF(AND(F71&gt;G71+$R$1,G71=F70),"BUY",IF(AND(R70="BUY",NOT(G71=F70)),"FALSE RAISE",IF(S70="TRD","SELL",""))),"")</f>
        <v/>
      </c>
      <c r="S71" s="1" t="str">
        <f aca="false">IF(Q71="",IF(R71="BUY","TRD",IF(OR(R71="SELL",R71="FALSE RAISE"),"",IF(S70="TRD","TRD",""))),"")</f>
        <v/>
      </c>
    </row>
    <row r="72" customFormat="false" ht="13.8" hidden="false" customHeight="false" outlineLevel="0" collapsed="false">
      <c r="A72" s="9" t="s">
        <v>87</v>
      </c>
      <c r="B72" s="9" t="s">
        <v>16</v>
      </c>
      <c r="C72" s="10" t="n">
        <v>22130000</v>
      </c>
      <c r="D72" s="10" t="n">
        <v>22800000</v>
      </c>
      <c r="E72" s="10" t="n">
        <v>22130000</v>
      </c>
      <c r="F72" s="4" t="n">
        <v>22320002</v>
      </c>
      <c r="G72" s="4" t="n">
        <v>22320002</v>
      </c>
      <c r="I72" s="5" t="n">
        <f aca="false">D72-E72</f>
        <v>670000</v>
      </c>
      <c r="J72" s="6" t="n">
        <f aca="false">IFERROR((D72-MAX(C72,F72))/I72,0)</f>
        <v>0.716414925373134</v>
      </c>
      <c r="K72" s="6" t="n">
        <f aca="false">IFERROR((MIN(C72,F72)-E72)/I72,0)</f>
        <v>0</v>
      </c>
      <c r="L72" s="7" t="n">
        <f aca="false">IF(N72="NUEVO CALCULO","-",K72+J72)</f>
        <v>0.716414925373134</v>
      </c>
      <c r="M72" s="8" t="n">
        <f aca="false">IFERROR((G72-MIN(C72,F72))/(ABS(C72-F72)),0)</f>
        <v>1</v>
      </c>
      <c r="N72" s="1" t="str">
        <f aca="false">IF(H72="NC","NUEVO CALCULO",IF(AND(G72&lt;=D72,G72&gt;MAX(C72,F72)),"THR TOP",IF(AND(G72&lt;=MAX(C72,F72),G72&gt;MIN(C72,F72)),IF(AND(M72&lt;=1,M72&gt;=0.6),"BDY TOP",IF(AND(M72&lt;0.6,M72&gt;=0.3),"BDY MID",IF(AND(M72&lt;0.3,M72&gt;=0),"BDY BTM",""))),"THR BTM")))</f>
        <v>BDY TOP</v>
      </c>
      <c r="O72" s="5" t="n">
        <f aca="false">IF(N72="NUEVO CALCULO","-",G72-G71)</f>
        <v>1</v>
      </c>
      <c r="P72" s="1" t="str">
        <f aca="false">IF(D72&gt;D71+$O$1,"HIGH","")</f>
        <v/>
      </c>
      <c r="Q72" s="1" t="str">
        <f aca="false">IF(AND(P71="HIGH",P72="HIGH"),"...",IF(P72="HIGH","BUY",IF(P71="HIGH","SELL","")))</f>
        <v/>
      </c>
      <c r="R72" s="1" t="str">
        <f aca="false">IF(Q72="",IF(AND(F72&gt;G72+$R$1,G72=F71),"BUY",IF(AND(R71="BUY",NOT(G72=F71)),"FALSE RAISE",IF(S71="TRD","SELL",""))),"")</f>
        <v/>
      </c>
      <c r="S72" s="1" t="str">
        <f aca="false">IF(Q72="",IF(R72="BUY","TRD",IF(OR(R72="SELL",R72="FALSE RAISE"),"",IF(S71="TRD","TRD",""))),"")</f>
        <v/>
      </c>
    </row>
    <row r="73" customFormat="false" ht="13.8" hidden="false" customHeight="false" outlineLevel="0" collapsed="false">
      <c r="A73" s="9" t="s">
        <v>88</v>
      </c>
      <c r="B73" s="9" t="s">
        <v>16</v>
      </c>
      <c r="C73" s="10" t="n">
        <v>22130000</v>
      </c>
      <c r="D73" s="10" t="n">
        <v>22800000</v>
      </c>
      <c r="E73" s="10" t="n">
        <v>22130000</v>
      </c>
      <c r="F73" s="10" t="n">
        <v>22320002</v>
      </c>
      <c r="G73" s="10" t="n">
        <v>22320002</v>
      </c>
      <c r="I73" s="5" t="n">
        <f aca="false">D73-E73</f>
        <v>670000</v>
      </c>
      <c r="J73" s="6" t="n">
        <f aca="false">IFERROR((D73-MAX(C73,F73))/I73,0)</f>
        <v>0.716414925373134</v>
      </c>
      <c r="K73" s="6" t="n">
        <f aca="false">IFERROR((MIN(C73,F73)-E73)/I73,0)</f>
        <v>0</v>
      </c>
      <c r="L73" s="7" t="n">
        <f aca="false">IF(N73="NUEVO CALCULO","-",K73+J73)</f>
        <v>0.716414925373134</v>
      </c>
      <c r="M73" s="8" t="n">
        <f aca="false">IFERROR((G73-MIN(C73,F73))/(ABS(C73-F73)),0)</f>
        <v>1</v>
      </c>
      <c r="N73" s="1" t="str">
        <f aca="false">IF(H73="NC","NUEVO CALCULO",IF(AND(G73&lt;=D73,G73&gt;MAX(C73,F73)),"THR TOP",IF(AND(G73&lt;=MAX(C73,F73),G73&gt;MIN(C73,F73)),IF(AND(M73&lt;=1,M73&gt;=0.6),"BDY TOP",IF(AND(M73&lt;0.6,M73&gt;=0.3),"BDY MID",IF(AND(M73&lt;0.3,M73&gt;=0),"BDY BTM",""))),"THR BTM")))</f>
        <v>BDY TOP</v>
      </c>
      <c r="O73" s="5" t="n">
        <f aca="false">IF(N73="NUEVO CALCULO","-",G73-G72)</f>
        <v>0</v>
      </c>
      <c r="P73" s="1" t="str">
        <f aca="false">IF(D73&gt;D72+$O$1,"HIGH","")</f>
        <v/>
      </c>
      <c r="Q73" s="1" t="str">
        <f aca="false">IF(AND(P72="HIGH",P73="HIGH"),"...",IF(P73="HIGH","BUY",IF(P72="HIGH","SELL","")))</f>
        <v/>
      </c>
      <c r="R73" s="1" t="str">
        <f aca="false">IF(Q73="",IF(AND(F73&gt;G73+$R$1,G73=F72),"BUY",IF(AND(R72="BUY",NOT(G73=F72)),"FALSE RAISE",IF(S72="TRD","SELL",""))),"")</f>
        <v/>
      </c>
      <c r="S73" s="1" t="str">
        <f aca="false">IF(Q73="",IF(R73="BUY","TRD",IF(OR(R73="SELL",R73="FALSE RAISE"),"",IF(S72="TRD","TRD",""))),"")</f>
        <v/>
      </c>
    </row>
    <row r="74" customFormat="false" ht="13.8" hidden="false" customHeight="false" outlineLevel="0" collapsed="false">
      <c r="A74" s="9" t="s">
        <v>89</v>
      </c>
      <c r="B74" s="9" t="s">
        <v>16</v>
      </c>
      <c r="C74" s="10" t="n">
        <v>22130000</v>
      </c>
      <c r="D74" s="10" t="n">
        <v>22800000</v>
      </c>
      <c r="E74" s="10" t="n">
        <v>22130000</v>
      </c>
      <c r="F74" s="10" t="n">
        <v>22320002</v>
      </c>
      <c r="G74" s="10" t="n">
        <v>22320002</v>
      </c>
      <c r="I74" s="5" t="n">
        <f aca="false">D74-E74</f>
        <v>670000</v>
      </c>
      <c r="J74" s="6" t="n">
        <f aca="false">IFERROR((D74-MAX(C74,F74))/I74,0)</f>
        <v>0.716414925373134</v>
      </c>
      <c r="K74" s="6" t="n">
        <f aca="false">IFERROR((MIN(C74,F74)-E74)/I74,0)</f>
        <v>0</v>
      </c>
      <c r="L74" s="7" t="n">
        <f aca="false">IF(N74="NUEVO CALCULO","-",K74+J74)</f>
        <v>0.716414925373134</v>
      </c>
      <c r="M74" s="8" t="n">
        <f aca="false">IFERROR((G74-MIN(C74,F74))/(ABS(C74-F74)),0)</f>
        <v>1</v>
      </c>
      <c r="N74" s="1" t="str">
        <f aca="false">IF(H74="NC","NUEVO CALCULO",IF(AND(G74&lt;=D74,G74&gt;MAX(C74,F74)),"THR TOP",IF(AND(G74&lt;=MAX(C74,F74),G74&gt;MIN(C74,F74)),IF(AND(M74&lt;=1,M74&gt;=0.6),"BDY TOP",IF(AND(M74&lt;0.6,M74&gt;=0.3),"BDY MID",IF(AND(M74&lt;0.3,M74&gt;=0),"BDY BTM",""))),"THR BTM")))</f>
        <v>BDY TOP</v>
      </c>
      <c r="O74" s="5" t="n">
        <f aca="false">IF(N74="NUEVO CALCULO","-",G74-G73)</f>
        <v>0</v>
      </c>
      <c r="P74" s="1" t="str">
        <f aca="false">IF(D74&gt;D73+$O$1,"HIGH","")</f>
        <v/>
      </c>
      <c r="Q74" s="1" t="str">
        <f aca="false">IF(AND(P73="HIGH",P74="HIGH"),"...",IF(P74="HIGH","BUY",IF(P73="HIGH","SELL","")))</f>
        <v/>
      </c>
      <c r="R74" s="1" t="str">
        <f aca="false">IF(Q74="",IF(AND(F74&gt;G74+$R$1,G74=F73),"BUY",IF(AND(R73="BUY",NOT(G74=F73)),"FALSE RAISE",IF(S73="TRD","SELL",""))),"")</f>
        <v/>
      </c>
      <c r="S74" s="1" t="str">
        <f aca="false">IF(Q74="",IF(R74="BUY","TRD",IF(OR(R74="SELL",R74="FALSE RAISE"),"",IF(S73="TRD","TRD",""))),"")</f>
        <v/>
      </c>
    </row>
    <row r="75" customFormat="false" ht="13.8" hidden="false" customHeight="false" outlineLevel="0" collapsed="false">
      <c r="A75" s="9" t="s">
        <v>90</v>
      </c>
      <c r="B75" s="9" t="s">
        <v>16</v>
      </c>
      <c r="C75" s="10" t="n">
        <v>22130000</v>
      </c>
      <c r="D75" s="10" t="n">
        <v>22800000</v>
      </c>
      <c r="E75" s="10" t="n">
        <v>22130000</v>
      </c>
      <c r="F75" s="4" t="n">
        <v>22800000</v>
      </c>
      <c r="G75" s="4" t="n">
        <v>22800000</v>
      </c>
      <c r="I75" s="5" t="n">
        <f aca="false">D75-E75</f>
        <v>670000</v>
      </c>
      <c r="J75" s="6" t="n">
        <f aca="false">IFERROR((D75-MAX(C75,F75))/I75,0)</f>
        <v>0</v>
      </c>
      <c r="K75" s="6" t="n">
        <f aca="false">IFERROR((MIN(C75,F75)-E75)/I75,0)</f>
        <v>0</v>
      </c>
      <c r="L75" s="7" t="n">
        <f aca="false">IF(N75="NUEVO CALCULO","-",K75+J75)</f>
        <v>0</v>
      </c>
      <c r="M75" s="8" t="n">
        <f aca="false">IFERROR((G75-MIN(C75,F75))/(ABS(C75-F75)),0)</f>
        <v>1</v>
      </c>
      <c r="N75" s="1" t="str">
        <f aca="false">IF(H75="NC","NUEVO CALCULO",IF(AND(G75&lt;=D75,G75&gt;MAX(C75,F75)),"THR TOP",IF(AND(G75&lt;=MAX(C75,F75),G75&gt;MIN(C75,F75)),IF(AND(M75&lt;=1,M75&gt;=0.6),"BDY TOP",IF(AND(M75&lt;0.6,M75&gt;=0.3),"BDY MID",IF(AND(M75&lt;0.3,M75&gt;=0),"BDY BTM",""))),"THR BTM")))</f>
        <v>BDY TOP</v>
      </c>
      <c r="O75" s="5" t="n">
        <f aca="false">IF(N75="NUEVO CALCULO","-",G75-G74)</f>
        <v>479998</v>
      </c>
      <c r="P75" s="1" t="str">
        <f aca="false">IF(D75&gt;D74+$O$1,"HIGH","")</f>
        <v/>
      </c>
      <c r="Q75" s="1" t="str">
        <f aca="false">IF(AND(P74="HIGH",P75="HIGH"),"...",IF(P75="HIGH","BUY",IF(P74="HIGH","SELL","")))</f>
        <v/>
      </c>
      <c r="R75" s="1" t="str">
        <f aca="false">IF(Q75="",IF(AND(F75&gt;G75+$R$1,G75=F74),"BUY",IF(AND(R74="BUY",NOT(G75=F74)),"FALSE RAISE",IF(S74="TRD","SELL",""))),"")</f>
        <v/>
      </c>
      <c r="S75" s="1" t="str">
        <f aca="false">IF(Q75="",IF(R75="BUY","TRD",IF(OR(R75="SELL",R75="FALSE RAISE"),"",IF(S74="TRD","TRD",""))),"")</f>
        <v/>
      </c>
    </row>
    <row r="76" customFormat="false" ht="13.8" hidden="false" customHeight="false" outlineLevel="0" collapsed="false">
      <c r="A76" s="9" t="s">
        <v>91</v>
      </c>
      <c r="B76" s="9" t="s">
        <v>16</v>
      </c>
      <c r="C76" s="10" t="n">
        <v>22130000</v>
      </c>
      <c r="D76" s="10" t="n">
        <v>22800000</v>
      </c>
      <c r="E76" s="10" t="n">
        <v>22130000</v>
      </c>
      <c r="F76" s="4" t="n">
        <v>22320003</v>
      </c>
      <c r="G76" s="10" t="n">
        <v>22800000</v>
      </c>
      <c r="I76" s="5" t="n">
        <f aca="false">D76-E76</f>
        <v>670000</v>
      </c>
      <c r="J76" s="6" t="n">
        <f aca="false">IFERROR((D76-MAX(C76,F76))/I76,0)</f>
        <v>0.716413432835821</v>
      </c>
      <c r="K76" s="6" t="n">
        <f aca="false">IFERROR((MIN(C76,F76)-E76)/I76,0)</f>
        <v>0</v>
      </c>
      <c r="L76" s="7" t="n">
        <f aca="false">IF(N76="NUEVO CALCULO","-",K76+J76)</f>
        <v>0.716413432835821</v>
      </c>
      <c r="M76" s="8" t="n">
        <f aca="false">IFERROR((G76-MIN(C76,F76))/(ABS(C76-F76)),0)</f>
        <v>3.52626011168245</v>
      </c>
      <c r="N76" s="1" t="str">
        <f aca="false">IF(H76="NC","NUEVO CALCULO",IF(AND(G76&lt;=D76,G76&gt;MAX(C76,F76)),"THR TOP",IF(AND(G76&lt;=MAX(C76,F76),G76&gt;MIN(C76,F76)),IF(AND(M76&lt;=1,M76&gt;=0.6),"BDY TOP",IF(AND(M76&lt;0.6,M76&gt;=0.3),"BDY MID",IF(AND(M76&lt;0.3,M76&gt;=0),"BDY BTM",""))),"THR BTM")))</f>
        <v>THR TOP</v>
      </c>
      <c r="O76" s="5" t="n">
        <f aca="false">IF(N76="NUEVO CALCULO","-",G76-G75)</f>
        <v>0</v>
      </c>
      <c r="P76" s="1" t="str">
        <f aca="false">IF(D76&gt;D75+$O$1,"HIGH","")</f>
        <v/>
      </c>
      <c r="Q76" s="1" t="str">
        <f aca="false">IF(AND(P75="HIGH",P76="HIGH"),"...",IF(P76="HIGH","BUY",IF(P75="HIGH","SELL","")))</f>
        <v/>
      </c>
      <c r="R76" s="1" t="str">
        <f aca="false">IF(Q76="",IF(AND(F76&gt;G76+$R$1,G76=F75),"BUY",IF(AND(R75="BUY",NOT(G76=F75)),"FALSE RAISE",IF(S75="TRD","SELL",""))),"")</f>
        <v/>
      </c>
      <c r="S76" s="1" t="str">
        <f aca="false">IF(Q76="",IF(R76="BUY","TRD",IF(OR(R76="SELL",R76="FALSE RAISE"),"",IF(S75="TRD","TRD",""))),"")</f>
        <v/>
      </c>
    </row>
    <row r="77" customFormat="false" ht="13.8" hidden="false" customHeight="false" outlineLevel="0" collapsed="false">
      <c r="A77" s="9" t="s">
        <v>92</v>
      </c>
      <c r="B77" s="9" t="s">
        <v>16</v>
      </c>
      <c r="C77" s="10" t="n">
        <v>22130000</v>
      </c>
      <c r="D77" s="4" t="n">
        <v>22810000</v>
      </c>
      <c r="E77" s="10" t="n">
        <v>22130000</v>
      </c>
      <c r="F77" s="4" t="n">
        <v>22810000</v>
      </c>
      <c r="G77" s="4" t="n">
        <v>22320003</v>
      </c>
      <c r="I77" s="5" t="n">
        <f aca="false">D77-E77</f>
        <v>680000</v>
      </c>
      <c r="J77" s="6" t="n">
        <f aca="false">IFERROR((D77-MAX(C77,F77))/I77,0)</f>
        <v>0</v>
      </c>
      <c r="K77" s="6" t="n">
        <f aca="false">IFERROR((MIN(C77,F77)-E77)/I77,0)</f>
        <v>0</v>
      </c>
      <c r="L77" s="7" t="n">
        <f aca="false">IF(N77="NUEVO CALCULO","-",K77+J77)</f>
        <v>0</v>
      </c>
      <c r="M77" s="8" t="n">
        <f aca="false">IFERROR((G77-MIN(C77,F77))/(ABS(C77-F77)),0)</f>
        <v>0.279416176470588</v>
      </c>
      <c r="N77" s="1" t="str">
        <f aca="false">IF(H77="NC","NUEVO CALCULO",IF(AND(G77&lt;=D77,G77&gt;MAX(C77,F77)),"THR TOP",IF(AND(G77&lt;=MAX(C77,F77),G77&gt;MIN(C77,F77)),IF(AND(M77&lt;=1,M77&gt;=0.6),"BDY TOP",IF(AND(M77&lt;0.6,M77&gt;=0.3),"BDY MID",IF(AND(M77&lt;0.3,M77&gt;=0),"BDY BTM",""))),"THR BTM")))</f>
        <v>BDY BTM</v>
      </c>
      <c r="O77" s="5" t="n">
        <f aca="false">IF(N77="NUEVO CALCULO","-",G77-G76)</f>
        <v>-479997</v>
      </c>
      <c r="P77" s="1" t="str">
        <f aca="false">IF(D77&gt;D76+$O$1,"HIGH","")</f>
        <v>HIGH</v>
      </c>
      <c r="Q77" s="1" t="str">
        <f aca="false">IF(AND(P76="HIGH",P77="HIGH"),"...",IF(P77="HIGH","BUY",IF(P76="HIGH","SELL","")))</f>
        <v>BUY</v>
      </c>
      <c r="R77" s="1" t="str">
        <f aca="false">IF(Q77="",IF(AND(F77&gt;G77+$R$1,G77=F76),"BUY",IF(AND(R76="BUY",NOT(G77=F76)),"FALSE RAISE",IF(S76="TRD","SELL",""))),"")</f>
        <v/>
      </c>
      <c r="S77" s="1" t="str">
        <f aca="false">IF(Q77="",IF(R77="BUY","TRD",IF(OR(R77="SELL",R77="FALSE RAISE"),"",IF(S76="TRD","TRD",""))),"")</f>
        <v/>
      </c>
    </row>
    <row r="78" customFormat="false" ht="13.8" hidden="false" customHeight="false" outlineLevel="0" collapsed="false">
      <c r="A78" s="9" t="s">
        <v>93</v>
      </c>
      <c r="B78" s="9" t="s">
        <v>16</v>
      </c>
      <c r="C78" s="10" t="n">
        <v>22130000</v>
      </c>
      <c r="D78" s="10" t="n">
        <v>22810000</v>
      </c>
      <c r="E78" s="10" t="n">
        <v>22130000</v>
      </c>
      <c r="F78" s="4" t="n">
        <v>22700000</v>
      </c>
      <c r="G78" s="4" t="n">
        <v>22810000</v>
      </c>
      <c r="I78" s="5" t="n">
        <f aca="false">D78-E78</f>
        <v>680000</v>
      </c>
      <c r="J78" s="6" t="n">
        <f aca="false">IFERROR((D78-MAX(C78,F78))/I78,0)</f>
        <v>0.161764705882353</v>
      </c>
      <c r="K78" s="6" t="n">
        <f aca="false">IFERROR((MIN(C78,F78)-E78)/I78,0)</f>
        <v>0</v>
      </c>
      <c r="L78" s="7" t="n">
        <f aca="false">IF(N78="NUEVO CALCULO","-",K78+J78)</f>
        <v>0.161764705882353</v>
      </c>
      <c r="M78" s="8" t="n">
        <f aca="false">IFERROR((G78-MIN(C78,F78))/(ABS(C78-F78)),0)</f>
        <v>1.19298245614035</v>
      </c>
      <c r="N78" s="1" t="str">
        <f aca="false">IF(H78="NC","NUEVO CALCULO",IF(AND(G78&lt;=D78,G78&gt;MAX(C78,F78)),"THR TOP",IF(AND(G78&lt;=MAX(C78,F78),G78&gt;MIN(C78,F78)),IF(AND(M78&lt;=1,M78&gt;=0.6),"BDY TOP",IF(AND(M78&lt;0.6,M78&gt;=0.3),"BDY MID",IF(AND(M78&lt;0.3,M78&gt;=0),"BDY BTM",""))),"THR BTM")))</f>
        <v>THR TOP</v>
      </c>
      <c r="O78" s="5" t="n">
        <f aca="false">IF(N78="NUEVO CALCULO","-",G78-G77)</f>
        <v>489997</v>
      </c>
      <c r="P78" s="1" t="str">
        <f aca="false">IF(D78&gt;D77+$O$1,"HIGH","")</f>
        <v/>
      </c>
      <c r="Q78" s="1" t="str">
        <f aca="false">IF(AND(P77="HIGH",P78="HIGH"),"...",IF(P78="HIGH","BUY",IF(P77="HIGH","SELL","")))</f>
        <v>SELL</v>
      </c>
      <c r="R78" s="1" t="str">
        <f aca="false">IF(Q78="",IF(AND(F78&gt;G78+$R$1,G78=F77),"BUY",IF(AND(R77="BUY",NOT(G78=F77)),"FALSE RAISE",IF(S77="TRD","SELL",""))),"")</f>
        <v/>
      </c>
      <c r="S78" s="1" t="str">
        <f aca="false">IF(Q78="",IF(R78="BUY","TRD",IF(OR(R78="SELL",R78="FALSE RAISE"),"",IF(S77="TRD","TRD",""))),"")</f>
        <v/>
      </c>
    </row>
    <row r="79" customFormat="false" ht="13.8" hidden="false" customHeight="false" outlineLevel="0" collapsed="false">
      <c r="A79" s="9" t="s">
        <v>94</v>
      </c>
      <c r="B79" s="9" t="s">
        <v>16</v>
      </c>
      <c r="C79" s="10" t="n">
        <v>22130000</v>
      </c>
      <c r="D79" s="10" t="n">
        <v>22810000</v>
      </c>
      <c r="E79" s="10" t="n">
        <v>22130000</v>
      </c>
      <c r="F79" s="4" t="n">
        <v>22810000</v>
      </c>
      <c r="G79" s="10" t="n">
        <v>22810000</v>
      </c>
      <c r="I79" s="5" t="n">
        <f aca="false">D79-E79</f>
        <v>680000</v>
      </c>
      <c r="J79" s="6" t="n">
        <f aca="false">IFERROR((D79-MAX(C79,F79))/I79,0)</f>
        <v>0</v>
      </c>
      <c r="K79" s="6" t="n">
        <f aca="false">IFERROR((MIN(C79,F79)-E79)/I79,0)</f>
        <v>0</v>
      </c>
      <c r="L79" s="7" t="n">
        <f aca="false">IF(N79="NUEVO CALCULO","-",K79+J79)</f>
        <v>0</v>
      </c>
      <c r="M79" s="8" t="n">
        <f aca="false">IFERROR((G79-MIN(C79,F79))/(ABS(C79-F79)),0)</f>
        <v>1</v>
      </c>
      <c r="N79" s="1" t="str">
        <f aca="false">IF(H79="NC","NUEVO CALCULO",IF(AND(G79&lt;=D79,G79&gt;MAX(C79,F79)),"THR TOP",IF(AND(G79&lt;=MAX(C79,F79),G79&gt;MIN(C79,F79)),IF(AND(M79&lt;=1,M79&gt;=0.6),"BDY TOP",IF(AND(M79&lt;0.6,M79&gt;=0.3),"BDY MID",IF(AND(M79&lt;0.3,M79&gt;=0),"BDY BTM",""))),"THR BTM")))</f>
        <v>BDY TOP</v>
      </c>
      <c r="O79" s="5" t="n">
        <f aca="false">IF(N79="NUEVO CALCULO","-",G79-G78)</f>
        <v>0</v>
      </c>
      <c r="P79" s="1" t="str">
        <f aca="false">IF(D79&gt;D78+$O$1,"HIGH","")</f>
        <v/>
      </c>
      <c r="Q79" s="1" t="str">
        <f aca="false">IF(AND(P78="HIGH",P79="HIGH"),"...",IF(P79="HIGH","BUY",IF(P78="HIGH","SELL","")))</f>
        <v/>
      </c>
      <c r="R79" s="1" t="str">
        <f aca="false">IF(Q79="",IF(AND(F79&gt;G79+$R$1,G79=F78),"BUY",IF(AND(R78="BUY",NOT(G79=F78)),"FALSE RAISE",IF(S78="TRD","SELL",""))),"")</f>
        <v/>
      </c>
      <c r="S79" s="1" t="str">
        <f aca="false">IF(Q79="",IF(R79="BUY","TRD",IF(OR(R79="SELL",R79="FALSE RAISE"),"",IF(S78="TRD","TRD",""))),"")</f>
        <v/>
      </c>
    </row>
    <row r="80" customFormat="false" ht="13.8" hidden="false" customHeight="false" outlineLevel="0" collapsed="false">
      <c r="A80" s="9" t="s">
        <v>95</v>
      </c>
      <c r="B80" s="9" t="s">
        <v>16</v>
      </c>
      <c r="C80" s="10" t="n">
        <v>22130000</v>
      </c>
      <c r="D80" s="10" t="n">
        <v>22810000</v>
      </c>
      <c r="E80" s="10" t="n">
        <v>22130000</v>
      </c>
      <c r="F80" s="4" t="n">
        <v>22350000</v>
      </c>
      <c r="G80" s="10" t="n">
        <v>22810000</v>
      </c>
      <c r="I80" s="5" t="n">
        <f aca="false">D80-E80</f>
        <v>680000</v>
      </c>
      <c r="J80" s="6" t="n">
        <f aca="false">IFERROR((D80-MAX(C80,F80))/I80,0)</f>
        <v>0.676470588235294</v>
      </c>
      <c r="K80" s="6" t="n">
        <f aca="false">IFERROR((MIN(C80,F80)-E80)/I80,0)</f>
        <v>0</v>
      </c>
      <c r="L80" s="7" t="n">
        <f aca="false">IF(N80="NUEVO CALCULO","-",K80+J80)</f>
        <v>0.676470588235294</v>
      </c>
      <c r="M80" s="8" t="n">
        <f aca="false">IFERROR((G80-MIN(C80,F80))/(ABS(C80-F80)),0)</f>
        <v>3.09090909090909</v>
      </c>
      <c r="N80" s="1" t="str">
        <f aca="false">IF(H80="NC","NUEVO CALCULO",IF(AND(G80&lt;=D80,G80&gt;MAX(C80,F80)),"THR TOP",IF(AND(G80&lt;=MAX(C80,F80),G80&gt;MIN(C80,F80)),IF(AND(M80&lt;=1,M80&gt;=0.6),"BDY TOP",IF(AND(M80&lt;0.6,M80&gt;=0.3),"BDY MID",IF(AND(M80&lt;0.3,M80&gt;=0),"BDY BTM",""))),"THR BTM")))</f>
        <v>THR TOP</v>
      </c>
      <c r="O80" s="5" t="n">
        <f aca="false">IF(N80="NUEVO CALCULO","-",G80-G79)</f>
        <v>0</v>
      </c>
      <c r="P80" s="1" t="str">
        <f aca="false">IF(D80&gt;D79+$O$1,"HIGH","")</f>
        <v/>
      </c>
      <c r="Q80" s="1" t="str">
        <f aca="false">IF(AND(P79="HIGH",P80="HIGH"),"...",IF(P80="HIGH","BUY",IF(P79="HIGH","SELL","")))</f>
        <v/>
      </c>
      <c r="R80" s="1" t="str">
        <f aca="false">IF(Q80="",IF(AND(F80&gt;G80+$R$1,G80=F79),"BUY",IF(AND(R79="BUY",NOT(G80=F79)),"FALSE RAISE",IF(S79="TRD","SELL",""))),"")</f>
        <v/>
      </c>
      <c r="S80" s="1" t="str">
        <f aca="false">IF(Q80="",IF(R80="BUY","TRD",IF(OR(R80="SELL",R80="FALSE RAISE"),"",IF(S79="TRD","TRD",""))),"")</f>
        <v/>
      </c>
    </row>
    <row r="81" customFormat="false" ht="13.8" hidden="false" customHeight="false" outlineLevel="0" collapsed="false">
      <c r="A81" s="9" t="s">
        <v>96</v>
      </c>
      <c r="B81" s="9" t="s">
        <v>16</v>
      </c>
      <c r="C81" s="10" t="n">
        <v>22130000</v>
      </c>
      <c r="D81" s="4" t="n">
        <v>23000000</v>
      </c>
      <c r="E81" s="10" t="n">
        <v>22130000</v>
      </c>
      <c r="F81" s="4" t="n">
        <v>23000000</v>
      </c>
      <c r="G81" s="4" t="n">
        <v>22350000</v>
      </c>
      <c r="I81" s="5" t="n">
        <f aca="false">D81-E81</f>
        <v>870000</v>
      </c>
      <c r="J81" s="6" t="n">
        <f aca="false">IFERROR((D81-MAX(C81,F81))/I81,0)</f>
        <v>0</v>
      </c>
      <c r="K81" s="6" t="n">
        <f aca="false">IFERROR((MIN(C81,F81)-E81)/I81,0)</f>
        <v>0</v>
      </c>
      <c r="L81" s="7" t="n">
        <f aca="false">IF(N81="NUEVO CALCULO","-",K81+J81)</f>
        <v>0</v>
      </c>
      <c r="M81" s="8" t="n">
        <f aca="false">IFERROR((G81-MIN(C81,F81))/(ABS(C81-F81)),0)</f>
        <v>0.252873563218391</v>
      </c>
      <c r="N81" s="1" t="str">
        <f aca="false">IF(H81="NC","NUEVO CALCULO",IF(AND(G81&lt;=D81,G81&gt;MAX(C81,F81)),"THR TOP",IF(AND(G81&lt;=MAX(C81,F81),G81&gt;MIN(C81,F81)),IF(AND(M81&lt;=1,M81&gt;=0.6),"BDY TOP",IF(AND(M81&lt;0.6,M81&gt;=0.3),"BDY MID",IF(AND(M81&lt;0.3,M81&gt;=0),"BDY BTM",""))),"THR BTM")))</f>
        <v>BDY BTM</v>
      </c>
      <c r="O81" s="5" t="n">
        <f aca="false">IF(N81="NUEVO CALCULO","-",G81-G80)</f>
        <v>-460000</v>
      </c>
      <c r="P81" s="1" t="str">
        <f aca="false">IF(D81&gt;D80+$O$1,"HIGH","")</f>
        <v>HIGH</v>
      </c>
      <c r="Q81" s="1" t="str">
        <f aca="false">IF(AND(P80="HIGH",P81="HIGH"),"...",IF(P81="HIGH","BUY",IF(P80="HIGH","SELL","")))</f>
        <v>BUY</v>
      </c>
      <c r="R81" s="1" t="str">
        <f aca="false">IF(Q81="",IF(AND(F81&gt;G81+$R$1,G81=F80),"BUY",IF(AND(R80="BUY",NOT(G81=F80)),"FALSE RAISE",IF(S80="TRD","SELL",""))),"")</f>
        <v/>
      </c>
      <c r="S81" s="1" t="str">
        <f aca="false">IF(Q81="",IF(R81="BUY","TRD",IF(OR(R81="SELL",R81="FALSE RAISE"),"",IF(S80="TRD","TRD",""))),"")</f>
        <v/>
      </c>
    </row>
    <row r="82" customFormat="false" ht="13.8" hidden="false" customHeight="false" outlineLevel="0" collapsed="false">
      <c r="A82" s="9" t="s">
        <v>97</v>
      </c>
      <c r="B82" s="9" t="s">
        <v>16</v>
      </c>
      <c r="C82" s="10" t="n">
        <v>22130000</v>
      </c>
      <c r="D82" s="10" t="n">
        <v>23000000</v>
      </c>
      <c r="E82" s="10" t="n">
        <v>22130000</v>
      </c>
      <c r="F82" s="4" t="n">
        <v>22350001</v>
      </c>
      <c r="G82" s="4" t="n">
        <v>23000000</v>
      </c>
      <c r="I82" s="5" t="n">
        <f aca="false">D82-E82</f>
        <v>870000</v>
      </c>
      <c r="J82" s="6" t="n">
        <f aca="false">IFERROR((D82-MAX(C82,F82))/I82,0)</f>
        <v>0.747125287356322</v>
      </c>
      <c r="K82" s="6" t="n">
        <f aca="false">IFERROR((MIN(C82,F82)-E82)/I82,0)</f>
        <v>0</v>
      </c>
      <c r="L82" s="7" t="n">
        <f aca="false">IF(N82="NUEVO CALCULO","-",K82+J82)</f>
        <v>0.747125287356322</v>
      </c>
      <c r="M82" s="8" t="n">
        <f aca="false">IFERROR((G82-MIN(C82,F82))/(ABS(C82-F82)),0)</f>
        <v>3.95452747942055</v>
      </c>
      <c r="N82" s="1" t="str">
        <f aca="false">IF(H82="NC","NUEVO CALCULO",IF(AND(G82&lt;=D82,G82&gt;MAX(C82,F82)),"THR TOP",IF(AND(G82&lt;=MAX(C82,F82),G82&gt;MIN(C82,F82)),IF(AND(M82&lt;=1,M82&gt;=0.6),"BDY TOP",IF(AND(M82&lt;0.6,M82&gt;=0.3),"BDY MID",IF(AND(M82&lt;0.3,M82&gt;=0),"BDY BTM",""))),"THR BTM")))</f>
        <v>THR TOP</v>
      </c>
      <c r="O82" s="5" t="n">
        <f aca="false">IF(N82="NUEVO CALCULO","-",G82-G81)</f>
        <v>650000</v>
      </c>
      <c r="P82" s="1" t="str">
        <f aca="false">IF(D82&gt;D81+$O$1,"HIGH","")</f>
        <v/>
      </c>
      <c r="Q82" s="1" t="str">
        <f aca="false">IF(AND(P81="HIGH",P82="HIGH"),"...",IF(P82="HIGH","BUY",IF(P81="HIGH","SELL","")))</f>
        <v>SELL</v>
      </c>
      <c r="R82" s="1" t="str">
        <f aca="false">IF(Q82="",IF(AND(F82&gt;G82+$R$1,G82=F81),"BUY",IF(AND(R81="BUY",NOT(G82=F81)),"FALSE RAISE",IF(S81="TRD","SELL",""))),"")</f>
        <v/>
      </c>
      <c r="S82" s="1" t="str">
        <f aca="false">IF(Q82="",IF(R82="BUY","TRD",IF(OR(R82="SELL",R82="FALSE RAISE"),"",IF(S81="TRD","TRD",""))),"")</f>
        <v/>
      </c>
    </row>
    <row r="83" customFormat="false" ht="13.8" hidden="false" customHeight="false" outlineLevel="0" collapsed="false">
      <c r="A83" s="9" t="s">
        <v>98</v>
      </c>
      <c r="B83" s="9" t="s">
        <v>16</v>
      </c>
      <c r="C83" s="10" t="n">
        <v>22130000</v>
      </c>
      <c r="D83" s="10" t="n">
        <v>23000000</v>
      </c>
      <c r="E83" s="10" t="n">
        <v>22130000</v>
      </c>
      <c r="F83" s="10" t="n">
        <v>22350001</v>
      </c>
      <c r="G83" s="4" t="n">
        <v>22350001</v>
      </c>
      <c r="I83" s="5" t="n">
        <f aca="false">D83-E83</f>
        <v>870000</v>
      </c>
      <c r="J83" s="6" t="n">
        <f aca="false">IFERROR((D83-MAX(C83,F83))/I83,0)</f>
        <v>0.747125287356322</v>
      </c>
      <c r="K83" s="6" t="n">
        <f aca="false">IFERROR((MIN(C83,F83)-E83)/I83,0)</f>
        <v>0</v>
      </c>
      <c r="L83" s="7" t="n">
        <f aca="false">IF(N83="NUEVO CALCULO","-",K83+J83)</f>
        <v>0.747125287356322</v>
      </c>
      <c r="M83" s="8" t="n">
        <f aca="false">IFERROR((G83-MIN(C83,F83))/(ABS(C83-F83)),0)</f>
        <v>1</v>
      </c>
      <c r="N83" s="1" t="str">
        <f aca="false">IF(H83="NC","NUEVO CALCULO",IF(AND(G83&lt;=D83,G83&gt;MAX(C83,F83)),"THR TOP",IF(AND(G83&lt;=MAX(C83,F83),G83&gt;MIN(C83,F83)),IF(AND(M83&lt;=1,M83&gt;=0.6),"BDY TOP",IF(AND(M83&lt;0.6,M83&gt;=0.3),"BDY MID",IF(AND(M83&lt;0.3,M83&gt;=0),"BDY BTM",""))),"THR BTM")))</f>
        <v>BDY TOP</v>
      </c>
      <c r="O83" s="5" t="n">
        <f aca="false">IF(N83="NUEVO CALCULO","-",G83-G82)</f>
        <v>-649999</v>
      </c>
      <c r="P83" s="1" t="str">
        <f aca="false">IF(D83&gt;D82+$O$1,"HIGH","")</f>
        <v/>
      </c>
      <c r="Q83" s="1" t="str">
        <f aca="false">IF(AND(P82="HIGH",P83="HIGH"),"...",IF(P83="HIGH","BUY",IF(P82="HIGH","SELL","")))</f>
        <v/>
      </c>
      <c r="R83" s="1" t="str">
        <f aca="false">IF(Q83="",IF(AND(F83&gt;G83+$R$1,G83=F82),"BUY",IF(AND(R82="BUY",NOT(G83=F82)),"FALSE RAISE",IF(S82="TRD","SELL",""))),"")</f>
        <v/>
      </c>
      <c r="S83" s="1" t="str">
        <f aca="false">IF(Q83="",IF(R83="BUY","TRD",IF(OR(R83="SELL",R83="FALSE RAISE"),"",IF(S82="TRD","TRD",""))),"")</f>
        <v/>
      </c>
    </row>
    <row r="84" customFormat="false" ht="13.8" hidden="false" customHeight="false" outlineLevel="0" collapsed="false">
      <c r="A84" s="9" t="s">
        <v>99</v>
      </c>
      <c r="B84" s="9" t="s">
        <v>16</v>
      </c>
      <c r="C84" s="10" t="n">
        <v>22130000</v>
      </c>
      <c r="D84" s="10" t="n">
        <v>23000000</v>
      </c>
      <c r="E84" s="10" t="n">
        <v>22130000</v>
      </c>
      <c r="F84" s="4" t="n">
        <v>22999999</v>
      </c>
      <c r="G84" s="10" t="n">
        <v>22350001</v>
      </c>
      <c r="I84" s="5" t="n">
        <f aca="false">D84-E84</f>
        <v>870000</v>
      </c>
      <c r="J84" s="6" t="n">
        <f aca="false">IFERROR((D84-MAX(C84,F84))/I84,0)</f>
        <v>1.14942528735632E-006</v>
      </c>
      <c r="K84" s="6" t="n">
        <f aca="false">IFERROR((MIN(C84,F84)-E84)/I84,0)</f>
        <v>0</v>
      </c>
      <c r="L84" s="7" t="n">
        <f aca="false">IF(N84="NUEVO CALCULO","-",K84+J84)</f>
        <v>1.14942528735632E-006</v>
      </c>
      <c r="M84" s="8" t="n">
        <f aca="false">IFERROR((G84-MIN(C84,F84))/(ABS(C84-F84)),0)</f>
        <v>0.252875003304601</v>
      </c>
      <c r="N84" s="1" t="str">
        <f aca="false">IF(H84="NC","NUEVO CALCULO",IF(AND(G84&lt;=D84,G84&gt;MAX(C84,F84)),"THR TOP",IF(AND(G84&lt;=MAX(C84,F84),G84&gt;MIN(C84,F84)),IF(AND(M84&lt;=1,M84&gt;=0.6),"BDY TOP",IF(AND(M84&lt;0.6,M84&gt;=0.3),"BDY MID",IF(AND(M84&lt;0.3,M84&gt;=0),"BDY BTM",""))),"THR BTM")))</f>
        <v>BDY BTM</v>
      </c>
      <c r="O84" s="5" t="n">
        <f aca="false">IF(N84="NUEVO CALCULO","-",G84-G83)</f>
        <v>0</v>
      </c>
      <c r="P84" s="1" t="str">
        <f aca="false">IF(D84&gt;D83+$O$1,"HIGH","")</f>
        <v/>
      </c>
      <c r="Q84" s="1" t="str">
        <f aca="false">IF(AND(P83="HIGH",P84="HIGH"),"...",IF(P84="HIGH","BUY",IF(P83="HIGH","SELL","")))</f>
        <v/>
      </c>
      <c r="R84" s="1" t="str">
        <f aca="false">IF(Q84="",IF(AND(F84&gt;G84+$R$1,G84=F83),"BUY",IF(AND(R83="BUY",NOT(G84=F83)),"FALSE RAISE",IF(S83="TRD","SELL",""))),"")</f>
        <v>BUY</v>
      </c>
      <c r="S84" s="1" t="str">
        <f aca="false">IF(Q84="",IF(R84="BUY","TRD",IF(OR(R84="SELL",R84="FALSE RAISE"),"",IF(S83="TRD","TRD",""))),"")</f>
        <v>TRD</v>
      </c>
    </row>
    <row r="85" customFormat="false" ht="13.8" hidden="false" customHeight="false" outlineLevel="0" collapsed="false">
      <c r="A85" s="9" t="s">
        <v>100</v>
      </c>
      <c r="B85" s="9" t="s">
        <v>16</v>
      </c>
      <c r="C85" s="10" t="n">
        <v>22130000</v>
      </c>
      <c r="D85" s="10" t="n">
        <v>23000000</v>
      </c>
      <c r="E85" s="10" t="n">
        <v>22130000</v>
      </c>
      <c r="F85" s="4" t="n">
        <v>22350424</v>
      </c>
      <c r="G85" s="4" t="n">
        <v>22999999</v>
      </c>
      <c r="I85" s="5" t="n">
        <f aca="false">D85-E85</f>
        <v>870000</v>
      </c>
      <c r="J85" s="6" t="n">
        <f aca="false">IFERROR((D85-MAX(C85,F85))/I85,0)</f>
        <v>0.74663908045977</v>
      </c>
      <c r="K85" s="6" t="n">
        <f aca="false">IFERROR((MIN(C85,F85)-E85)/I85,0)</f>
        <v>0</v>
      </c>
      <c r="L85" s="7" t="n">
        <f aca="false">IF(N85="NUEVO CALCULO","-",K85+J85)</f>
        <v>0.74663908045977</v>
      </c>
      <c r="M85" s="8" t="n">
        <f aca="false">IFERROR((G85-MIN(C85,F85))/(ABS(C85-F85)),0)</f>
        <v>3.94693409066163</v>
      </c>
      <c r="N85" s="1" t="str">
        <f aca="false">IF(H85="NC","NUEVO CALCULO",IF(AND(G85&lt;=D85,G85&gt;MAX(C85,F85)),"THR TOP",IF(AND(G85&lt;=MAX(C85,F85),G85&gt;MIN(C85,F85)),IF(AND(M85&lt;=1,M85&gt;=0.6),"BDY TOP",IF(AND(M85&lt;0.6,M85&gt;=0.3),"BDY MID",IF(AND(M85&lt;0.3,M85&gt;=0),"BDY BTM",""))),"THR BTM")))</f>
        <v>THR TOP</v>
      </c>
      <c r="O85" s="5" t="n">
        <f aca="false">IF(N85="NUEVO CALCULO","-",G85-G84)</f>
        <v>649998</v>
      </c>
      <c r="P85" s="1" t="str">
        <f aca="false">IF(D85&gt;D84+$O$1,"HIGH","")</f>
        <v/>
      </c>
      <c r="Q85" s="1" t="str">
        <f aca="false">IF(AND(P84="HIGH",P85="HIGH"),"...",IF(P85="HIGH","BUY",IF(P84="HIGH","SELL","")))</f>
        <v/>
      </c>
      <c r="R85" s="1" t="str">
        <f aca="false">IF(Q85="",IF(AND(F85&gt;G85+$R$1,G85=F84),"BUY",IF(AND(R84="BUY",NOT(G85=F84)),"FALSE RAISE",IF(S84="TRD","SELL",""))),"")</f>
        <v>SELL</v>
      </c>
      <c r="S85" s="1" t="str">
        <f aca="false">IF(Q85="",IF(R85="BUY","TRD",IF(OR(R85="SELL",R85="FALSE RAISE"),"",IF(S84="TRD","TRD",""))),"")</f>
        <v/>
      </c>
    </row>
    <row r="86" customFormat="false" ht="13.8" hidden="false" customHeight="false" outlineLevel="0" collapsed="false">
      <c r="A86" s="9" t="s">
        <v>101</v>
      </c>
      <c r="B86" s="9" t="s">
        <v>16</v>
      </c>
      <c r="C86" s="10" t="n">
        <v>22130000</v>
      </c>
      <c r="D86" s="10" t="n">
        <v>23000000</v>
      </c>
      <c r="E86" s="10" t="n">
        <v>22130000</v>
      </c>
      <c r="F86" s="4" t="n">
        <v>22351243</v>
      </c>
      <c r="G86" s="4" t="n">
        <v>22350424</v>
      </c>
      <c r="I86" s="5" t="n">
        <f aca="false">D86-E86</f>
        <v>870000</v>
      </c>
      <c r="J86" s="6" t="n">
        <f aca="false">IFERROR((D86-MAX(C86,F86))/I86,0)</f>
        <v>0.745697701149425</v>
      </c>
      <c r="K86" s="6" t="n">
        <f aca="false">IFERROR((MIN(C86,F86)-E86)/I86,0)</f>
        <v>0</v>
      </c>
      <c r="L86" s="7" t="n">
        <f aca="false">IF(N86="NUEVO CALCULO","-",K86+J86)</f>
        <v>0.745697701149425</v>
      </c>
      <c r="M86" s="8" t="n">
        <f aca="false">IFERROR((G86-MIN(C86,F86))/(ABS(C86-F86)),0)</f>
        <v>0.996298187965269</v>
      </c>
      <c r="N86" s="1" t="str">
        <f aca="false">IF(H86="NC","NUEVO CALCULO",IF(AND(G86&lt;=D86,G86&gt;MAX(C86,F86)),"THR TOP",IF(AND(G86&lt;=MAX(C86,F86),G86&gt;MIN(C86,F86)),IF(AND(M86&lt;=1,M86&gt;=0.6),"BDY TOP",IF(AND(M86&lt;0.6,M86&gt;=0.3),"BDY MID",IF(AND(M86&lt;0.3,M86&gt;=0),"BDY BTM",""))),"THR BTM")))</f>
        <v>BDY TOP</v>
      </c>
      <c r="O86" s="5" t="n">
        <f aca="false">IF(N86="NUEVO CALCULO","-",G86-G85)</f>
        <v>-649575</v>
      </c>
      <c r="P86" s="1" t="str">
        <f aca="false">IF(D86&gt;D85+$O$1,"HIGH","")</f>
        <v/>
      </c>
      <c r="Q86" s="1" t="str">
        <f aca="false">IF(AND(P85="HIGH",P86="HIGH"),"...",IF(P86="HIGH","BUY",IF(P85="HIGH","SELL","")))</f>
        <v/>
      </c>
      <c r="R86" s="1" t="str">
        <f aca="false">IF(Q86="",IF(AND(F86&gt;G86+$R$1,G86=F85),"BUY",IF(AND(R85="BUY",NOT(G86=F85)),"FALSE RAISE",IF(S85="TRD","SELL",""))),"")</f>
        <v/>
      </c>
      <c r="S86" s="1" t="str">
        <f aca="false">IF(Q86="",IF(R86="BUY","TRD",IF(OR(R86="SELL",R86="FALSE RAISE"),"",IF(S85="TRD","TRD",""))),"")</f>
        <v/>
      </c>
    </row>
    <row r="87" customFormat="false" ht="13.8" hidden="false" customHeight="false" outlineLevel="0" collapsed="false">
      <c r="A87" s="9" t="s">
        <v>102</v>
      </c>
      <c r="B87" s="9" t="s">
        <v>16</v>
      </c>
      <c r="C87" s="10" t="n">
        <v>22130000</v>
      </c>
      <c r="D87" s="10" t="n">
        <v>23000000</v>
      </c>
      <c r="E87" s="10" t="n">
        <v>22130000</v>
      </c>
      <c r="F87" s="4" t="n">
        <v>22966460</v>
      </c>
      <c r="G87" s="4" t="n">
        <v>22351243</v>
      </c>
      <c r="I87" s="5" t="n">
        <f aca="false">D87-E87</f>
        <v>870000</v>
      </c>
      <c r="J87" s="6" t="n">
        <f aca="false">IFERROR((D87-MAX(C87,F87))/I87,0)</f>
        <v>0.038551724137931</v>
      </c>
      <c r="K87" s="6" t="n">
        <f aca="false">IFERROR((MIN(C87,F87)-E87)/I87,0)</f>
        <v>0</v>
      </c>
      <c r="L87" s="7" t="n">
        <f aca="false">IF(N87="NUEVO CALCULO","-",K87+J87)</f>
        <v>0.038551724137931</v>
      </c>
      <c r="M87" s="8" t="n">
        <f aca="false">IFERROR((G87-MIN(C87,F87))/(ABS(C87-F87)),0)</f>
        <v>0.264499199005332</v>
      </c>
      <c r="N87" s="1" t="str">
        <f aca="false">IF(H87="NC","NUEVO CALCULO",IF(AND(G87&lt;=D87,G87&gt;MAX(C87,F87)),"THR TOP",IF(AND(G87&lt;=MAX(C87,F87),G87&gt;MIN(C87,F87)),IF(AND(M87&lt;=1,M87&gt;=0.6),"BDY TOP",IF(AND(M87&lt;0.6,M87&gt;=0.3),"BDY MID",IF(AND(M87&lt;0.3,M87&gt;=0),"BDY BTM",""))),"THR BTM")))</f>
        <v>BDY BTM</v>
      </c>
      <c r="O87" s="5" t="n">
        <f aca="false">IF(N87="NUEVO CALCULO","-",G87-G86)</f>
        <v>819</v>
      </c>
      <c r="P87" s="1" t="str">
        <f aca="false">IF(D87&gt;D86+$O$1,"HIGH","")</f>
        <v/>
      </c>
      <c r="Q87" s="1" t="str">
        <f aca="false">IF(AND(P86="HIGH",P87="HIGH"),"...",IF(P87="HIGH","BUY",IF(P86="HIGH","SELL","")))</f>
        <v/>
      </c>
      <c r="R87" s="1" t="str">
        <f aca="false">IF(Q87="",IF(AND(F87&gt;G87+$R$1,G87=F86),"BUY",IF(AND(R86="BUY",NOT(G87=F86)),"FALSE RAISE",IF(S86="TRD","SELL",""))),"")</f>
        <v>BUY</v>
      </c>
      <c r="S87" s="1" t="str">
        <f aca="false">IF(Q87="",IF(R87="BUY","TRD",IF(OR(R87="SELL",R87="FALSE RAISE"),"",IF(S86="TRD","TRD",""))),"")</f>
        <v>TRD</v>
      </c>
    </row>
    <row r="88" customFormat="false" ht="13.8" hidden="false" customHeight="false" outlineLevel="0" collapsed="false">
      <c r="A88" s="9" t="s">
        <v>103</v>
      </c>
      <c r="B88" s="9" t="s">
        <v>16</v>
      </c>
      <c r="C88" s="10" t="n">
        <v>22130000</v>
      </c>
      <c r="D88" s="10" t="n">
        <v>23000000</v>
      </c>
      <c r="E88" s="10" t="n">
        <v>22130000</v>
      </c>
      <c r="F88" s="4" t="n">
        <v>22959770</v>
      </c>
      <c r="G88" s="4" t="n">
        <v>22966460</v>
      </c>
      <c r="I88" s="5" t="n">
        <f aca="false">D88-E88</f>
        <v>870000</v>
      </c>
      <c r="J88" s="6" t="n">
        <f aca="false">IFERROR((D88-MAX(C88,F88))/I88,0)</f>
        <v>0.0462413793103448</v>
      </c>
      <c r="K88" s="6" t="n">
        <f aca="false">IFERROR((MIN(C88,F88)-E88)/I88,0)</f>
        <v>0</v>
      </c>
      <c r="L88" s="7" t="n">
        <f aca="false">IF(N88="NUEVO CALCULO","-",K88+J88)</f>
        <v>0.0462413793103448</v>
      </c>
      <c r="M88" s="8" t="n">
        <f aca="false">IFERROR((G88-MIN(C88,F88))/(ABS(C88-F88)),0)</f>
        <v>1.00806247514371</v>
      </c>
      <c r="N88" s="1" t="str">
        <f aca="false">IF(H88="NC","NUEVO CALCULO",IF(AND(G88&lt;=D88,G88&gt;MAX(C88,F88)),"THR TOP",IF(AND(G88&lt;=MAX(C88,F88),G88&gt;MIN(C88,F88)),IF(AND(M88&lt;=1,M88&gt;=0.6),"BDY TOP",IF(AND(M88&lt;0.6,M88&gt;=0.3),"BDY MID",IF(AND(M88&lt;0.3,M88&gt;=0),"BDY BTM",""))),"THR BTM")))</f>
        <v>THR TOP</v>
      </c>
      <c r="O88" s="5" t="n">
        <f aca="false">IF(N88="NUEVO CALCULO","-",G88-G87)</f>
        <v>615217</v>
      </c>
      <c r="P88" s="1" t="str">
        <f aca="false">IF(D88&gt;D87+$O$1,"HIGH","")</f>
        <v/>
      </c>
      <c r="Q88" s="1" t="str">
        <f aca="false">IF(AND(P87="HIGH",P88="HIGH"),"...",IF(P88="HIGH","BUY",IF(P87="HIGH","SELL","")))</f>
        <v/>
      </c>
      <c r="R88" s="1" t="str">
        <f aca="false">IF(Q88="",IF(AND(F88&gt;G88+$R$1,G88=F87),"BUY",IF(AND(R87="BUY",NOT(G88=F87)),"FALSE RAISE",IF(S87="TRD","SELL",""))),"")</f>
        <v>SELL</v>
      </c>
      <c r="S88" s="1" t="str">
        <f aca="false">IF(Q88="",IF(R88="BUY","TRD",IF(OR(R88="SELL",R88="FALSE RAISE"),"",IF(S87="TRD","TRD",""))),"")</f>
        <v/>
      </c>
    </row>
    <row r="89" customFormat="false" ht="13.8" hidden="false" customHeight="false" outlineLevel="0" collapsed="false">
      <c r="A89" s="9" t="s">
        <v>104</v>
      </c>
      <c r="B89" s="9" t="s">
        <v>16</v>
      </c>
      <c r="C89" s="10" t="n">
        <v>22130000</v>
      </c>
      <c r="D89" s="10" t="n">
        <v>23000000</v>
      </c>
      <c r="E89" s="10" t="n">
        <v>22130000</v>
      </c>
      <c r="F89" s="4" t="n">
        <v>22401721</v>
      </c>
      <c r="G89" s="4" t="n">
        <v>22959770</v>
      </c>
      <c r="I89" s="5" t="n">
        <f aca="false">D89-E89</f>
        <v>870000</v>
      </c>
      <c r="J89" s="6" t="n">
        <f aca="false">IFERROR((D89-MAX(C89,F89))/I89,0)</f>
        <v>0.687677011494253</v>
      </c>
      <c r="K89" s="6" t="n">
        <f aca="false">IFERROR((MIN(C89,F89)-E89)/I89,0)</f>
        <v>0</v>
      </c>
      <c r="L89" s="7" t="n">
        <f aca="false">IF(N89="NUEVO CALCULO","-",K89+J89)</f>
        <v>0.687677011494253</v>
      </c>
      <c r="M89" s="8" t="n">
        <f aca="false">IFERROR((G89-MIN(C89,F89))/(ABS(C89-F89)),0)</f>
        <v>3.05375734669017</v>
      </c>
      <c r="N89" s="1" t="str">
        <f aca="false">IF(H89="NC","NUEVO CALCULO",IF(AND(G89&lt;=D89,G89&gt;MAX(C89,F89)),"THR TOP",IF(AND(G89&lt;=MAX(C89,F89),G89&gt;MIN(C89,F89)),IF(AND(M89&lt;=1,M89&gt;=0.6),"BDY TOP",IF(AND(M89&lt;0.6,M89&gt;=0.3),"BDY MID",IF(AND(M89&lt;0.3,M89&gt;=0),"BDY BTM",""))),"THR BTM")))</f>
        <v>THR TOP</v>
      </c>
      <c r="O89" s="5" t="n">
        <f aca="false">IF(N89="NUEVO CALCULO","-",G89-G88)</f>
        <v>-6690</v>
      </c>
      <c r="P89" s="1" t="str">
        <f aca="false">IF(D89&gt;D88+$O$1,"HIGH","")</f>
        <v/>
      </c>
      <c r="Q89" s="1" t="str">
        <f aca="false">IF(AND(P88="HIGH",P89="HIGH"),"...",IF(P89="HIGH","BUY",IF(P88="HIGH","SELL","")))</f>
        <v/>
      </c>
      <c r="R89" s="1" t="str">
        <f aca="false">IF(Q89="",IF(AND(F89&gt;G89+$R$1,G89=F88),"BUY",IF(AND(R88="BUY",NOT(G89=F88)),"FALSE RAISE",IF(S88="TRD","SELL",""))),"")</f>
        <v/>
      </c>
      <c r="S89" s="1" t="str">
        <f aca="false">IF(Q89="",IF(R89="BUY","TRD",IF(OR(R89="SELL",R89="FALSE RAISE"),"",IF(S88="TRD","TRD",""))),"")</f>
        <v/>
      </c>
    </row>
    <row r="90" customFormat="false" ht="13.8" hidden="false" customHeight="false" outlineLevel="0" collapsed="false">
      <c r="A90" s="9" t="s">
        <v>105</v>
      </c>
      <c r="B90" s="9" t="s">
        <v>16</v>
      </c>
      <c r="C90" s="10" t="n">
        <v>22130000</v>
      </c>
      <c r="D90" s="10" t="n">
        <v>23000000</v>
      </c>
      <c r="E90" s="10" t="n">
        <v>22130000</v>
      </c>
      <c r="F90" s="4" t="n">
        <v>22401747</v>
      </c>
      <c r="G90" s="4" t="n">
        <v>22401747</v>
      </c>
      <c r="I90" s="5" t="n">
        <f aca="false">D90-E90</f>
        <v>870000</v>
      </c>
      <c r="J90" s="6" t="n">
        <f aca="false">IFERROR((D90-MAX(C90,F90))/I90,0)</f>
        <v>0.687647126436782</v>
      </c>
      <c r="K90" s="6" t="n">
        <f aca="false">IFERROR((MIN(C90,F90)-E90)/I90,0)</f>
        <v>0</v>
      </c>
      <c r="L90" s="7" t="n">
        <f aca="false">IF(N90="NUEVO CALCULO","-",K90+J90)</f>
        <v>0.687647126436782</v>
      </c>
      <c r="M90" s="8" t="n">
        <f aca="false">IFERROR((G90-MIN(C90,F90))/(ABS(C90-F90)),0)</f>
        <v>1</v>
      </c>
      <c r="N90" s="1" t="str">
        <f aca="false">IF(H90="NC","NUEVO CALCULO",IF(AND(G90&lt;=D90,G90&gt;MAX(C90,F90)),"THR TOP",IF(AND(G90&lt;=MAX(C90,F90),G90&gt;MIN(C90,F90)),IF(AND(M90&lt;=1,M90&gt;=0.6),"BDY TOP",IF(AND(M90&lt;0.6,M90&gt;=0.3),"BDY MID",IF(AND(M90&lt;0.3,M90&gt;=0),"BDY BTM",""))),"THR BTM")))</f>
        <v>BDY TOP</v>
      </c>
      <c r="O90" s="5" t="n">
        <f aca="false">IF(N90="NUEVO CALCULO","-",G90-G89)</f>
        <v>-558023</v>
      </c>
      <c r="P90" s="1" t="str">
        <f aca="false">IF(D90&gt;D89+$O$1,"HIGH","")</f>
        <v/>
      </c>
      <c r="Q90" s="1" t="str">
        <f aca="false">IF(AND(P89="HIGH",P90="HIGH"),"...",IF(P90="HIGH","BUY",IF(P89="HIGH","SELL","")))</f>
        <v/>
      </c>
      <c r="R90" s="1" t="str">
        <f aca="false">IF(Q90="",IF(AND(F90&gt;G90+$R$1,G90=F89),"BUY",IF(AND(R89="BUY",NOT(G90=F89)),"FALSE RAISE",IF(S89="TRD","SELL",""))),"")</f>
        <v/>
      </c>
      <c r="S90" s="1" t="str">
        <f aca="false">IF(Q90="",IF(R90="BUY","TRD",IF(OR(R90="SELL",R90="FALSE RAISE"),"",IF(S89="TRD","TRD",""))),"")</f>
        <v/>
      </c>
    </row>
    <row r="91" customFormat="false" ht="13.8" hidden="false" customHeight="false" outlineLevel="0" collapsed="false">
      <c r="A91" s="9" t="s">
        <v>106</v>
      </c>
      <c r="B91" s="9" t="s">
        <v>16</v>
      </c>
      <c r="C91" s="10" t="n">
        <v>22130000</v>
      </c>
      <c r="D91" s="10" t="n">
        <v>23000000</v>
      </c>
      <c r="E91" s="10" t="n">
        <v>22130000</v>
      </c>
      <c r="F91" s="4" t="n">
        <v>22402070</v>
      </c>
      <c r="G91" s="4" t="n">
        <v>22402070</v>
      </c>
      <c r="I91" s="5" t="n">
        <f aca="false">D91-E91</f>
        <v>870000</v>
      </c>
      <c r="J91" s="6" t="n">
        <f aca="false">IFERROR((D91-MAX(C91,F91))/I91,0)</f>
        <v>0.687275862068965</v>
      </c>
      <c r="K91" s="6" t="n">
        <f aca="false">IFERROR((MIN(C91,F91)-E91)/I91,0)</f>
        <v>0</v>
      </c>
      <c r="L91" s="7" t="n">
        <f aca="false">IF(N91="NUEVO CALCULO","-",K91+J91)</f>
        <v>0.687275862068965</v>
      </c>
      <c r="M91" s="8" t="n">
        <f aca="false">IFERROR((G91-MIN(C91,F91))/(ABS(C91-F91)),0)</f>
        <v>1</v>
      </c>
      <c r="N91" s="1" t="str">
        <f aca="false">IF(H91="NC","NUEVO CALCULO",IF(AND(G91&lt;=D91,G91&gt;MAX(C91,F91)),"THR TOP",IF(AND(G91&lt;=MAX(C91,F91),G91&gt;MIN(C91,F91)),IF(AND(M91&lt;=1,M91&gt;=0.6),"BDY TOP",IF(AND(M91&lt;0.6,M91&gt;=0.3),"BDY MID",IF(AND(M91&lt;0.3,M91&gt;=0),"BDY BTM",""))),"THR BTM")))</f>
        <v>BDY TOP</v>
      </c>
      <c r="O91" s="5" t="n">
        <f aca="false">IF(N91="NUEVO CALCULO","-",G91-G90)</f>
        <v>323</v>
      </c>
      <c r="P91" s="1" t="str">
        <f aca="false">IF(D91&gt;D90+$O$1,"HIGH","")</f>
        <v/>
      </c>
      <c r="Q91" s="1" t="str">
        <f aca="false">IF(AND(P90="HIGH",P91="HIGH"),"...",IF(P91="HIGH","BUY",IF(P90="HIGH","SELL","")))</f>
        <v/>
      </c>
      <c r="R91" s="1" t="str">
        <f aca="false">IF(Q91="",IF(AND(F91&gt;G91+$R$1,G91=F90),"BUY",IF(AND(R90="BUY",NOT(G91=F90)),"FALSE RAISE",IF(S90="TRD","SELL",""))),"")</f>
        <v/>
      </c>
      <c r="S91" s="1" t="str">
        <f aca="false">IF(Q91="",IF(R91="BUY","TRD",IF(OR(R91="SELL",R91="FALSE RAISE"),"",IF(S90="TRD","TRD",""))),"")</f>
        <v/>
      </c>
    </row>
    <row r="92" customFormat="false" ht="13.8" hidden="false" customHeight="false" outlineLevel="0" collapsed="false">
      <c r="A92" s="9" t="s">
        <v>107</v>
      </c>
      <c r="B92" s="9" t="s">
        <v>16</v>
      </c>
      <c r="C92" s="10" t="n">
        <v>22130000</v>
      </c>
      <c r="D92" s="10" t="n">
        <v>23000000</v>
      </c>
      <c r="E92" s="10" t="n">
        <v>22130000</v>
      </c>
      <c r="F92" s="4" t="n">
        <v>22929157</v>
      </c>
      <c r="G92" s="4" t="n">
        <v>22929157</v>
      </c>
      <c r="I92" s="5" t="n">
        <f aca="false">D92-E92</f>
        <v>870000</v>
      </c>
      <c r="J92" s="6" t="n">
        <f aca="false">IFERROR((D92-MAX(C92,F92))/I92,0)</f>
        <v>0.0814287356321839</v>
      </c>
      <c r="K92" s="6" t="n">
        <f aca="false">IFERROR((MIN(C92,F92)-E92)/I92,0)</f>
        <v>0</v>
      </c>
      <c r="L92" s="7" t="n">
        <f aca="false">IF(N92="NUEVO CALCULO","-",K92+J92)</f>
        <v>0.0814287356321839</v>
      </c>
      <c r="M92" s="8" t="n">
        <f aca="false">IFERROR((G92-MIN(C92,F92))/(ABS(C92-F92)),0)</f>
        <v>1</v>
      </c>
      <c r="N92" s="1" t="str">
        <f aca="false">IF(H92="NC","NUEVO CALCULO",IF(AND(G92&lt;=D92,G92&gt;MAX(C92,F92)),"THR TOP",IF(AND(G92&lt;=MAX(C92,F92),G92&gt;MIN(C92,F92)),IF(AND(M92&lt;=1,M92&gt;=0.6),"BDY TOP",IF(AND(M92&lt;0.6,M92&gt;=0.3),"BDY MID",IF(AND(M92&lt;0.3,M92&gt;=0),"BDY BTM",""))),"THR BTM")))</f>
        <v>BDY TOP</v>
      </c>
      <c r="O92" s="5" t="n">
        <f aca="false">IF(N92="NUEVO CALCULO","-",G92-G91)</f>
        <v>527087</v>
      </c>
      <c r="P92" s="1" t="str">
        <f aca="false">IF(D92&gt;D91+$O$1,"HIGH","")</f>
        <v/>
      </c>
      <c r="Q92" s="1" t="str">
        <f aca="false">IF(AND(P91="HIGH",P92="HIGH"),"...",IF(P92="HIGH","BUY",IF(P91="HIGH","SELL","")))</f>
        <v/>
      </c>
      <c r="R92" s="1" t="str">
        <f aca="false">IF(Q92="",IF(AND(F92&gt;G92+$R$1,G92=F91),"BUY",IF(AND(R91="BUY",NOT(G92=F91)),"FALSE RAISE",IF(S91="TRD","SELL",""))),"")</f>
        <v/>
      </c>
      <c r="S92" s="1" t="str">
        <f aca="false">IF(Q92="",IF(R92="BUY","TRD",IF(OR(R92="SELL",R92="FALSE RAISE"),"",IF(S91="TRD","TRD",""))),"")</f>
        <v/>
      </c>
    </row>
    <row r="93" customFormat="false" ht="13.8" hidden="false" customHeight="false" outlineLevel="0" collapsed="false">
      <c r="A93" s="9" t="s">
        <v>108</v>
      </c>
      <c r="B93" s="9" t="s">
        <v>16</v>
      </c>
      <c r="C93" s="10" t="n">
        <v>22130000</v>
      </c>
      <c r="D93" s="4" t="n">
        <v>23186337</v>
      </c>
      <c r="E93" s="10" t="n">
        <v>22130000</v>
      </c>
      <c r="F93" s="4" t="n">
        <v>23186337</v>
      </c>
      <c r="G93" s="10" t="n">
        <v>22929157</v>
      </c>
      <c r="I93" s="5" t="n">
        <f aca="false">D93-E93</f>
        <v>1056337</v>
      </c>
      <c r="J93" s="6" t="n">
        <f aca="false">IFERROR((D93-MAX(C93,F93))/I93,0)</f>
        <v>0</v>
      </c>
      <c r="K93" s="6" t="n">
        <f aca="false">IFERROR((MIN(C93,F93)-E93)/I93,0)</f>
        <v>0</v>
      </c>
      <c r="L93" s="7" t="n">
        <f aca="false">IF(N93="NUEVO CALCULO","-",K93+J93)</f>
        <v>0</v>
      </c>
      <c r="M93" s="8" t="n">
        <f aca="false">IFERROR((G93-MIN(C93,F93))/(ABS(C93-F93)),0)</f>
        <v>0.756536029695069</v>
      </c>
      <c r="N93" s="1" t="str">
        <f aca="false">IF(H93="NC","NUEVO CALCULO",IF(AND(G93&lt;=D93,G93&gt;MAX(C93,F93)),"THR TOP",IF(AND(G93&lt;=MAX(C93,F93),G93&gt;MIN(C93,F93)),IF(AND(M93&lt;=1,M93&gt;=0.6),"BDY TOP",IF(AND(M93&lt;0.6,M93&gt;=0.3),"BDY MID",IF(AND(M93&lt;0.3,M93&gt;=0),"BDY BTM",""))),"THR BTM")))</f>
        <v>BDY TOP</v>
      </c>
      <c r="O93" s="5" t="n">
        <f aca="false">IF(N93="NUEVO CALCULO","-",G93-G92)</f>
        <v>0</v>
      </c>
      <c r="P93" s="1" t="str">
        <f aca="false">IF(D93&gt;D92+$O$1,"HIGH","")</f>
        <v>HIGH</v>
      </c>
      <c r="Q93" s="1" t="str">
        <f aca="false">IF(AND(P92="HIGH",P93="HIGH"),"...",IF(P93="HIGH","BUY",IF(P92="HIGH","SELL","")))</f>
        <v>BUY</v>
      </c>
      <c r="R93" s="1" t="str">
        <f aca="false">IF(Q93="",IF(AND(F93&gt;G93+$R$1,G93=F92),"BUY",IF(AND(R92="BUY",NOT(G93=F92)),"FALSE RAISE",IF(S92="TRD","SELL",""))),"")</f>
        <v/>
      </c>
      <c r="S93" s="1" t="str">
        <f aca="false">IF(Q93="",IF(R93="BUY","TRD",IF(OR(R93="SELL",R93="FALSE RAISE"),"",IF(S92="TRD","TRD",""))),"")</f>
        <v/>
      </c>
    </row>
    <row r="94" customFormat="false" ht="13.8" hidden="false" customHeight="false" outlineLevel="0" collapsed="false">
      <c r="A94" s="9" t="s">
        <v>109</v>
      </c>
      <c r="B94" s="9" t="s">
        <v>16</v>
      </c>
      <c r="C94" s="10" t="n">
        <v>22130000</v>
      </c>
      <c r="D94" s="4" t="n">
        <v>23186338</v>
      </c>
      <c r="E94" s="10" t="n">
        <v>22130000</v>
      </c>
      <c r="F94" s="4" t="n">
        <v>23186338</v>
      </c>
      <c r="G94" s="4" t="n">
        <v>23186337</v>
      </c>
      <c r="I94" s="5" t="n">
        <f aca="false">D94-E94</f>
        <v>1056338</v>
      </c>
      <c r="J94" s="6" t="n">
        <f aca="false">IFERROR((D94-MAX(C94,F94))/I94,0)</f>
        <v>0</v>
      </c>
      <c r="K94" s="6" t="n">
        <f aca="false">IFERROR((MIN(C94,F94)-E94)/I94,0)</f>
        <v>0</v>
      </c>
      <c r="L94" s="7" t="n">
        <f aca="false">IF(N94="NUEVO CALCULO","-",K94+J94)</f>
        <v>0</v>
      </c>
      <c r="M94" s="8" t="n">
        <f aca="false">IFERROR((G94-MIN(C94,F94))/(ABS(C94-F94)),0)</f>
        <v>0.999999053333308</v>
      </c>
      <c r="N94" s="1" t="str">
        <f aca="false">IF(H94="NC","NUEVO CALCULO",IF(AND(G94&lt;=D94,G94&gt;MAX(C94,F94)),"THR TOP",IF(AND(G94&lt;=MAX(C94,F94),G94&gt;MIN(C94,F94)),IF(AND(M94&lt;=1,M94&gt;=0.6),"BDY TOP",IF(AND(M94&lt;0.6,M94&gt;=0.3),"BDY MID",IF(AND(M94&lt;0.3,M94&gt;=0),"BDY BTM",""))),"THR BTM")))</f>
        <v>BDY TOP</v>
      </c>
      <c r="O94" s="5" t="n">
        <f aca="false">IF(N94="NUEVO CALCULO","-",G94-G93)</f>
        <v>257180</v>
      </c>
      <c r="P94" s="1" t="str">
        <f aca="false">IF(D94&gt;D93+$O$1,"HIGH","")</f>
        <v>HIGH</v>
      </c>
      <c r="Q94" s="1" t="str">
        <f aca="false">IF(AND(P93="HIGH",P94="HIGH"),"...",IF(P94="HIGH","BUY",IF(P93="HIGH","SELL","")))</f>
        <v>...</v>
      </c>
      <c r="R94" s="1" t="str">
        <f aca="false">IF(Q94="",IF(AND(F94&gt;G94+$R$1,G94=F93),"BUY",IF(AND(R93="BUY",NOT(G94=F93)),"FALSE RAISE",IF(S93="TRD","SELL",""))),"")</f>
        <v/>
      </c>
      <c r="S94" s="1" t="str">
        <f aca="false">IF(Q94="",IF(R94="BUY","TRD",IF(OR(R94="SELL",R94="FALSE RAISE"),"",IF(S93="TRD","TRD",""))),"")</f>
        <v/>
      </c>
    </row>
    <row r="95" customFormat="false" ht="13.8" hidden="false" customHeight="false" outlineLevel="0" collapsed="false">
      <c r="A95" s="9" t="s">
        <v>110</v>
      </c>
      <c r="B95" s="9" t="s">
        <v>16</v>
      </c>
      <c r="C95" s="10" t="n">
        <v>22130000</v>
      </c>
      <c r="D95" s="10" t="n">
        <v>23186338</v>
      </c>
      <c r="E95" s="10" t="n">
        <v>22130000</v>
      </c>
      <c r="F95" s="4" t="n">
        <v>22600000</v>
      </c>
      <c r="G95" s="4" t="n">
        <v>23186338</v>
      </c>
      <c r="I95" s="5" t="n">
        <f aca="false">D95-E95</f>
        <v>1056338</v>
      </c>
      <c r="J95" s="6" t="n">
        <f aca="false">IFERROR((D95-MAX(C95,F95))/I95,0)</f>
        <v>0.555066654801777</v>
      </c>
      <c r="K95" s="6" t="n">
        <f aca="false">IFERROR((MIN(C95,F95)-E95)/I95,0)</f>
        <v>0</v>
      </c>
      <c r="L95" s="7" t="n">
        <f aca="false">IF(N95="NUEVO CALCULO","-",K95+J95)</f>
        <v>0.555066654801777</v>
      </c>
      <c r="M95" s="8" t="n">
        <f aca="false">IFERROR((G95-MIN(C95,F95))/(ABS(C95-F95)),0)</f>
        <v>2.24752765957447</v>
      </c>
      <c r="N95" s="1" t="str">
        <f aca="false">IF(H95="NC","NUEVO CALCULO",IF(AND(G95&lt;=D95,G95&gt;MAX(C95,F95)),"THR TOP",IF(AND(G95&lt;=MAX(C95,F95),G95&gt;MIN(C95,F95)),IF(AND(M95&lt;=1,M95&gt;=0.6),"BDY TOP",IF(AND(M95&lt;0.6,M95&gt;=0.3),"BDY MID",IF(AND(M95&lt;0.3,M95&gt;=0),"BDY BTM",""))),"THR BTM")))</f>
        <v>THR TOP</v>
      </c>
      <c r="O95" s="5" t="n">
        <f aca="false">IF(N95="NUEVO CALCULO","-",G95-G94)</f>
        <v>1</v>
      </c>
      <c r="P95" s="1" t="str">
        <f aca="false">IF(D95&gt;D94+$O$1,"HIGH","")</f>
        <v/>
      </c>
      <c r="Q95" s="1" t="str">
        <f aca="false">IF(AND(P94="HIGH",P95="HIGH"),"...",IF(P95="HIGH","BUY",IF(P94="HIGH","SELL","")))</f>
        <v>SELL</v>
      </c>
      <c r="R95" s="1" t="str">
        <f aca="false">IF(Q95="",IF(AND(F95&gt;G95+$R$1,G95=F94),"BUY",IF(AND(R94="BUY",NOT(G95=F94)),"FALSE RAISE",IF(S94="TRD","SELL",""))),"")</f>
        <v/>
      </c>
      <c r="S95" s="1" t="str">
        <f aca="false">IF(Q95="",IF(R95="BUY","TRD",IF(OR(R95="SELL",R95="FALSE RAISE"),"",IF(S94="TRD","TRD",""))),"")</f>
        <v/>
      </c>
    </row>
    <row r="96" customFormat="false" ht="13.8" hidden="false" customHeight="false" outlineLevel="0" collapsed="false">
      <c r="A96" s="9" t="s">
        <v>111</v>
      </c>
      <c r="B96" s="9" t="s">
        <v>16</v>
      </c>
      <c r="C96" s="10" t="n">
        <v>22130000</v>
      </c>
      <c r="D96" s="10" t="n">
        <v>23186338</v>
      </c>
      <c r="E96" s="10" t="n">
        <v>22130000</v>
      </c>
      <c r="F96" s="4" t="n">
        <v>23186338</v>
      </c>
      <c r="G96" s="4" t="n">
        <v>22600000</v>
      </c>
      <c r="I96" s="5" t="n">
        <f aca="false">D96-E96</f>
        <v>1056338</v>
      </c>
      <c r="J96" s="6" t="n">
        <f aca="false">IFERROR((D96-MAX(C96,F96))/I96,0)</f>
        <v>0</v>
      </c>
      <c r="K96" s="6" t="n">
        <f aca="false">IFERROR((MIN(C96,F96)-E96)/I96,0)</f>
        <v>0</v>
      </c>
      <c r="L96" s="7" t="n">
        <f aca="false">IF(N96="NUEVO CALCULO","-",K96+J96)</f>
        <v>0</v>
      </c>
      <c r="M96" s="8" t="n">
        <f aca="false">IFERROR((G96-MIN(C96,F96))/(ABS(C96-F96)),0)</f>
        <v>0.444933345198223</v>
      </c>
      <c r="N96" s="1" t="str">
        <f aca="false">IF(H96="NC","NUEVO CALCULO",IF(AND(G96&lt;=D96,G96&gt;MAX(C96,F96)),"THR TOP",IF(AND(G96&lt;=MAX(C96,F96),G96&gt;MIN(C96,F96)),IF(AND(M96&lt;=1,M96&gt;=0.6),"BDY TOP",IF(AND(M96&lt;0.6,M96&gt;=0.3),"BDY MID",IF(AND(M96&lt;0.3,M96&gt;=0),"BDY BTM",""))),"THR BTM")))</f>
        <v>BDY MID</v>
      </c>
      <c r="O96" s="5" t="n">
        <f aca="false">IF(N96="NUEVO CALCULO","-",G96-G95)</f>
        <v>-586338</v>
      </c>
      <c r="P96" s="1" t="str">
        <f aca="false">IF(D96&gt;D95+$O$1,"HIGH","")</f>
        <v/>
      </c>
      <c r="Q96" s="1" t="str">
        <f aca="false">IF(AND(P95="HIGH",P96="HIGH"),"...",IF(P96="HIGH","BUY",IF(P95="HIGH","SELL","")))</f>
        <v/>
      </c>
      <c r="R96" s="1" t="str">
        <f aca="false">IF(Q96="",IF(AND(F96&gt;G96+$R$1,G96=F95),"BUY",IF(AND(R95="BUY",NOT(G96=F95)),"FALSE RAISE",IF(S95="TRD","SELL",""))),"")</f>
        <v>BUY</v>
      </c>
      <c r="S96" s="1" t="str">
        <f aca="false">IF(Q96="",IF(R96="BUY","TRD",IF(OR(R96="SELL",R96="FALSE RAISE"),"",IF(S95="TRD","TRD",""))),"")</f>
        <v>TRD</v>
      </c>
    </row>
    <row r="97" customFormat="false" ht="13.8" hidden="false" customHeight="false" outlineLevel="0" collapsed="false">
      <c r="A97" s="9" t="s">
        <v>112</v>
      </c>
      <c r="B97" s="9" t="s">
        <v>16</v>
      </c>
      <c r="C97" s="10" t="n">
        <v>22130000</v>
      </c>
      <c r="D97" s="10" t="n">
        <v>23186338</v>
      </c>
      <c r="E97" s="10" t="n">
        <v>22130000</v>
      </c>
      <c r="F97" s="4" t="n">
        <v>22500086</v>
      </c>
      <c r="G97" s="4" t="n">
        <v>23186338</v>
      </c>
      <c r="I97" s="5" t="n">
        <f aca="false">D97-E97</f>
        <v>1056338</v>
      </c>
      <c r="J97" s="6" t="n">
        <f aca="false">IFERROR((D97-MAX(C97,F97))/I97,0)</f>
        <v>0.649651910657384</v>
      </c>
      <c r="K97" s="6" t="n">
        <f aca="false">IFERROR((MIN(C97,F97)-E97)/I97,0)</f>
        <v>0</v>
      </c>
      <c r="L97" s="7" t="n">
        <f aca="false">IF(N97="NUEVO CALCULO","-",K97+J97)</f>
        <v>0.649651910657384</v>
      </c>
      <c r="M97" s="8" t="n">
        <f aca="false">IFERROR((G97-MIN(C97,F97))/(ABS(C97-F97)),0)</f>
        <v>2.85430413471463</v>
      </c>
      <c r="N97" s="1" t="str">
        <f aca="false">IF(H97="NC","NUEVO CALCULO",IF(AND(G97&lt;=D97,G97&gt;MAX(C97,F97)),"THR TOP",IF(AND(G97&lt;=MAX(C97,F97),G97&gt;MIN(C97,F97)),IF(AND(M97&lt;=1,M97&gt;=0.6),"BDY TOP",IF(AND(M97&lt;0.6,M97&gt;=0.3),"BDY MID",IF(AND(M97&lt;0.3,M97&gt;=0),"BDY BTM",""))),"THR BTM")))</f>
        <v>THR TOP</v>
      </c>
      <c r="O97" s="5" t="n">
        <f aca="false">IF(N97="NUEVO CALCULO","-",G97-G96)</f>
        <v>586338</v>
      </c>
      <c r="P97" s="1" t="str">
        <f aca="false">IF(D97&gt;D96+$O$1,"HIGH","")</f>
        <v/>
      </c>
      <c r="Q97" s="1" t="str">
        <f aca="false">IF(AND(P96="HIGH",P97="HIGH"),"...",IF(P97="HIGH","BUY",IF(P96="HIGH","SELL","")))</f>
        <v/>
      </c>
      <c r="R97" s="1" t="str">
        <f aca="false">IF(Q97="",IF(AND(F97&gt;G97+$R$1,G97=F96),"BUY",IF(AND(R96="BUY",NOT(G97=F96)),"FALSE RAISE",IF(S96="TRD","SELL",""))),"")</f>
        <v>SELL</v>
      </c>
      <c r="S97" s="1" t="str">
        <f aca="false">IF(Q97="",IF(R97="BUY","TRD",IF(OR(R97="SELL",R97="FALSE RAISE"),"",IF(S96="TRD","TRD",""))),"")</f>
        <v/>
      </c>
    </row>
    <row r="98" customFormat="false" ht="13.8" hidden="false" customHeight="false" outlineLevel="0" collapsed="false">
      <c r="A98" s="9" t="s">
        <v>113</v>
      </c>
      <c r="B98" s="9" t="s">
        <v>16</v>
      </c>
      <c r="C98" s="10" t="n">
        <v>22130000</v>
      </c>
      <c r="D98" s="10" t="n">
        <v>23186338</v>
      </c>
      <c r="E98" s="10" t="n">
        <v>22130000</v>
      </c>
      <c r="F98" s="4" t="n">
        <v>22500978</v>
      </c>
      <c r="G98" s="4" t="n">
        <v>22500086</v>
      </c>
      <c r="I98" s="5" t="n">
        <f aca="false">D98-E98</f>
        <v>1056338</v>
      </c>
      <c r="J98" s="6" t="n">
        <f aca="false">IFERROR((D98-MAX(C98,F98))/I98,0)</f>
        <v>0.6488074839682</v>
      </c>
      <c r="K98" s="6" t="n">
        <f aca="false">IFERROR((MIN(C98,F98)-E98)/I98,0)</f>
        <v>0</v>
      </c>
      <c r="L98" s="7" t="n">
        <f aca="false">IF(N98="NUEVO CALCULO","-",K98+J98)</f>
        <v>0.6488074839682</v>
      </c>
      <c r="M98" s="8" t="n">
        <f aca="false">IFERROR((G98-MIN(C98,F98))/(ABS(C98-F98)),0)</f>
        <v>0.997595544749284</v>
      </c>
      <c r="N98" s="1" t="str">
        <f aca="false">IF(H98="NC","NUEVO CALCULO",IF(AND(G98&lt;=D98,G98&gt;MAX(C98,F98)),"THR TOP",IF(AND(G98&lt;=MAX(C98,F98),G98&gt;MIN(C98,F98)),IF(AND(M98&lt;=1,M98&gt;=0.6),"BDY TOP",IF(AND(M98&lt;0.6,M98&gt;=0.3),"BDY MID",IF(AND(M98&lt;0.3,M98&gt;=0),"BDY BTM",""))),"THR BTM")))</f>
        <v>BDY TOP</v>
      </c>
      <c r="O98" s="5" t="n">
        <f aca="false">IF(N98="NUEVO CALCULO","-",G98-G97)</f>
        <v>-686252</v>
      </c>
      <c r="P98" s="1" t="str">
        <f aca="false">IF(D98&gt;D97+$O$1,"HIGH","")</f>
        <v/>
      </c>
      <c r="Q98" s="1" t="str">
        <f aca="false">IF(AND(P97="HIGH",P98="HIGH"),"...",IF(P98="HIGH","BUY",IF(P97="HIGH","SELL","")))</f>
        <v/>
      </c>
      <c r="R98" s="1" t="str">
        <f aca="false">IF(Q98="",IF(AND(F98&gt;G98+$R$1,G98=F97),"BUY",IF(AND(R97="BUY",NOT(G98=F97)),"FALSE RAISE",IF(S97="TRD","SELL",""))),"")</f>
        <v/>
      </c>
      <c r="S98" s="1" t="str">
        <f aca="false">IF(Q98="",IF(R98="BUY","TRD",IF(OR(R98="SELL",R98="FALSE RAISE"),"",IF(S97="TRD","TRD",""))),"")</f>
        <v/>
      </c>
    </row>
    <row r="99" customFormat="false" ht="13.8" hidden="false" customHeight="false" outlineLevel="0" collapsed="false">
      <c r="A99" s="9" t="s">
        <v>114</v>
      </c>
      <c r="B99" s="9" t="s">
        <v>16</v>
      </c>
      <c r="C99" s="10" t="n">
        <v>22130000</v>
      </c>
      <c r="D99" s="10" t="n">
        <v>23186338</v>
      </c>
      <c r="E99" s="10" t="n">
        <v>22130000</v>
      </c>
      <c r="F99" s="4" t="n">
        <v>22502129</v>
      </c>
      <c r="G99" s="4" t="n">
        <v>22502129</v>
      </c>
      <c r="I99" s="5" t="n">
        <f aca="false">D99-E99</f>
        <v>1056338</v>
      </c>
      <c r="J99" s="6" t="n">
        <f aca="false">IFERROR((D99-MAX(C99,F99))/I99,0)</f>
        <v>0.64771787060581</v>
      </c>
      <c r="K99" s="6" t="n">
        <f aca="false">IFERROR((MIN(C99,F99)-E99)/I99,0)</f>
        <v>0</v>
      </c>
      <c r="L99" s="7" t="n">
        <f aca="false">IF(N99="NUEVO CALCULO","-",K99+J99)</f>
        <v>0.64771787060581</v>
      </c>
      <c r="M99" s="8" t="n">
        <f aca="false">IFERROR((G99-MIN(C99,F99))/(ABS(C99-F99)),0)</f>
        <v>1</v>
      </c>
      <c r="N99" s="1" t="str">
        <f aca="false">IF(H99="NC","NUEVO CALCULO",IF(AND(G99&lt;=D99,G99&gt;MAX(C99,F99)),"THR TOP",IF(AND(G99&lt;=MAX(C99,F99),G99&gt;MIN(C99,F99)),IF(AND(M99&lt;=1,M99&gt;=0.6),"BDY TOP",IF(AND(M99&lt;0.6,M99&gt;=0.3),"BDY MID",IF(AND(M99&lt;0.3,M99&gt;=0),"BDY BTM",""))),"THR BTM")))</f>
        <v>BDY TOP</v>
      </c>
      <c r="O99" s="5" t="n">
        <f aca="false">IF(N99="NUEVO CALCULO","-",G99-G98)</f>
        <v>2043</v>
      </c>
      <c r="P99" s="1" t="str">
        <f aca="false">IF(D99&gt;D98+$O$1,"HIGH","")</f>
        <v/>
      </c>
      <c r="Q99" s="1" t="str">
        <f aca="false">IF(AND(P98="HIGH",P99="HIGH"),"...",IF(P99="HIGH","BUY",IF(P98="HIGH","SELL","")))</f>
        <v/>
      </c>
      <c r="R99" s="1" t="str">
        <f aca="false">IF(Q99="",IF(AND(F99&gt;G99+$R$1,G99=F98),"BUY",IF(AND(R98="BUY",NOT(G99=F98)),"FALSE RAISE",IF(S98="TRD","SELL",""))),"")</f>
        <v/>
      </c>
      <c r="S99" s="1" t="str">
        <f aca="false">IF(Q99="",IF(R99="BUY","TRD",IF(OR(R99="SELL",R99="FALSE RAISE"),"",IF(S98="TRD","TRD",""))),"")</f>
        <v/>
      </c>
    </row>
    <row r="100" customFormat="false" ht="13.8" hidden="false" customHeight="false" outlineLevel="0" collapsed="false">
      <c r="A100" s="3" t="s">
        <v>115</v>
      </c>
      <c r="B100" s="3" t="s">
        <v>16</v>
      </c>
      <c r="C100" s="4" t="n">
        <v>22502235</v>
      </c>
      <c r="D100" s="4" t="n">
        <v>22502235</v>
      </c>
      <c r="E100" s="4" t="n">
        <v>22502235</v>
      </c>
      <c r="F100" s="4" t="n">
        <v>22502235</v>
      </c>
      <c r="G100" s="10" t="n">
        <v>22502129</v>
      </c>
      <c r="H100" s="12" t="s">
        <v>30</v>
      </c>
      <c r="I100" s="13" t="n">
        <f aca="false">D100-E100</f>
        <v>0</v>
      </c>
      <c r="J100" s="6" t="n">
        <f aca="false">IFERROR((D100-MAX(C100,F100))/I100,0)</f>
        <v>0</v>
      </c>
      <c r="K100" s="6" t="n">
        <f aca="false">IFERROR((MIN(C100,F100)-E100)/I100,0)</f>
        <v>0</v>
      </c>
      <c r="L100" s="14" t="str">
        <f aca="false">IF(N100="NUEVO CALCULO","-",K100+J100)</f>
        <v>-</v>
      </c>
      <c r="M100" s="8" t="n">
        <f aca="false">IFERROR((G100-MIN(C100,F100))/(ABS(C100-F100)),0)</f>
        <v>0</v>
      </c>
      <c r="N100" s="12" t="str">
        <f aca="false">IF(H100="NC","NUEVO CALCULO",IF(AND(G100&lt;=D100,G100&gt;MAX(C100,F100)),"THR TOP",IF(AND(G100&lt;=MAX(C100,F100),G100&gt;MIN(C100,F100)),IF(AND(M100&lt;=1,M100&gt;=0.6),"BDY TOP",IF(AND(M100&lt;0.6,M100&gt;=0.3),"BDY MID",IF(AND(M100&lt;0.3,M100&gt;=0),"BDY BTM",""))),"THR BTM")))</f>
        <v>NUEVO CALCULO</v>
      </c>
      <c r="O100" s="5" t="str">
        <f aca="false">IF(N100="NUEVO CALCULO","-",G100-G99)</f>
        <v>-</v>
      </c>
      <c r="P100" s="1" t="str">
        <f aca="false">IF(D100&gt;D99+$O$1,"HIGH","")</f>
        <v/>
      </c>
      <c r="Q100" s="1" t="str">
        <f aca="false">IF(AND(P99="HIGH",P100="HIGH"),"...",IF(P100="HIGH","BUY",IF(P99="HIGH","SELL","")))</f>
        <v/>
      </c>
      <c r="R100" s="1" t="str">
        <f aca="false">IF(Q100="",IF(AND(F100&gt;G100+$R$1,G100=F99),"BUY",IF(AND(R99="BUY",NOT(G100=F99)),"FALSE RAISE",IF(S99="TRD","SELL",""))),"")</f>
        <v/>
      </c>
      <c r="S100" s="1" t="str">
        <f aca="false">IF(Q100="",IF(R100="BUY","TRD",IF(OR(R100="SELL",R100="FALSE RAISE"),"",IF(S99="TRD","TRD",""))),"")</f>
        <v/>
      </c>
    </row>
    <row r="101" customFormat="false" ht="13.8" hidden="false" customHeight="false" outlineLevel="0" collapsed="false">
      <c r="A101" s="9" t="s">
        <v>116</v>
      </c>
      <c r="B101" s="9" t="s">
        <v>16</v>
      </c>
      <c r="C101" s="10" t="n">
        <v>22502235</v>
      </c>
      <c r="D101" s="10" t="n">
        <v>23160000</v>
      </c>
      <c r="E101" s="10" t="n">
        <v>22502235</v>
      </c>
      <c r="F101" s="4" t="n">
        <v>23160000</v>
      </c>
      <c r="G101" s="4" t="n">
        <v>22502235</v>
      </c>
      <c r="I101" s="5" t="n">
        <f aca="false">D101-E101</f>
        <v>657765</v>
      </c>
      <c r="J101" s="6" t="n">
        <f aca="false">IFERROR((D101-MAX(C101,F101))/I101,0)</f>
        <v>0</v>
      </c>
      <c r="K101" s="6" t="n">
        <f aca="false">IFERROR((MIN(C101,F101)-E101)/I101,0)</f>
        <v>0</v>
      </c>
      <c r="L101" s="7" t="n">
        <f aca="false">IF(N101="NUEVO CALCULO","-",K101+J101)</f>
        <v>0</v>
      </c>
      <c r="M101" s="8" t="n">
        <f aca="false">IFERROR((G101-MIN(C101,F101))/(ABS(C101-F101)),0)</f>
        <v>0</v>
      </c>
      <c r="N101" s="1" t="str">
        <f aca="false">IF(H101="NC","NUEVO CALCULO",IF(AND(G101&lt;=D101,G101&gt;MAX(C101,F101)),"THR TOP",IF(AND(G101&lt;=MAX(C101,F101),G101&gt;MIN(C101,F101)),IF(AND(M101&lt;=1,M101&gt;=0.6),"BDY TOP",IF(AND(M101&lt;0.6,M101&gt;=0.3),"BDY MID",IF(AND(M101&lt;0.3,M101&gt;=0),"BDY BTM",""))),"THR BTM")))</f>
        <v>THR BTM</v>
      </c>
      <c r="O101" s="5" t="n">
        <f aca="false">IF(N101="NUEVO CALCULO","-",G101-G100)</f>
        <v>106</v>
      </c>
      <c r="P101" s="1" t="str">
        <f aca="false">IF(D101&gt;D100+$O$1,"HIGH","")</f>
        <v>HIGH</v>
      </c>
      <c r="Q101" s="1" t="str">
        <f aca="false">IF(AND(P100="HIGH",P101="HIGH"),"...",IF(P101="HIGH","BUY",IF(P100="HIGH","SELL","")))</f>
        <v>BUY</v>
      </c>
      <c r="R101" s="1" t="str">
        <f aca="false">IF(Q101="",IF(AND(F101&gt;G101+$R$1,G101=F100),"BUY",IF(AND(R100="BUY",NOT(G101=F100)),"FALSE RAISE",IF(S100="TRD","SELL",""))),"")</f>
        <v/>
      </c>
      <c r="S101" s="1" t="str">
        <f aca="false">IF(Q101="",IF(R101="BUY","TRD",IF(OR(R101="SELL",R101="FALSE RAISE"),"",IF(S100="TRD","TRD",""))),"")</f>
        <v/>
      </c>
    </row>
    <row r="102" customFormat="false" ht="13.8" hidden="false" customHeight="false" outlineLevel="0" collapsed="false">
      <c r="A102" s="9" t="s">
        <v>117</v>
      </c>
      <c r="B102" s="9" t="s">
        <v>16</v>
      </c>
      <c r="C102" s="10" t="n">
        <v>22502235</v>
      </c>
      <c r="D102" s="10" t="n">
        <v>23160000</v>
      </c>
      <c r="E102" s="10" t="n">
        <v>22502235</v>
      </c>
      <c r="F102" s="4" t="n">
        <v>22502282</v>
      </c>
      <c r="G102" s="4" t="n">
        <v>23160000</v>
      </c>
      <c r="I102" s="5" t="n">
        <f aca="false">D102-E102</f>
        <v>657765</v>
      </c>
      <c r="J102" s="6" t="n">
        <f aca="false">IFERROR((D102-MAX(C102,F102))/I102,0)</f>
        <v>0.999928545909253</v>
      </c>
      <c r="K102" s="6" t="n">
        <f aca="false">IFERROR((MIN(C102,F102)-E102)/I102,0)</f>
        <v>0</v>
      </c>
      <c r="L102" s="7" t="n">
        <f aca="false">IF(N102="NUEVO CALCULO","-",K102+J102)</f>
        <v>0.999928545909253</v>
      </c>
      <c r="M102" s="8" t="n">
        <f aca="false">IFERROR((G102-MIN(C102,F102))/(ABS(C102-F102)),0)</f>
        <v>13995</v>
      </c>
      <c r="N102" s="1" t="str">
        <f aca="false">IF(H102="NC","NUEVO CALCULO",IF(AND(G102&lt;=D102,G102&gt;MAX(C102,F102)),"THR TOP",IF(AND(G102&lt;=MAX(C102,F102),G102&gt;MIN(C102,F102)),IF(AND(M102&lt;=1,M102&gt;=0.6),"BDY TOP",IF(AND(M102&lt;0.6,M102&gt;=0.3),"BDY MID",IF(AND(M102&lt;0.3,M102&gt;=0),"BDY BTM",""))),"THR BTM")))</f>
        <v>THR TOP</v>
      </c>
      <c r="O102" s="5" t="n">
        <f aca="false">IF(N102="NUEVO CALCULO","-",G102-G101)</f>
        <v>657765</v>
      </c>
      <c r="P102" s="1" t="str">
        <f aca="false">IF(D102&gt;D101+$O$1,"HIGH","")</f>
        <v/>
      </c>
      <c r="Q102" s="1" t="str">
        <f aca="false">IF(AND(P101="HIGH",P102="HIGH"),"...",IF(P102="HIGH","BUY",IF(P101="HIGH","SELL","")))</f>
        <v>SELL</v>
      </c>
      <c r="R102" s="1" t="str">
        <f aca="false">IF(Q102="",IF(AND(F102&gt;G102+$R$1,G102=F101),"BUY",IF(AND(R101="BUY",NOT(G102=F101)),"FALSE RAISE",IF(S101="TRD","SELL",""))),"")</f>
        <v/>
      </c>
      <c r="S102" s="1" t="str">
        <f aca="false">IF(Q102="",IF(R102="BUY","TRD",IF(OR(R102="SELL",R102="FALSE RAISE"),"",IF(S101="TRD","TRD",""))),"")</f>
        <v/>
      </c>
    </row>
    <row r="103" customFormat="false" ht="13.8" hidden="false" customHeight="false" outlineLevel="0" collapsed="false">
      <c r="A103" s="9" t="s">
        <v>118</v>
      </c>
      <c r="B103" s="9" t="s">
        <v>16</v>
      </c>
      <c r="C103" s="10" t="n">
        <v>22502235</v>
      </c>
      <c r="D103" s="10" t="n">
        <v>23160000</v>
      </c>
      <c r="E103" s="10" t="n">
        <v>22502235</v>
      </c>
      <c r="F103" s="4" t="n">
        <v>22502283</v>
      </c>
      <c r="G103" s="4" t="n">
        <v>22502282</v>
      </c>
      <c r="I103" s="5" t="n">
        <f aca="false">D103-E103</f>
        <v>657765</v>
      </c>
      <c r="J103" s="6" t="n">
        <f aca="false">IFERROR((D103-MAX(C103,F103))/I103,0)</f>
        <v>0.99992702560945</v>
      </c>
      <c r="K103" s="6" t="n">
        <f aca="false">IFERROR((MIN(C103,F103)-E103)/I103,0)</f>
        <v>0</v>
      </c>
      <c r="L103" s="7" t="n">
        <f aca="false">IF(N103="NUEVO CALCULO","-",K103+J103)</f>
        <v>0.99992702560945</v>
      </c>
      <c r="M103" s="8" t="n">
        <f aca="false">IFERROR((G103-MIN(C103,F103))/(ABS(C103-F103)),0)</f>
        <v>0.979166666666667</v>
      </c>
      <c r="N103" s="1" t="str">
        <f aca="false">IF(H103="NC","NUEVO CALCULO",IF(AND(G103&lt;=D103,G103&gt;MAX(C103,F103)),"THR TOP",IF(AND(G103&lt;=MAX(C103,F103),G103&gt;MIN(C103,F103)),IF(AND(M103&lt;=1,M103&gt;=0.6),"BDY TOP",IF(AND(M103&lt;0.6,M103&gt;=0.3),"BDY MID",IF(AND(M103&lt;0.3,M103&gt;=0),"BDY BTM",""))),"THR BTM")))</f>
        <v>BDY TOP</v>
      </c>
      <c r="O103" s="5" t="n">
        <f aca="false">IF(N103="NUEVO CALCULO","-",G103-G102)</f>
        <v>-657718</v>
      </c>
      <c r="P103" s="1" t="str">
        <f aca="false">IF(D103&gt;D102+$O$1,"HIGH","")</f>
        <v/>
      </c>
      <c r="Q103" s="1" t="str">
        <f aca="false">IF(AND(P102="HIGH",P103="HIGH"),"...",IF(P103="HIGH","BUY",IF(P102="HIGH","SELL","")))</f>
        <v/>
      </c>
      <c r="R103" s="1" t="str">
        <f aca="false">IF(Q103="",IF(AND(F103&gt;G103+$R$1,G103=F102),"BUY",IF(AND(R102="BUY",NOT(G103=F102)),"FALSE RAISE",IF(S102="TRD","SELL",""))),"")</f>
        <v/>
      </c>
      <c r="S103" s="1" t="str">
        <f aca="false">IF(Q103="",IF(R103="BUY","TRD",IF(OR(R103="SELL",R103="FALSE RAISE"),"",IF(S102="TRD","TRD",""))),"")</f>
        <v/>
      </c>
    </row>
    <row r="104" customFormat="false" ht="13.8" hidden="false" customHeight="false" outlineLevel="0" collapsed="false">
      <c r="A104" s="9" t="s">
        <v>119</v>
      </c>
      <c r="B104" s="9" t="s">
        <v>16</v>
      </c>
      <c r="C104" s="10" t="n">
        <v>22502235</v>
      </c>
      <c r="D104" s="10" t="n">
        <v>23160000</v>
      </c>
      <c r="E104" s="10" t="n">
        <v>22502235</v>
      </c>
      <c r="F104" s="10" t="n">
        <v>22502283</v>
      </c>
      <c r="G104" s="4" t="n">
        <v>22502283</v>
      </c>
      <c r="I104" s="5" t="n">
        <f aca="false">D104-E104</f>
        <v>657765</v>
      </c>
      <c r="J104" s="6" t="n">
        <f aca="false">IFERROR((D104-MAX(C104,F104))/I104,0)</f>
        <v>0.99992702560945</v>
      </c>
      <c r="K104" s="6" t="n">
        <f aca="false">IFERROR((MIN(C104,F104)-E104)/I104,0)</f>
        <v>0</v>
      </c>
      <c r="L104" s="7" t="n">
        <f aca="false">IF(N104="NUEVO CALCULO","-",K104+J104)</f>
        <v>0.99992702560945</v>
      </c>
      <c r="M104" s="8" t="n">
        <f aca="false">IFERROR((G104-MIN(C104,F104))/(ABS(C104-F104)),0)</f>
        <v>1</v>
      </c>
      <c r="N104" s="1" t="str">
        <f aca="false">IF(H104="NC","NUEVO CALCULO",IF(AND(G104&lt;=D104,G104&gt;MAX(C104,F104)),"THR TOP",IF(AND(G104&lt;=MAX(C104,F104),G104&gt;MIN(C104,F104)),IF(AND(M104&lt;=1,M104&gt;=0.6),"BDY TOP",IF(AND(M104&lt;0.6,M104&gt;=0.3),"BDY MID",IF(AND(M104&lt;0.3,M104&gt;=0),"BDY BTM",""))),"THR BTM")))</f>
        <v>BDY TOP</v>
      </c>
      <c r="O104" s="5" t="n">
        <f aca="false">IF(N104="NUEVO CALCULO","-",G104-G103)</f>
        <v>1</v>
      </c>
      <c r="P104" s="1" t="str">
        <f aca="false">IF(D104&gt;D103+$O$1,"HIGH","")</f>
        <v/>
      </c>
      <c r="Q104" s="1" t="str">
        <f aca="false">IF(AND(P103="HIGH",P104="HIGH"),"...",IF(P104="HIGH","BUY",IF(P103="HIGH","SELL","")))</f>
        <v/>
      </c>
      <c r="R104" s="1" t="str">
        <f aca="false">IF(Q104="",IF(AND(F104&gt;G104+$R$1,G104=F103),"BUY",IF(AND(R103="BUY",NOT(G104=F103)),"FALSE RAISE",IF(S103="TRD","SELL",""))),"")</f>
        <v/>
      </c>
      <c r="S104" s="1" t="str">
        <f aca="false">IF(Q104="",IF(R104="BUY","TRD",IF(OR(R104="SELL",R104="FALSE RAISE"),"",IF(S103="TRD","TRD",""))),"")</f>
        <v/>
      </c>
    </row>
    <row r="105" customFormat="false" ht="13.8" hidden="false" customHeight="false" outlineLevel="0" collapsed="false">
      <c r="A105" s="9" t="s">
        <v>120</v>
      </c>
      <c r="B105" s="9" t="s">
        <v>16</v>
      </c>
      <c r="C105" s="10" t="n">
        <v>22502235</v>
      </c>
      <c r="D105" s="10" t="n">
        <v>23160000</v>
      </c>
      <c r="E105" s="10" t="n">
        <v>22502235</v>
      </c>
      <c r="F105" s="10" t="n">
        <v>22502287</v>
      </c>
      <c r="G105" s="10" t="n">
        <v>22502283</v>
      </c>
      <c r="I105" s="5" t="n">
        <f aca="false">D105-E105</f>
        <v>657765</v>
      </c>
      <c r="J105" s="6" t="n">
        <f aca="false">IFERROR((D105-MAX(C105,F105))/I105,0)</f>
        <v>0.999920944410238</v>
      </c>
      <c r="K105" s="6" t="n">
        <f aca="false">IFERROR((MIN(C105,F105)-E105)/I105,0)</f>
        <v>0</v>
      </c>
      <c r="L105" s="7" t="n">
        <f aca="false">IF(N105="NUEVO CALCULO","-",K105+J105)</f>
        <v>0.999920944410238</v>
      </c>
      <c r="M105" s="8" t="n">
        <f aca="false">IFERROR((G105-MIN(C105,F105))/(ABS(C105-F105)),0)</f>
        <v>0.923076923076923</v>
      </c>
      <c r="N105" s="1" t="str">
        <f aca="false">IF(H105="NC","NUEVO CALCULO",IF(AND(G105&lt;=D105,G105&gt;MAX(C105,F105)),"THR TOP",IF(AND(G105&lt;=MAX(C105,F105),G105&gt;MIN(C105,F105)),IF(AND(M105&lt;=1,M105&gt;=0.6),"BDY TOP",IF(AND(M105&lt;0.6,M105&gt;=0.3),"BDY MID",IF(AND(M105&lt;0.3,M105&gt;=0),"BDY BTM",""))),"THR BTM")))</f>
        <v>BDY TOP</v>
      </c>
      <c r="O105" s="5" t="n">
        <f aca="false">IF(N105="NUEVO CALCULO","-",G105-G104)</f>
        <v>0</v>
      </c>
      <c r="P105" s="1" t="str">
        <f aca="false">IF(D105&gt;D104+$O$1,"HIGH","")</f>
        <v/>
      </c>
      <c r="Q105" s="1" t="str">
        <f aca="false">IF(AND(P104="HIGH",P105="HIGH"),"...",IF(P105="HIGH","BUY",IF(P104="HIGH","SELL","")))</f>
        <v/>
      </c>
      <c r="R105" s="1" t="str">
        <f aca="false">IF(Q105="",IF(AND(F105&gt;G105+$R$1,G105=F104),"BUY",IF(AND(R104="BUY",NOT(G105=F104)),"FALSE RAISE",IF(S104="TRD","SELL",""))),"")</f>
        <v/>
      </c>
      <c r="S105" s="1" t="str">
        <f aca="false">IF(Q105="",IF(R105="BUY","TRD",IF(OR(R105="SELL",R105="FALSE RAISE"),"",IF(S104="TRD","TRD",""))),"")</f>
        <v/>
      </c>
    </row>
    <row r="106" customFormat="false" ht="13.8" hidden="false" customHeight="false" outlineLevel="0" collapsed="false">
      <c r="A106" s="9" t="s">
        <v>121</v>
      </c>
      <c r="B106" s="9" t="s">
        <v>16</v>
      </c>
      <c r="C106" s="10" t="n">
        <v>22502235</v>
      </c>
      <c r="D106" s="10" t="n">
        <v>23160000</v>
      </c>
      <c r="E106" s="10" t="n">
        <v>22502235</v>
      </c>
      <c r="F106" s="4" t="n">
        <v>22700000</v>
      </c>
      <c r="G106" s="4" t="n">
        <v>22502287</v>
      </c>
      <c r="I106" s="5" t="n">
        <f aca="false">D106-E106</f>
        <v>657765</v>
      </c>
      <c r="J106" s="6" t="n">
        <f aca="false">IFERROR((D106-MAX(C106,F106))/I106,0)</f>
        <v>0.699337909435741</v>
      </c>
      <c r="K106" s="6" t="n">
        <f aca="false">IFERROR((MIN(C106,F106)-E106)/I106,0)</f>
        <v>0</v>
      </c>
      <c r="L106" s="7" t="n">
        <f aca="false">IF(N106="NUEVO CALCULO","-",K106+J106)</f>
        <v>0.699337909435741</v>
      </c>
      <c r="M106" s="8" t="n">
        <f aca="false">IFERROR((G106-MIN(C106,F106))/(ABS(C106-F106)),0)</f>
        <v>0.000262938335903724</v>
      </c>
      <c r="N106" s="1" t="str">
        <f aca="false">IF(H106="NC","NUEVO CALCULO",IF(AND(G106&lt;=D106,G106&gt;MAX(C106,F106)),"THR TOP",IF(AND(G106&lt;=MAX(C106,F106),G106&gt;MIN(C106,F106)),IF(AND(M106&lt;=1,M106&gt;=0.6),"BDY TOP",IF(AND(M106&lt;0.6,M106&gt;=0.3),"BDY MID",IF(AND(M106&lt;0.3,M106&gt;=0),"BDY BTM",""))),"THR BTM")))</f>
        <v>BDY BTM</v>
      </c>
      <c r="O106" s="5" t="n">
        <f aca="false">IF(N106="NUEVO CALCULO","-",G106-G105)</f>
        <v>4</v>
      </c>
      <c r="P106" s="1" t="str">
        <f aca="false">IF(D106&gt;D105+$O$1,"HIGH","")</f>
        <v/>
      </c>
      <c r="Q106" s="1" t="str">
        <f aca="false">IF(AND(P105="HIGH",P106="HIGH"),"...",IF(P106="HIGH","BUY",IF(P105="HIGH","SELL","")))</f>
        <v/>
      </c>
      <c r="R106" s="1" t="str">
        <f aca="false">IF(Q106="",IF(AND(F106&gt;G106+$R$1,G106=F105),"BUY",IF(AND(R105="BUY",NOT(G106=F105)),"FALSE RAISE",IF(S105="TRD","SELL",""))),"")</f>
        <v>BUY</v>
      </c>
      <c r="S106" s="1" t="str">
        <f aca="false">IF(Q106="",IF(R106="BUY","TRD",IF(OR(R106="SELL",R106="FALSE RAISE"),"",IF(S105="TRD","TRD",""))),"")</f>
        <v>TRD</v>
      </c>
    </row>
    <row r="107" customFormat="false" ht="13.8" hidden="false" customHeight="false" outlineLevel="0" collapsed="false">
      <c r="A107" s="9" t="s">
        <v>122</v>
      </c>
      <c r="B107" s="9" t="s">
        <v>16</v>
      </c>
      <c r="C107" s="10" t="n">
        <v>22502235</v>
      </c>
      <c r="D107" s="10" t="n">
        <v>23160000</v>
      </c>
      <c r="E107" s="10" t="n">
        <v>22502235</v>
      </c>
      <c r="F107" s="10" t="n">
        <v>22700000</v>
      </c>
      <c r="G107" s="4" t="n">
        <v>22700000</v>
      </c>
      <c r="I107" s="5" t="n">
        <f aca="false">D107-E107</f>
        <v>657765</v>
      </c>
      <c r="J107" s="6" t="n">
        <f aca="false">IFERROR((D107-MAX(C107,F107))/I107,0)</f>
        <v>0.699337909435741</v>
      </c>
      <c r="K107" s="6" t="n">
        <f aca="false">IFERROR((MIN(C107,F107)-E107)/I107,0)</f>
        <v>0</v>
      </c>
      <c r="L107" s="7" t="n">
        <f aca="false">IF(N107="NUEVO CALCULO","-",K107+J107)</f>
        <v>0.699337909435741</v>
      </c>
      <c r="M107" s="8" t="n">
        <f aca="false">IFERROR((G107-MIN(C107,F107))/(ABS(C107-F107)),0)</f>
        <v>1</v>
      </c>
      <c r="N107" s="1" t="str">
        <f aca="false">IF(H107="NC","NUEVO CALCULO",IF(AND(G107&lt;=D107,G107&gt;MAX(C107,F107)),"THR TOP",IF(AND(G107&lt;=MAX(C107,F107),G107&gt;MIN(C107,F107)),IF(AND(M107&lt;=1,M107&gt;=0.6),"BDY TOP",IF(AND(M107&lt;0.6,M107&gt;=0.3),"BDY MID",IF(AND(M107&lt;0.3,M107&gt;=0),"BDY BTM",""))),"THR BTM")))</f>
        <v>BDY TOP</v>
      </c>
      <c r="O107" s="5" t="n">
        <f aca="false">IF(N107="NUEVO CALCULO","-",G107-G106)</f>
        <v>197713</v>
      </c>
      <c r="P107" s="1" t="str">
        <f aca="false">IF(D107&gt;D106+$O$1,"HIGH","")</f>
        <v/>
      </c>
      <c r="Q107" s="1" t="str">
        <f aca="false">IF(AND(P106="HIGH",P107="HIGH"),"...",IF(P107="HIGH","BUY",IF(P106="HIGH","SELL","")))</f>
        <v/>
      </c>
      <c r="R107" s="1" t="str">
        <f aca="false">IF(Q107="",IF(AND(F107&gt;G107+$R$1,G107=F106),"BUY",IF(AND(R106="BUY",NOT(G107=F106)),"FALSE RAISE",IF(S106="TRD","SELL",""))),"")</f>
        <v>SELL</v>
      </c>
      <c r="S107" s="1" t="str">
        <f aca="false">IF(Q107="",IF(R107="BUY","TRD",IF(OR(R107="SELL",R107="FALSE RAISE"),"",IF(S106="TRD","TRD",""))),"")</f>
        <v/>
      </c>
    </row>
    <row r="108" customFormat="false" ht="13.8" hidden="false" customHeight="false" outlineLevel="0" collapsed="false">
      <c r="A108" s="9" t="s">
        <v>123</v>
      </c>
      <c r="B108" s="9" t="s">
        <v>16</v>
      </c>
      <c r="C108" s="10" t="n">
        <v>22502235</v>
      </c>
      <c r="D108" s="10" t="n">
        <v>23160000</v>
      </c>
      <c r="E108" s="10" t="n">
        <v>22502235</v>
      </c>
      <c r="F108" s="10" t="n">
        <v>22700000</v>
      </c>
      <c r="G108" s="10" t="n">
        <v>22700000</v>
      </c>
      <c r="I108" s="5" t="n">
        <f aca="false">D108-E108</f>
        <v>657765</v>
      </c>
      <c r="J108" s="6" t="n">
        <f aca="false">IFERROR((D108-MAX(C108,F108))/I108,0)</f>
        <v>0.699337909435741</v>
      </c>
      <c r="K108" s="6" t="n">
        <f aca="false">IFERROR((MIN(C108,F108)-E108)/I108,0)</f>
        <v>0</v>
      </c>
      <c r="L108" s="7" t="n">
        <f aca="false">IF(N108="NUEVO CALCULO","-",K108+J108)</f>
        <v>0.699337909435741</v>
      </c>
      <c r="M108" s="8" t="n">
        <f aca="false">IFERROR((G108-MIN(C108,F108))/(ABS(C108-F108)),0)</f>
        <v>1</v>
      </c>
      <c r="N108" s="1" t="str">
        <f aca="false">IF(H108="NC","NUEVO CALCULO",IF(AND(G108&lt;=D108,G108&gt;MAX(C108,F108)),"THR TOP",IF(AND(G108&lt;=MAX(C108,F108),G108&gt;MIN(C108,F108)),IF(AND(M108&lt;=1,M108&gt;=0.6),"BDY TOP",IF(AND(M108&lt;0.6,M108&gt;=0.3),"BDY MID",IF(AND(M108&lt;0.3,M108&gt;=0),"BDY BTM",""))),"THR BTM")))</f>
        <v>BDY TOP</v>
      </c>
      <c r="O108" s="5" t="n">
        <f aca="false">IF(N108="NUEVO CALCULO","-",G108-G107)</f>
        <v>0</v>
      </c>
      <c r="P108" s="1" t="str">
        <f aca="false">IF(D108&gt;D107+$O$1,"HIGH","")</f>
        <v/>
      </c>
      <c r="Q108" s="1" t="str">
        <f aca="false">IF(AND(P107="HIGH",P108="HIGH"),"...",IF(P108="HIGH","BUY",IF(P107="HIGH","SELL","")))</f>
        <v/>
      </c>
      <c r="R108" s="1" t="str">
        <f aca="false">IF(Q108="",IF(AND(F108&gt;G108+$R$1,G108=F107),"BUY",IF(AND(R107="BUY",NOT(G108=F107)),"FALSE RAISE",IF(S107="TRD","SELL",""))),"")</f>
        <v/>
      </c>
      <c r="S108" s="1" t="str">
        <f aca="false">IF(Q108="",IF(R108="BUY","TRD",IF(OR(R108="SELL",R108="FALSE RAISE"),"",IF(S107="TRD","TRD",""))),"")</f>
        <v/>
      </c>
    </row>
    <row r="109" customFormat="false" ht="13.8" hidden="false" customHeight="false" outlineLevel="0" collapsed="false">
      <c r="A109" s="9" t="s">
        <v>124</v>
      </c>
      <c r="B109" s="9" t="s">
        <v>16</v>
      </c>
      <c r="C109" s="10" t="n">
        <v>22502235</v>
      </c>
      <c r="D109" s="10" t="n">
        <v>23160000</v>
      </c>
      <c r="E109" s="10" t="n">
        <v>22502235</v>
      </c>
      <c r="F109" s="4" t="n">
        <v>22502380</v>
      </c>
      <c r="G109" s="4" t="n">
        <v>22502380</v>
      </c>
      <c r="I109" s="5" t="n">
        <f aca="false">D109-E109</f>
        <v>657765</v>
      </c>
      <c r="J109" s="6" t="n">
        <f aca="false">IFERROR((D109-MAX(C109,F109))/I109,0)</f>
        <v>0.999779556528547</v>
      </c>
      <c r="K109" s="6" t="n">
        <f aca="false">IFERROR((MIN(C109,F109)-E109)/I109,0)</f>
        <v>0</v>
      </c>
      <c r="L109" s="7" t="n">
        <f aca="false">IF(N109="NUEVO CALCULO","-",K109+J109)</f>
        <v>0.999779556528547</v>
      </c>
      <c r="M109" s="8" t="n">
        <f aca="false">IFERROR((G109-MIN(C109,F109))/(ABS(C109-F109)),0)</f>
        <v>1</v>
      </c>
      <c r="N109" s="1" t="str">
        <f aca="false">IF(H109="NC","NUEVO CALCULO",IF(AND(G109&lt;=D109,G109&gt;MAX(C109,F109)),"THR TOP",IF(AND(G109&lt;=MAX(C109,F109),G109&gt;MIN(C109,F109)),IF(AND(M109&lt;=1,M109&gt;=0.6),"BDY TOP",IF(AND(M109&lt;0.6,M109&gt;=0.3),"BDY MID",IF(AND(M109&lt;0.3,M109&gt;=0),"BDY BTM",""))),"THR BTM")))</f>
        <v>BDY TOP</v>
      </c>
      <c r="O109" s="5" t="n">
        <f aca="false">IF(N109="NUEVO CALCULO","-",G109-G108)</f>
        <v>-197620</v>
      </c>
      <c r="P109" s="1" t="str">
        <f aca="false">IF(D109&gt;D108+$O$1,"HIGH","")</f>
        <v/>
      </c>
      <c r="Q109" s="1" t="str">
        <f aca="false">IF(AND(P108="HIGH",P109="HIGH"),"...",IF(P109="HIGH","BUY",IF(P108="HIGH","SELL","")))</f>
        <v/>
      </c>
      <c r="R109" s="1" t="str">
        <f aca="false">IF(Q109="",IF(AND(F109&gt;G109+$R$1,G109=F108),"BUY",IF(AND(R108="BUY",NOT(G109=F108)),"FALSE RAISE",IF(S108="TRD","SELL",""))),"")</f>
        <v/>
      </c>
      <c r="S109" s="1" t="str">
        <f aca="false">IF(Q109="",IF(R109="BUY","TRD",IF(OR(R109="SELL",R109="FALSE RAISE"),"",IF(S108="TRD","TRD",""))),"")</f>
        <v/>
      </c>
    </row>
    <row r="110" customFormat="false" ht="13.8" hidden="false" customHeight="false" outlineLevel="0" collapsed="false">
      <c r="A110" s="9" t="s">
        <v>125</v>
      </c>
      <c r="B110" s="9" t="s">
        <v>16</v>
      </c>
      <c r="C110" s="10" t="n">
        <v>22502235</v>
      </c>
      <c r="D110" s="10" t="n">
        <v>23160000</v>
      </c>
      <c r="E110" s="10" t="n">
        <v>22502235</v>
      </c>
      <c r="F110" s="10" t="n">
        <v>22502380</v>
      </c>
      <c r="G110" s="10" t="n">
        <v>22502380</v>
      </c>
      <c r="I110" s="5" t="n">
        <f aca="false">D110-E110</f>
        <v>657765</v>
      </c>
      <c r="J110" s="6" t="n">
        <f aca="false">IFERROR((D110-MAX(C110,F110))/I110,0)</f>
        <v>0.999779556528547</v>
      </c>
      <c r="K110" s="6" t="n">
        <f aca="false">IFERROR((MIN(C110,F110)-E110)/I110,0)</f>
        <v>0</v>
      </c>
      <c r="L110" s="7" t="n">
        <f aca="false">IF(N110="NUEVO CALCULO","-",K110+J110)</f>
        <v>0.999779556528547</v>
      </c>
      <c r="M110" s="8" t="n">
        <f aca="false">IFERROR((G110-MIN(C110,F110))/(ABS(C110-F110)),0)</f>
        <v>1</v>
      </c>
      <c r="N110" s="1" t="str">
        <f aca="false">IF(H110="NC","NUEVO CALCULO",IF(AND(G110&lt;=D110,G110&gt;MAX(C110,F110)),"THR TOP",IF(AND(G110&lt;=MAX(C110,F110),G110&gt;MIN(C110,F110)),IF(AND(M110&lt;=1,M110&gt;=0.6),"BDY TOP",IF(AND(M110&lt;0.6,M110&gt;=0.3),"BDY MID",IF(AND(M110&lt;0.3,M110&gt;=0),"BDY BTM",""))),"THR BTM")))</f>
        <v>BDY TOP</v>
      </c>
      <c r="O110" s="5" t="n">
        <f aca="false">IF(N110="NUEVO CALCULO","-",G110-G109)</f>
        <v>0</v>
      </c>
      <c r="P110" s="1" t="str">
        <f aca="false">IF(D110&gt;D109+$O$1,"HIGH","")</f>
        <v/>
      </c>
      <c r="Q110" s="1" t="str">
        <f aca="false">IF(AND(P109="HIGH",P110="HIGH"),"...",IF(P110="HIGH","BUY",IF(P109="HIGH","SELL","")))</f>
        <v/>
      </c>
      <c r="R110" s="1" t="str">
        <f aca="false">IF(Q110="",IF(AND(F110&gt;G110+$R$1,G110=F109),"BUY",IF(AND(R109="BUY",NOT(G110=F109)),"FALSE RAISE",IF(S109="TRD","SELL",""))),"")</f>
        <v/>
      </c>
      <c r="S110" s="1" t="str">
        <f aca="false">IF(Q110="",IF(R110="BUY","TRD",IF(OR(R110="SELL",R110="FALSE RAISE"),"",IF(S109="TRD","TRD",""))),"")</f>
        <v/>
      </c>
    </row>
    <row r="111" customFormat="false" ht="13.8" hidden="false" customHeight="false" outlineLevel="0" collapsed="false">
      <c r="A111" s="9" t="s">
        <v>126</v>
      </c>
      <c r="B111" s="9" t="s">
        <v>16</v>
      </c>
      <c r="C111" s="10" t="n">
        <v>22502235</v>
      </c>
      <c r="D111" s="10" t="n">
        <v>23160000</v>
      </c>
      <c r="E111" s="10" t="n">
        <v>22502235</v>
      </c>
      <c r="F111" s="10" t="n">
        <v>22502380</v>
      </c>
      <c r="G111" s="10" t="n">
        <v>22502380</v>
      </c>
      <c r="I111" s="5" t="n">
        <f aca="false">D111-E111</f>
        <v>657765</v>
      </c>
      <c r="J111" s="6" t="n">
        <f aca="false">IFERROR((D111-MAX(C111,F111))/I111,0)</f>
        <v>0.999779556528547</v>
      </c>
      <c r="K111" s="6" t="n">
        <f aca="false">IFERROR((MIN(C111,F111)-E111)/I111,0)</f>
        <v>0</v>
      </c>
      <c r="L111" s="7" t="n">
        <f aca="false">IF(N111="NUEVO CALCULO","-",K111+J111)</f>
        <v>0.999779556528547</v>
      </c>
      <c r="M111" s="8" t="n">
        <f aca="false">IFERROR((G111-MIN(C111,F111))/(ABS(C111-F111)),0)</f>
        <v>1</v>
      </c>
      <c r="N111" s="1" t="str">
        <f aca="false">IF(H111="NC","NUEVO CALCULO",IF(AND(G111&lt;=D111,G111&gt;MAX(C111,F111)),"THR TOP",IF(AND(G111&lt;=MAX(C111,F111),G111&gt;MIN(C111,F111)),IF(AND(M111&lt;=1,M111&gt;=0.6),"BDY TOP",IF(AND(M111&lt;0.6,M111&gt;=0.3),"BDY MID",IF(AND(M111&lt;0.3,M111&gt;=0),"BDY BTM",""))),"THR BTM")))</f>
        <v>BDY TOP</v>
      </c>
      <c r="O111" s="5" t="n">
        <f aca="false">IF(N111="NUEVO CALCULO","-",G111-G110)</f>
        <v>0</v>
      </c>
      <c r="P111" s="1" t="str">
        <f aca="false">IF(D111&gt;D110+$O$1,"HIGH","")</f>
        <v/>
      </c>
      <c r="Q111" s="1" t="str">
        <f aca="false">IF(AND(P110="HIGH",P111="HIGH"),"...",IF(P111="HIGH","BUY",IF(P110="HIGH","SELL","")))</f>
        <v/>
      </c>
      <c r="R111" s="1" t="str">
        <f aca="false">IF(Q111="",IF(AND(F111&gt;G111+$R$1,G111=F110),"BUY",IF(AND(R110="BUY",NOT(G111=F110)),"FALSE RAISE",IF(S110="TRD","SELL",""))),"")</f>
        <v/>
      </c>
      <c r="S111" s="1" t="str">
        <f aca="false">IF(Q111="",IF(R111="BUY","TRD",IF(OR(R111="SELL",R111="FALSE RAISE"),"",IF(S110="TRD","TRD",""))),"")</f>
        <v/>
      </c>
    </row>
    <row r="112" customFormat="false" ht="13.8" hidden="false" customHeight="false" outlineLevel="0" collapsed="false">
      <c r="A112" s="9" t="s">
        <v>127</v>
      </c>
      <c r="B112" s="9" t="s">
        <v>16</v>
      </c>
      <c r="C112" s="10" t="n">
        <v>22502235</v>
      </c>
      <c r="D112" s="10" t="n">
        <v>23160000</v>
      </c>
      <c r="E112" s="10" t="n">
        <v>22502235</v>
      </c>
      <c r="F112" s="10" t="n">
        <v>22502380</v>
      </c>
      <c r="G112" s="10" t="n">
        <v>22502380</v>
      </c>
      <c r="I112" s="5" t="n">
        <f aca="false">D112-E112</f>
        <v>657765</v>
      </c>
      <c r="J112" s="6" t="n">
        <f aca="false">IFERROR((D112-MAX(C112,F112))/I112,0)</f>
        <v>0.999779556528547</v>
      </c>
      <c r="K112" s="6" t="n">
        <f aca="false">IFERROR((MIN(C112,F112)-E112)/I112,0)</f>
        <v>0</v>
      </c>
      <c r="L112" s="7" t="n">
        <f aca="false">IF(N112="NUEVO CALCULO","-",K112+J112)</f>
        <v>0.999779556528547</v>
      </c>
      <c r="M112" s="8" t="n">
        <f aca="false">IFERROR((G112-MIN(C112,F112))/(ABS(C112-F112)),0)</f>
        <v>1</v>
      </c>
      <c r="N112" s="1" t="str">
        <f aca="false">IF(H112="NC","NUEVO CALCULO",IF(AND(G112&lt;=D112,G112&gt;MAX(C112,F112)),"THR TOP",IF(AND(G112&lt;=MAX(C112,F112),G112&gt;MIN(C112,F112)),IF(AND(M112&lt;=1,M112&gt;=0.6),"BDY TOP",IF(AND(M112&lt;0.6,M112&gt;=0.3),"BDY MID",IF(AND(M112&lt;0.3,M112&gt;=0),"BDY BTM",""))),"THR BTM")))</f>
        <v>BDY TOP</v>
      </c>
      <c r="O112" s="5" t="n">
        <f aca="false">IF(N112="NUEVO CALCULO","-",G112-G111)</f>
        <v>0</v>
      </c>
      <c r="P112" s="1" t="str">
        <f aca="false">IF(D112&gt;D111+$O$1,"HIGH","")</f>
        <v/>
      </c>
      <c r="Q112" s="1" t="str">
        <f aca="false">IF(AND(P111="HIGH",P112="HIGH"),"...",IF(P112="HIGH","BUY",IF(P111="HIGH","SELL","")))</f>
        <v/>
      </c>
      <c r="R112" s="1" t="str">
        <f aca="false">IF(Q112="",IF(AND(F112&gt;G112+$R$1,G112=F111),"BUY",IF(AND(R111="BUY",NOT(G112=F111)),"FALSE RAISE",IF(S111="TRD","SELL",""))),"")</f>
        <v/>
      </c>
      <c r="S112" s="1" t="str">
        <f aca="false">IF(Q112="",IF(R112="BUY","TRD",IF(OR(R112="SELL",R112="FALSE RAISE"),"",IF(S111="TRD","TRD",""))),"")</f>
        <v/>
      </c>
    </row>
    <row r="113" customFormat="false" ht="13.8" hidden="false" customHeight="false" outlineLevel="0" collapsed="false">
      <c r="A113" s="9" t="s">
        <v>128</v>
      </c>
      <c r="B113" s="9" t="s">
        <v>16</v>
      </c>
      <c r="C113" s="10" t="n">
        <v>22502235</v>
      </c>
      <c r="D113" s="10" t="n">
        <v>23160000</v>
      </c>
      <c r="E113" s="10" t="n">
        <v>22502235</v>
      </c>
      <c r="F113" s="10" t="n">
        <v>22502380</v>
      </c>
      <c r="G113" s="10" t="n">
        <v>22502380</v>
      </c>
      <c r="I113" s="5" t="n">
        <f aca="false">D113-E113</f>
        <v>657765</v>
      </c>
      <c r="J113" s="6" t="n">
        <f aca="false">IFERROR((D113-MAX(C113,F113))/I113,0)</f>
        <v>0.999779556528547</v>
      </c>
      <c r="K113" s="6" t="n">
        <f aca="false">IFERROR((MIN(C113,F113)-E113)/I113,0)</f>
        <v>0</v>
      </c>
      <c r="L113" s="7" t="n">
        <f aca="false">IF(N113="NUEVO CALCULO","-",K113+J113)</f>
        <v>0.999779556528547</v>
      </c>
      <c r="M113" s="8" t="n">
        <f aca="false">IFERROR((G113-MIN(C113,F113))/(ABS(C113-F113)),0)</f>
        <v>1</v>
      </c>
      <c r="N113" s="1" t="str">
        <f aca="false">IF(H113="NC","NUEVO CALCULO",IF(AND(G113&lt;=D113,G113&gt;MAX(C113,F113)),"THR TOP",IF(AND(G113&lt;=MAX(C113,F113),G113&gt;MIN(C113,F113)),IF(AND(M113&lt;=1,M113&gt;=0.6),"BDY TOP",IF(AND(M113&lt;0.6,M113&gt;=0.3),"BDY MID",IF(AND(M113&lt;0.3,M113&gt;=0),"BDY BTM",""))),"THR BTM")))</f>
        <v>BDY TOP</v>
      </c>
      <c r="O113" s="5" t="n">
        <f aca="false">IF(N113="NUEVO CALCULO","-",G113-G112)</f>
        <v>0</v>
      </c>
      <c r="P113" s="1" t="str">
        <f aca="false">IF(D113&gt;D112+$O$1,"HIGH","")</f>
        <v/>
      </c>
      <c r="Q113" s="1" t="str">
        <f aca="false">IF(AND(P112="HIGH",P113="HIGH"),"...",IF(P113="HIGH","BUY",IF(P112="HIGH","SELL","")))</f>
        <v/>
      </c>
      <c r="R113" s="1" t="str">
        <f aca="false">IF(Q113="",IF(AND(F113&gt;G113+$R$1,G113=F112),"BUY",IF(AND(R112="BUY",NOT(G113=F112)),"FALSE RAISE",IF(S112="TRD","SELL",""))),"")</f>
        <v/>
      </c>
      <c r="S113" s="1" t="str">
        <f aca="false">IF(Q113="",IF(R113="BUY","TRD",IF(OR(R113="SELL",R113="FALSE RAISE"),"",IF(S112="TRD","TRD",""))),"")</f>
        <v/>
      </c>
    </row>
    <row r="114" customFormat="false" ht="13.8" hidden="false" customHeight="false" outlineLevel="0" collapsed="false">
      <c r="A114" s="9" t="s">
        <v>129</v>
      </c>
      <c r="B114" s="9" t="s">
        <v>16</v>
      </c>
      <c r="C114" s="10" t="n">
        <v>22502235</v>
      </c>
      <c r="D114" s="10" t="n">
        <v>23160000</v>
      </c>
      <c r="E114" s="10" t="n">
        <v>22502235</v>
      </c>
      <c r="F114" s="4" t="n">
        <v>22502382</v>
      </c>
      <c r="G114" s="10" t="n">
        <v>22502380</v>
      </c>
      <c r="I114" s="5" t="n">
        <f aca="false">D114-E114</f>
        <v>657765</v>
      </c>
      <c r="J114" s="6" t="n">
        <f aca="false">IFERROR((D114-MAX(C114,F114))/I114,0)</f>
        <v>0.999776515928941</v>
      </c>
      <c r="K114" s="6" t="n">
        <f aca="false">IFERROR((MIN(C114,F114)-E114)/I114,0)</f>
        <v>0</v>
      </c>
      <c r="L114" s="7" t="n">
        <f aca="false">IF(N114="NUEVO CALCULO","-",K114+J114)</f>
        <v>0.999776515928941</v>
      </c>
      <c r="M114" s="8" t="n">
        <f aca="false">IFERROR((G114-MIN(C114,F114))/(ABS(C114-F114)),0)</f>
        <v>0.986394557823129</v>
      </c>
      <c r="N114" s="1" t="str">
        <f aca="false">IF(H114="NC","NUEVO CALCULO",IF(AND(G114&lt;=D114,G114&gt;MAX(C114,F114)),"THR TOP",IF(AND(G114&lt;=MAX(C114,F114),G114&gt;MIN(C114,F114)),IF(AND(M114&lt;=1,M114&gt;=0.6),"BDY TOP",IF(AND(M114&lt;0.6,M114&gt;=0.3),"BDY MID",IF(AND(M114&lt;0.3,M114&gt;=0),"BDY BTM",""))),"THR BTM")))</f>
        <v>BDY TOP</v>
      </c>
      <c r="O114" s="5" t="n">
        <f aca="false">IF(N114="NUEVO CALCULO","-",G114-G113)</f>
        <v>0</v>
      </c>
      <c r="P114" s="1" t="str">
        <f aca="false">IF(D114&gt;D113+$O$1,"HIGH","")</f>
        <v/>
      </c>
      <c r="Q114" s="1" t="str">
        <f aca="false">IF(AND(P113="HIGH",P114="HIGH"),"...",IF(P114="HIGH","BUY",IF(P113="HIGH","SELL","")))</f>
        <v/>
      </c>
      <c r="R114" s="1" t="str">
        <f aca="false">IF(Q114="",IF(AND(F114&gt;G114+$R$1,G114=F113),"BUY",IF(AND(R113="BUY",NOT(G114=F113)),"FALSE RAISE",IF(S113="TRD","SELL",""))),"")</f>
        <v/>
      </c>
      <c r="S114" s="1" t="str">
        <f aca="false">IF(Q114="",IF(R114="BUY","TRD",IF(OR(R114="SELL",R114="FALSE RAISE"),"",IF(S113="TRD","TRD",""))),"")</f>
        <v/>
      </c>
    </row>
    <row r="115" customFormat="false" ht="13.8" hidden="false" customHeight="false" outlineLevel="0" collapsed="false">
      <c r="A115" s="9" t="s">
        <v>130</v>
      </c>
      <c r="B115" s="9" t="s">
        <v>16</v>
      </c>
      <c r="C115" s="10" t="n">
        <v>22502235</v>
      </c>
      <c r="D115" s="10" t="n">
        <v>23160000</v>
      </c>
      <c r="E115" s="10" t="n">
        <v>22502235</v>
      </c>
      <c r="F115" s="10" t="n">
        <v>22502382</v>
      </c>
      <c r="G115" s="4" t="n">
        <v>22502382</v>
      </c>
      <c r="I115" s="5" t="n">
        <f aca="false">D115-E115</f>
        <v>657765</v>
      </c>
      <c r="J115" s="6" t="n">
        <f aca="false">IFERROR((D115-MAX(C115,F115))/I115,0)</f>
        <v>0.999776515928941</v>
      </c>
      <c r="K115" s="6" t="n">
        <f aca="false">IFERROR((MIN(C115,F115)-E115)/I115,0)</f>
        <v>0</v>
      </c>
      <c r="L115" s="7" t="n">
        <f aca="false">IF(N115="NUEVO CALCULO","-",K115+J115)</f>
        <v>0.999776515928941</v>
      </c>
      <c r="M115" s="8" t="n">
        <f aca="false">IFERROR((G115-MIN(C115,F115))/(ABS(C115-F115)),0)</f>
        <v>1</v>
      </c>
      <c r="N115" s="1" t="str">
        <f aca="false">IF(H115="NC","NUEVO CALCULO",IF(AND(G115&lt;=D115,G115&gt;MAX(C115,F115)),"THR TOP",IF(AND(G115&lt;=MAX(C115,F115),G115&gt;MIN(C115,F115)),IF(AND(M115&lt;=1,M115&gt;=0.6),"BDY TOP",IF(AND(M115&lt;0.6,M115&gt;=0.3),"BDY MID",IF(AND(M115&lt;0.3,M115&gt;=0),"BDY BTM",""))),"THR BTM")))</f>
        <v>BDY TOP</v>
      </c>
      <c r="O115" s="5" t="n">
        <f aca="false">IF(N115="NUEVO CALCULO","-",G115-G114)</f>
        <v>2</v>
      </c>
      <c r="P115" s="1" t="str">
        <f aca="false">IF(D115&gt;D114+$O$1,"HIGH","")</f>
        <v/>
      </c>
      <c r="Q115" s="1" t="str">
        <f aca="false">IF(AND(P114="HIGH",P115="HIGH"),"...",IF(P115="HIGH","BUY",IF(P114="HIGH","SELL","")))</f>
        <v/>
      </c>
      <c r="R115" s="1" t="str">
        <f aca="false">IF(Q115="",IF(AND(F115&gt;G115+$R$1,G115=F114),"BUY",IF(AND(R114="BUY",NOT(G115=F114)),"FALSE RAISE",IF(S114="TRD","SELL",""))),"")</f>
        <v/>
      </c>
      <c r="S115" s="1" t="str">
        <f aca="false">IF(Q115="",IF(R115="BUY","TRD",IF(OR(R115="SELL",R115="FALSE RAISE"),"",IF(S114="TRD","TRD",""))),"")</f>
        <v/>
      </c>
    </row>
    <row r="116" customFormat="false" ht="13.8" hidden="false" customHeight="false" outlineLevel="0" collapsed="false">
      <c r="A116" s="9" t="s">
        <v>131</v>
      </c>
      <c r="B116" s="9" t="s">
        <v>16</v>
      </c>
      <c r="C116" s="10" t="n">
        <v>22502235</v>
      </c>
      <c r="D116" s="10" t="n">
        <v>23160000</v>
      </c>
      <c r="E116" s="10" t="n">
        <v>22502235</v>
      </c>
      <c r="F116" s="10" t="n">
        <v>22502382</v>
      </c>
      <c r="G116" s="10" t="n">
        <v>22502382</v>
      </c>
      <c r="I116" s="5" t="n">
        <f aca="false">D116-E116</f>
        <v>657765</v>
      </c>
      <c r="J116" s="6" t="n">
        <f aca="false">IFERROR((D116-MAX(C116,F116))/I116,0)</f>
        <v>0.999776515928941</v>
      </c>
      <c r="K116" s="6" t="n">
        <f aca="false">IFERROR((MIN(C116,F116)-E116)/I116,0)</f>
        <v>0</v>
      </c>
      <c r="L116" s="7" t="n">
        <f aca="false">IF(N116="NUEVO CALCULO","-",K116+J116)</f>
        <v>0.999776515928941</v>
      </c>
      <c r="M116" s="8" t="n">
        <f aca="false">IFERROR((G116-MIN(C116,F116))/(ABS(C116-F116)),0)</f>
        <v>1</v>
      </c>
      <c r="N116" s="1" t="str">
        <f aca="false">IF(H116="NC","NUEVO CALCULO",IF(AND(G116&lt;=D116,G116&gt;MAX(C116,F116)),"THR TOP",IF(AND(G116&lt;=MAX(C116,F116),G116&gt;MIN(C116,F116)),IF(AND(M116&lt;=1,M116&gt;=0.6),"BDY TOP",IF(AND(M116&lt;0.6,M116&gt;=0.3),"BDY MID",IF(AND(M116&lt;0.3,M116&gt;=0),"BDY BTM",""))),"THR BTM")))</f>
        <v>BDY TOP</v>
      </c>
      <c r="O116" s="5" t="n">
        <f aca="false">IF(N116="NUEVO CALCULO","-",G116-G115)</f>
        <v>0</v>
      </c>
      <c r="P116" s="1" t="str">
        <f aca="false">IF(D116&gt;D115+$O$1,"HIGH","")</f>
        <v/>
      </c>
      <c r="Q116" s="1" t="str">
        <f aca="false">IF(AND(P115="HIGH",P116="HIGH"),"...",IF(P116="HIGH","BUY",IF(P115="HIGH","SELL","")))</f>
        <v/>
      </c>
      <c r="R116" s="1" t="str">
        <f aca="false">IF(Q116="",IF(AND(F116&gt;G116+$R$1,G116=F115),"BUY",IF(AND(R115="BUY",NOT(G116=F115)),"FALSE RAISE",IF(S115="TRD","SELL",""))),"")</f>
        <v/>
      </c>
      <c r="S116" s="1" t="str">
        <f aca="false">IF(Q116="",IF(R116="BUY","TRD",IF(OR(R116="SELL",R116="FALSE RAISE"),"",IF(S115="TRD","TRD",""))),"")</f>
        <v/>
      </c>
    </row>
    <row r="117" customFormat="false" ht="13.8" hidden="false" customHeight="false" outlineLevel="0" collapsed="false">
      <c r="A117" s="9" t="s">
        <v>132</v>
      </c>
      <c r="B117" s="9" t="s">
        <v>16</v>
      </c>
      <c r="C117" s="10" t="n">
        <v>22502235</v>
      </c>
      <c r="D117" s="10" t="n">
        <v>23160000</v>
      </c>
      <c r="E117" s="10" t="n">
        <v>22502235</v>
      </c>
      <c r="F117" s="10" t="n">
        <v>22502382.1</v>
      </c>
      <c r="G117" s="10" t="n">
        <v>22502382</v>
      </c>
      <c r="I117" s="5" t="n">
        <f aca="false">D117-E117</f>
        <v>657765</v>
      </c>
      <c r="J117" s="6" t="n">
        <f aca="false">IFERROR((D117-MAX(C117,F117))/I117,0)</f>
        <v>0.999776363898959</v>
      </c>
      <c r="K117" s="6" t="n">
        <f aca="false">IFERROR((MIN(C117,F117)-E117)/I117,0)</f>
        <v>0</v>
      </c>
      <c r="L117" s="7" t="n">
        <f aca="false">IF(N117="NUEVO CALCULO","-",K117+J117)</f>
        <v>0.999776363898959</v>
      </c>
      <c r="M117" s="8" t="n">
        <f aca="false">IFERROR((G117-MIN(C117,F117))/(ABS(C117-F117)),0)</f>
        <v>0.99932019033658</v>
      </c>
      <c r="N117" s="1" t="str">
        <f aca="false">IF(H117="NC","NUEVO CALCULO",IF(AND(G117&lt;=D117,G117&gt;MAX(C117,F117)),"THR TOP",IF(AND(G117&lt;=MAX(C117,F117),G117&gt;MIN(C117,F117)),IF(AND(M117&lt;=1,M117&gt;=0.6),"BDY TOP",IF(AND(M117&lt;0.6,M117&gt;=0.3),"BDY MID",IF(AND(M117&lt;0.3,M117&gt;=0),"BDY BTM",""))),"THR BTM")))</f>
        <v>BDY TOP</v>
      </c>
      <c r="O117" s="5" t="n">
        <f aca="false">IF(N117="NUEVO CALCULO","-",G117-G116)</f>
        <v>0</v>
      </c>
      <c r="P117" s="1" t="str">
        <f aca="false">IF(D117&gt;D116+$O$1,"HIGH","")</f>
        <v/>
      </c>
      <c r="Q117" s="1" t="str">
        <f aca="false">IF(AND(P116="HIGH",P117="HIGH"),"...",IF(P117="HIGH","BUY",IF(P116="HIGH","SELL","")))</f>
        <v/>
      </c>
      <c r="R117" s="1" t="str">
        <f aca="false">IF(Q117="",IF(AND(F117&gt;G117+$R$1,G117=F116),"BUY",IF(AND(R116="BUY",NOT(G117=F116)),"FALSE RAISE",IF(S116="TRD","SELL",""))),"")</f>
        <v/>
      </c>
      <c r="S117" s="1" t="str">
        <f aca="false">IF(Q117="",IF(R117="BUY","TRD",IF(OR(R117="SELL",R117="FALSE RAISE"),"",IF(S116="TRD","TRD",""))),"")</f>
        <v/>
      </c>
    </row>
    <row r="118" customFormat="false" ht="13.8" hidden="false" customHeight="false" outlineLevel="0" collapsed="false">
      <c r="A118" s="9" t="s">
        <v>133</v>
      </c>
      <c r="B118" s="9" t="s">
        <v>16</v>
      </c>
      <c r="C118" s="10" t="n">
        <v>22502235</v>
      </c>
      <c r="D118" s="10" t="n">
        <v>23160000</v>
      </c>
      <c r="E118" s="10" t="n">
        <v>22502235</v>
      </c>
      <c r="F118" s="4" t="n">
        <v>22700000</v>
      </c>
      <c r="G118" s="4" t="n">
        <v>22502382.1</v>
      </c>
      <c r="I118" s="5" t="n">
        <f aca="false">D118-E118</f>
        <v>657765</v>
      </c>
      <c r="J118" s="6" t="n">
        <f aca="false">IFERROR((D118-MAX(C118,F118))/I118,0)</f>
        <v>0.699337909435741</v>
      </c>
      <c r="K118" s="6" t="n">
        <f aca="false">IFERROR((MIN(C118,F118)-E118)/I118,0)</f>
        <v>0</v>
      </c>
      <c r="L118" s="7" t="n">
        <f aca="false">IF(N118="NUEVO CALCULO","-",K118+J118)</f>
        <v>0.699337909435741</v>
      </c>
      <c r="M118" s="8" t="n">
        <f aca="false">IFERROR((G118-MIN(C118,F118))/(ABS(C118-F118)),0)</f>
        <v>0.000743812100227493</v>
      </c>
      <c r="N118" s="1" t="str">
        <f aca="false">IF(H118="NC","NUEVO CALCULO",IF(AND(G118&lt;=D118,G118&gt;MAX(C118,F118)),"THR TOP",IF(AND(G118&lt;=MAX(C118,F118),G118&gt;MIN(C118,F118)),IF(AND(M118&lt;=1,M118&gt;=0.6),"BDY TOP",IF(AND(M118&lt;0.6,M118&gt;=0.3),"BDY MID",IF(AND(M118&lt;0.3,M118&gt;=0),"BDY BTM",""))),"THR BTM")))</f>
        <v>BDY BTM</v>
      </c>
      <c r="O118" s="5" t="n">
        <f aca="false">IF(N118="NUEVO CALCULO","-",G118-G117)</f>
        <v>0.100000001490116</v>
      </c>
      <c r="P118" s="1" t="str">
        <f aca="false">IF(D118&gt;D117+$O$1,"HIGH","")</f>
        <v/>
      </c>
      <c r="Q118" s="1" t="str">
        <f aca="false">IF(AND(P117="HIGH",P118="HIGH"),"...",IF(P118="HIGH","BUY",IF(P117="HIGH","SELL","")))</f>
        <v/>
      </c>
      <c r="R118" s="1" t="str">
        <f aca="false">IF(Q118="",IF(AND(F118&gt;G118+$R$1,G118=F117),"BUY",IF(AND(R117="BUY",NOT(G118=F117)),"FALSE RAISE",IF(S117="TRD","SELL",""))),"")</f>
        <v>BUY</v>
      </c>
      <c r="S118" s="1" t="str">
        <f aca="false">IF(Q118="",IF(R118="BUY","TRD",IF(OR(R118="SELL",R118="FALSE RAISE"),"",IF(S117="TRD","TRD",""))),"")</f>
        <v>TRD</v>
      </c>
    </row>
    <row r="119" customFormat="false" ht="13.8" hidden="false" customHeight="false" outlineLevel="0" collapsed="false">
      <c r="A119" s="9" t="s">
        <v>134</v>
      </c>
      <c r="B119" s="9" t="s">
        <v>16</v>
      </c>
      <c r="C119" s="10" t="n">
        <v>22502235</v>
      </c>
      <c r="D119" s="10" t="n">
        <v>23160000</v>
      </c>
      <c r="E119" s="10" t="n">
        <v>22502235</v>
      </c>
      <c r="F119" s="10" t="n">
        <v>22700000</v>
      </c>
      <c r="G119" s="4" t="n">
        <v>22700000</v>
      </c>
      <c r="I119" s="5" t="n">
        <f aca="false">D119-E119</f>
        <v>657765</v>
      </c>
      <c r="J119" s="6" t="n">
        <f aca="false">IFERROR((D119-MAX(C119,F119))/I119,0)</f>
        <v>0.699337909435741</v>
      </c>
      <c r="K119" s="6" t="n">
        <f aca="false">IFERROR((MIN(C119,F119)-E119)/I119,0)</f>
        <v>0</v>
      </c>
      <c r="L119" s="7" t="n">
        <f aca="false">IF(N119="NUEVO CALCULO","-",K119+J119)</f>
        <v>0.699337909435741</v>
      </c>
      <c r="M119" s="8" t="n">
        <f aca="false">IFERROR((G119-MIN(C119,F119))/(ABS(C119-F119)),0)</f>
        <v>1</v>
      </c>
      <c r="N119" s="1" t="str">
        <f aca="false">IF(H119="NC","NUEVO CALCULO",IF(AND(G119&lt;=D119,G119&gt;MAX(C119,F119)),"THR TOP",IF(AND(G119&lt;=MAX(C119,F119),G119&gt;MIN(C119,F119)),IF(AND(M119&lt;=1,M119&gt;=0.6),"BDY TOP",IF(AND(M119&lt;0.6,M119&gt;=0.3),"BDY MID",IF(AND(M119&lt;0.3,M119&gt;=0),"BDY BTM",""))),"THR BTM")))</f>
        <v>BDY TOP</v>
      </c>
      <c r="O119" s="5" t="n">
        <f aca="false">IF(N119="NUEVO CALCULO","-",G119-G118)</f>
        <v>197617.899999999</v>
      </c>
      <c r="P119" s="1" t="str">
        <f aca="false">IF(D119&gt;D118+$O$1,"HIGH","")</f>
        <v/>
      </c>
      <c r="Q119" s="1" t="str">
        <f aca="false">IF(AND(P118="HIGH",P119="HIGH"),"...",IF(P119="HIGH","BUY",IF(P118="HIGH","SELL","")))</f>
        <v/>
      </c>
      <c r="R119" s="1" t="str">
        <f aca="false">IF(Q119="",IF(AND(F119&gt;G119+$R$1,G119=F118),"BUY",IF(AND(R118="BUY",NOT(G119=F118)),"FALSE RAISE",IF(S118="TRD","SELL",""))),"")</f>
        <v>SELL</v>
      </c>
      <c r="S119" s="1" t="str">
        <f aca="false">IF(Q119="",IF(R119="BUY","TRD",IF(OR(R119="SELL",R119="FALSE RAISE"),"",IF(S118="TRD","TRD",""))),"")</f>
        <v/>
      </c>
    </row>
    <row r="120" customFormat="false" ht="13.8" hidden="false" customHeight="false" outlineLevel="0" collapsed="false">
      <c r="A120" s="9" t="s">
        <v>135</v>
      </c>
      <c r="B120" s="9" t="s">
        <v>16</v>
      </c>
      <c r="C120" s="10" t="n">
        <v>22502235</v>
      </c>
      <c r="D120" s="10" t="n">
        <v>23160000</v>
      </c>
      <c r="E120" s="10" t="n">
        <v>22502235</v>
      </c>
      <c r="F120" s="10" t="n">
        <v>22700000</v>
      </c>
      <c r="G120" s="10" t="n">
        <v>22700000</v>
      </c>
      <c r="I120" s="5" t="n">
        <f aca="false">D120-E120</f>
        <v>657765</v>
      </c>
      <c r="J120" s="6" t="n">
        <f aca="false">IFERROR((D120-MAX(C120,F120))/I120,0)</f>
        <v>0.699337909435741</v>
      </c>
      <c r="K120" s="6" t="n">
        <f aca="false">IFERROR((MIN(C120,F120)-E120)/I120,0)</f>
        <v>0</v>
      </c>
      <c r="L120" s="7" t="n">
        <f aca="false">IF(N120="NUEVO CALCULO","-",K120+J120)</f>
        <v>0.699337909435741</v>
      </c>
      <c r="M120" s="8" t="n">
        <f aca="false">IFERROR((G120-MIN(C120,F120))/(ABS(C120-F120)),0)</f>
        <v>1</v>
      </c>
      <c r="N120" s="1" t="str">
        <f aca="false">IF(H120="NC","NUEVO CALCULO",IF(AND(G120&lt;=D120,G120&gt;MAX(C120,F120)),"THR TOP",IF(AND(G120&lt;=MAX(C120,F120),G120&gt;MIN(C120,F120)),IF(AND(M120&lt;=1,M120&gt;=0.6),"BDY TOP",IF(AND(M120&lt;0.6,M120&gt;=0.3),"BDY MID",IF(AND(M120&lt;0.3,M120&gt;=0),"BDY BTM",""))),"THR BTM")))</f>
        <v>BDY TOP</v>
      </c>
      <c r="O120" s="5" t="n">
        <f aca="false">IF(N120="NUEVO CALCULO","-",G120-G119)</f>
        <v>0</v>
      </c>
      <c r="P120" s="1" t="str">
        <f aca="false">IF(D120&gt;D119+$O$1,"HIGH","")</f>
        <v/>
      </c>
      <c r="Q120" s="1" t="str">
        <f aca="false">IF(AND(P119="HIGH",P120="HIGH"),"...",IF(P120="HIGH","BUY",IF(P119="HIGH","SELL","")))</f>
        <v/>
      </c>
      <c r="R120" s="1" t="str">
        <f aca="false">IF(Q120="",IF(AND(F120&gt;G120+$R$1,G120=F119),"BUY",IF(AND(R119="BUY",NOT(G120=F119)),"FALSE RAISE",IF(S119="TRD","SELL",""))),"")</f>
        <v/>
      </c>
      <c r="S120" s="1" t="str">
        <f aca="false">IF(Q120="",IF(R120="BUY","TRD",IF(OR(R120="SELL",R120="FALSE RAISE"),"",IF(S119="TRD","TRD",""))),"")</f>
        <v/>
      </c>
    </row>
    <row r="121" customFormat="false" ht="13.8" hidden="false" customHeight="false" outlineLevel="0" collapsed="false">
      <c r="A121" s="9" t="s">
        <v>136</v>
      </c>
      <c r="B121" s="9" t="s">
        <v>16</v>
      </c>
      <c r="C121" s="10" t="n">
        <v>22502235</v>
      </c>
      <c r="D121" s="10" t="n">
        <v>23160000</v>
      </c>
      <c r="E121" s="10" t="n">
        <v>22502235</v>
      </c>
      <c r="F121" s="10" t="n">
        <v>22700000</v>
      </c>
      <c r="G121" s="10" t="n">
        <v>22700000</v>
      </c>
      <c r="I121" s="5" t="n">
        <f aca="false">D121-E121</f>
        <v>657765</v>
      </c>
      <c r="J121" s="6" t="n">
        <f aca="false">IFERROR((D121-MAX(C121,F121))/I121,0)</f>
        <v>0.699337909435741</v>
      </c>
      <c r="K121" s="6" t="n">
        <f aca="false">IFERROR((MIN(C121,F121)-E121)/I121,0)</f>
        <v>0</v>
      </c>
      <c r="L121" s="7" t="n">
        <f aca="false">IF(N121="NUEVO CALCULO","-",K121+J121)</f>
        <v>0.699337909435741</v>
      </c>
      <c r="M121" s="8" t="n">
        <f aca="false">IFERROR((G121-MIN(C121,F121))/(ABS(C121-F121)),0)</f>
        <v>1</v>
      </c>
      <c r="N121" s="1" t="str">
        <f aca="false">IF(H121="NC","NUEVO CALCULO",IF(AND(G121&lt;=D121,G121&gt;MAX(C121,F121)),"THR TOP",IF(AND(G121&lt;=MAX(C121,F121),G121&gt;MIN(C121,F121)),IF(AND(M121&lt;=1,M121&gt;=0.6),"BDY TOP",IF(AND(M121&lt;0.6,M121&gt;=0.3),"BDY MID",IF(AND(M121&lt;0.3,M121&gt;=0),"BDY BTM",""))),"THR BTM")))</f>
        <v>BDY TOP</v>
      </c>
      <c r="O121" s="5" t="n">
        <f aca="false">IF(N121="NUEVO CALCULO","-",G121-G120)</f>
        <v>0</v>
      </c>
      <c r="P121" s="1" t="str">
        <f aca="false">IF(D121&gt;D120+$O$1,"HIGH","")</f>
        <v/>
      </c>
      <c r="Q121" s="1" t="str">
        <f aca="false">IF(AND(P120="HIGH",P121="HIGH"),"...",IF(P121="HIGH","BUY",IF(P120="HIGH","SELL","")))</f>
        <v/>
      </c>
      <c r="R121" s="1" t="str">
        <f aca="false">IF(Q121="",IF(AND(F121&gt;G121+$R$1,G121=F120),"BUY",IF(AND(R120="BUY",NOT(G121=F120)),"FALSE RAISE",IF(S120="TRD","SELL",""))),"")</f>
        <v/>
      </c>
      <c r="S121" s="1" t="str">
        <f aca="false">IF(Q121="",IF(R121="BUY","TRD",IF(OR(R121="SELL",R121="FALSE RAISE"),"",IF(S120="TRD","TRD",""))),"")</f>
        <v/>
      </c>
    </row>
    <row r="122" customFormat="false" ht="13.8" hidden="false" customHeight="false" outlineLevel="0" collapsed="false">
      <c r="A122" s="9" t="s">
        <v>137</v>
      </c>
      <c r="B122" s="9" t="s">
        <v>16</v>
      </c>
      <c r="C122" s="10" t="n">
        <v>22502235</v>
      </c>
      <c r="D122" s="10" t="n">
        <v>23160000</v>
      </c>
      <c r="E122" s="10" t="n">
        <v>22502235</v>
      </c>
      <c r="F122" s="10" t="n">
        <v>22700000</v>
      </c>
      <c r="G122" s="10" t="n">
        <v>22700000</v>
      </c>
      <c r="I122" s="5" t="n">
        <f aca="false">D122-E122</f>
        <v>657765</v>
      </c>
      <c r="J122" s="6" t="n">
        <f aca="false">IFERROR((D122-MAX(C122,F122))/I122,0)</f>
        <v>0.699337909435741</v>
      </c>
      <c r="K122" s="6" t="n">
        <f aca="false">IFERROR((MIN(C122,F122)-E122)/I122,0)</f>
        <v>0</v>
      </c>
      <c r="L122" s="7" t="n">
        <f aca="false">IF(N122="NUEVO CALCULO","-",K122+J122)</f>
        <v>0.699337909435741</v>
      </c>
      <c r="M122" s="8" t="n">
        <f aca="false">IFERROR((G122-MIN(C122,F122))/(ABS(C122-F122)),0)</f>
        <v>1</v>
      </c>
      <c r="N122" s="1" t="str">
        <f aca="false">IF(H122="NC","NUEVO CALCULO",IF(AND(G122&lt;=D122,G122&gt;MAX(C122,F122)),"THR TOP",IF(AND(G122&lt;=MAX(C122,F122),G122&gt;MIN(C122,F122)),IF(AND(M122&lt;=1,M122&gt;=0.6),"BDY TOP",IF(AND(M122&lt;0.6,M122&gt;=0.3),"BDY MID",IF(AND(M122&lt;0.3,M122&gt;=0),"BDY BTM",""))),"THR BTM")))</f>
        <v>BDY TOP</v>
      </c>
      <c r="O122" s="5" t="n">
        <f aca="false">IF(N122="NUEVO CALCULO","-",G122-G121)</f>
        <v>0</v>
      </c>
      <c r="P122" s="1" t="str">
        <f aca="false">IF(D122&gt;D121+$O$1,"HIGH","")</f>
        <v/>
      </c>
      <c r="Q122" s="1" t="str">
        <f aca="false">IF(AND(P121="HIGH",P122="HIGH"),"...",IF(P122="HIGH","BUY",IF(P121="HIGH","SELL","")))</f>
        <v/>
      </c>
      <c r="R122" s="1" t="str">
        <f aca="false">IF(Q122="",IF(AND(F122&gt;G122+$R$1,G122=F121),"BUY",IF(AND(R121="BUY",NOT(G122=F121)),"FALSE RAISE",IF(S121="TRD","SELL",""))),"")</f>
        <v/>
      </c>
      <c r="S122" s="1" t="str">
        <f aca="false">IF(Q122="",IF(R122="BUY","TRD",IF(OR(R122="SELL",R122="FALSE RAISE"),"",IF(S121="TRD","TRD",""))),"")</f>
        <v/>
      </c>
    </row>
    <row r="123" customFormat="false" ht="13.8" hidden="false" customHeight="false" outlineLevel="0" collapsed="false">
      <c r="A123" s="9" t="s">
        <v>138</v>
      </c>
      <c r="B123" s="9" t="s">
        <v>16</v>
      </c>
      <c r="C123" s="10" t="n">
        <v>22502235</v>
      </c>
      <c r="D123" s="10" t="n">
        <v>23160000</v>
      </c>
      <c r="E123" s="10" t="n">
        <v>22502235</v>
      </c>
      <c r="F123" s="10" t="n">
        <v>22700000</v>
      </c>
      <c r="G123" s="10" t="n">
        <v>22700000</v>
      </c>
      <c r="I123" s="5" t="n">
        <f aca="false">D123-E123</f>
        <v>657765</v>
      </c>
      <c r="J123" s="6" t="n">
        <f aca="false">IFERROR((D123-MAX(C123,F123))/I123,0)</f>
        <v>0.699337909435741</v>
      </c>
      <c r="K123" s="6" t="n">
        <f aca="false">IFERROR((MIN(C123,F123)-E123)/I123,0)</f>
        <v>0</v>
      </c>
      <c r="L123" s="7" t="n">
        <f aca="false">IF(N123="NUEVO CALCULO","-",K123+J123)</f>
        <v>0.699337909435741</v>
      </c>
      <c r="M123" s="8" t="n">
        <f aca="false">IFERROR((G123-MIN(C123,F123))/(ABS(C123-F123)),0)</f>
        <v>1</v>
      </c>
      <c r="N123" s="1" t="str">
        <f aca="false">IF(H123="NC","NUEVO CALCULO",IF(AND(G123&lt;=D123,G123&gt;MAX(C123,F123)),"THR TOP",IF(AND(G123&lt;=MAX(C123,F123),G123&gt;MIN(C123,F123)),IF(AND(M123&lt;=1,M123&gt;=0.6),"BDY TOP",IF(AND(M123&lt;0.6,M123&gt;=0.3),"BDY MID",IF(AND(M123&lt;0.3,M123&gt;=0),"BDY BTM",""))),"THR BTM")))</f>
        <v>BDY TOP</v>
      </c>
      <c r="O123" s="5" t="n">
        <f aca="false">IF(N123="NUEVO CALCULO","-",G123-G122)</f>
        <v>0</v>
      </c>
      <c r="P123" s="1" t="str">
        <f aca="false">IF(D123&gt;D122+$O$1,"HIGH","")</f>
        <v/>
      </c>
      <c r="Q123" s="1" t="str">
        <f aca="false">IF(AND(P122="HIGH",P123="HIGH"),"...",IF(P123="HIGH","BUY",IF(P122="HIGH","SELL","")))</f>
        <v/>
      </c>
      <c r="R123" s="1" t="str">
        <f aca="false">IF(Q123="",IF(AND(F123&gt;G123+$R$1,G123=F122),"BUY",IF(AND(R122="BUY",NOT(G123=F122)),"FALSE RAISE",IF(S122="TRD","SELL",""))),"")</f>
        <v/>
      </c>
      <c r="S123" s="1" t="str">
        <f aca="false">IF(Q123="",IF(R123="BUY","TRD",IF(OR(R123="SELL",R123="FALSE RAISE"),"",IF(S122="TRD","TRD",""))),"")</f>
        <v/>
      </c>
    </row>
    <row r="124" customFormat="false" ht="13.8" hidden="false" customHeight="false" outlineLevel="0" collapsed="false">
      <c r="A124" s="9" t="s">
        <v>139</v>
      </c>
      <c r="B124" s="9" t="s">
        <v>16</v>
      </c>
      <c r="C124" s="10" t="n">
        <v>22502235</v>
      </c>
      <c r="D124" s="10" t="n">
        <v>23160000</v>
      </c>
      <c r="E124" s="10" t="n">
        <v>22502235</v>
      </c>
      <c r="F124" s="10" t="n">
        <v>22700000</v>
      </c>
      <c r="G124" s="10" t="n">
        <v>22700000</v>
      </c>
      <c r="I124" s="5" t="n">
        <f aca="false">D124-E124</f>
        <v>657765</v>
      </c>
      <c r="J124" s="6" t="n">
        <f aca="false">IFERROR((D124-MAX(C124,F124))/I124,0)</f>
        <v>0.699337909435741</v>
      </c>
      <c r="K124" s="6" t="n">
        <f aca="false">IFERROR((MIN(C124,F124)-E124)/I124,0)</f>
        <v>0</v>
      </c>
      <c r="L124" s="7" t="n">
        <f aca="false">IF(N124="NUEVO CALCULO","-",K124+J124)</f>
        <v>0.699337909435741</v>
      </c>
      <c r="M124" s="8" t="n">
        <f aca="false">IFERROR((G124-MIN(C124,F124))/(ABS(C124-F124)),0)</f>
        <v>1</v>
      </c>
      <c r="N124" s="1" t="str">
        <f aca="false">IF(H124="NC","NUEVO CALCULO",IF(AND(G124&lt;=D124,G124&gt;MAX(C124,F124)),"THR TOP",IF(AND(G124&lt;=MAX(C124,F124),G124&gt;MIN(C124,F124)),IF(AND(M124&lt;=1,M124&gt;=0.6),"BDY TOP",IF(AND(M124&lt;0.6,M124&gt;=0.3),"BDY MID",IF(AND(M124&lt;0.3,M124&gt;=0),"BDY BTM",""))),"THR BTM")))</f>
        <v>BDY TOP</v>
      </c>
      <c r="O124" s="5" t="n">
        <f aca="false">IF(N124="NUEVO CALCULO","-",G124-G123)</f>
        <v>0</v>
      </c>
      <c r="P124" s="1" t="str">
        <f aca="false">IF(D124&gt;D123+$O$1,"HIGH","")</f>
        <v/>
      </c>
      <c r="Q124" s="1" t="str">
        <f aca="false">IF(AND(P123="HIGH",P124="HIGH"),"...",IF(P124="HIGH","BUY",IF(P123="HIGH","SELL","")))</f>
        <v/>
      </c>
      <c r="R124" s="1" t="str">
        <f aca="false">IF(Q124="",IF(AND(F124&gt;G124+$R$1,G124=F123),"BUY",IF(AND(R123="BUY",NOT(G124=F123)),"FALSE RAISE",IF(S123="TRD","SELL",""))),"")</f>
        <v/>
      </c>
      <c r="S124" s="1" t="str">
        <f aca="false">IF(Q124="",IF(R124="BUY","TRD",IF(OR(R124="SELL",R124="FALSE RAISE"),"",IF(S123="TRD","TRD",""))),"")</f>
        <v/>
      </c>
    </row>
    <row r="125" customFormat="false" ht="13.8" hidden="false" customHeight="false" outlineLevel="0" collapsed="false">
      <c r="A125" s="9" t="s">
        <v>140</v>
      </c>
      <c r="B125" s="9" t="s">
        <v>16</v>
      </c>
      <c r="C125" s="10" t="n">
        <v>22502235</v>
      </c>
      <c r="D125" s="10" t="n">
        <v>23160000</v>
      </c>
      <c r="E125" s="10" t="n">
        <v>22502235</v>
      </c>
      <c r="F125" s="4" t="n">
        <v>23120000</v>
      </c>
      <c r="G125" s="10" t="n">
        <v>22700000</v>
      </c>
      <c r="I125" s="5" t="n">
        <f aca="false">D125-E125</f>
        <v>657765</v>
      </c>
      <c r="J125" s="6" t="n">
        <f aca="false">IFERROR((D125-MAX(C125,F125))/I125,0)</f>
        <v>0.060811992124847</v>
      </c>
      <c r="K125" s="6" t="n">
        <f aca="false">IFERROR((MIN(C125,F125)-E125)/I125,0)</f>
        <v>0</v>
      </c>
      <c r="L125" s="7" t="n">
        <f aca="false">IF(N125="NUEVO CALCULO","-",K125+J125)</f>
        <v>0.060811992124847</v>
      </c>
      <c r="M125" s="8" t="n">
        <f aca="false">IFERROR((G125-MIN(C125,F125))/(ABS(C125-F125)),0)</f>
        <v>0.320129822829069</v>
      </c>
      <c r="N125" s="1" t="str">
        <f aca="false">IF(H125="NC","NUEVO CALCULO",IF(AND(G125&lt;=D125,G125&gt;MAX(C125,F125)),"THR TOP",IF(AND(G125&lt;=MAX(C125,F125),G125&gt;MIN(C125,F125)),IF(AND(M125&lt;=1,M125&gt;=0.6),"BDY TOP",IF(AND(M125&lt;0.6,M125&gt;=0.3),"BDY MID",IF(AND(M125&lt;0.3,M125&gt;=0),"BDY BTM",""))),"THR BTM")))</f>
        <v>BDY MID</v>
      </c>
      <c r="O125" s="5" t="n">
        <f aca="false">IF(N125="NUEVO CALCULO","-",G125-G124)</f>
        <v>0</v>
      </c>
      <c r="P125" s="1" t="str">
        <f aca="false">IF(D125&gt;D124+$O$1,"HIGH","")</f>
        <v/>
      </c>
      <c r="Q125" s="1" t="str">
        <f aca="false">IF(AND(P124="HIGH",P125="HIGH"),"...",IF(P125="HIGH","BUY",IF(P124="HIGH","SELL","")))</f>
        <v/>
      </c>
      <c r="R125" s="1" t="str">
        <f aca="false">IF(Q125="",IF(AND(F125&gt;G125+$R$1,G125=F124),"BUY",IF(AND(R124="BUY",NOT(G125=F124)),"FALSE RAISE",IF(S124="TRD","SELL",""))),"")</f>
        <v>BUY</v>
      </c>
      <c r="S125" s="1" t="str">
        <f aca="false">IF(Q125="",IF(R125="BUY","TRD",IF(OR(R125="SELL",R125="FALSE RAISE"),"",IF(S124="TRD","TRD",""))),"")</f>
        <v>TRD</v>
      </c>
    </row>
    <row r="126" customFormat="false" ht="13.8" hidden="false" customHeight="false" outlineLevel="0" collapsed="false">
      <c r="A126" s="9" t="s">
        <v>141</v>
      </c>
      <c r="B126" s="9" t="s">
        <v>16</v>
      </c>
      <c r="C126" s="10" t="n">
        <v>22502235</v>
      </c>
      <c r="D126" s="10" t="n">
        <v>23160000</v>
      </c>
      <c r="E126" s="10" t="n">
        <v>22502235</v>
      </c>
      <c r="F126" s="4" t="n">
        <v>22502382.1</v>
      </c>
      <c r="G126" s="4" t="n">
        <v>23120000</v>
      </c>
      <c r="I126" s="5" t="n">
        <f aca="false">D126-E126</f>
        <v>657765</v>
      </c>
      <c r="J126" s="6" t="n">
        <f aca="false">IFERROR((D126-MAX(C126,F126))/I126,0)</f>
        <v>0.999776363898959</v>
      </c>
      <c r="K126" s="6" t="n">
        <f aca="false">IFERROR((MIN(C126,F126)-E126)/I126,0)</f>
        <v>0</v>
      </c>
      <c r="L126" s="7" t="n">
        <f aca="false">IF(N126="NUEVO CALCULO","-",K126+J126)</f>
        <v>0.999776363898959</v>
      </c>
      <c r="M126" s="8" t="n">
        <f aca="false">IFERROR((G126-MIN(C126,F126))/(ABS(C126-F126)),0)</f>
        <v>4199.62610464815</v>
      </c>
      <c r="N126" s="1" t="str">
        <f aca="false">IF(H126="NC","NUEVO CALCULO",IF(AND(G126&lt;=D126,G126&gt;MAX(C126,F126)),"THR TOP",IF(AND(G126&lt;=MAX(C126,F126),G126&gt;MIN(C126,F126)),IF(AND(M126&lt;=1,M126&gt;=0.6),"BDY TOP",IF(AND(M126&lt;0.6,M126&gt;=0.3),"BDY MID",IF(AND(M126&lt;0.3,M126&gt;=0),"BDY BTM",""))),"THR BTM")))</f>
        <v>THR TOP</v>
      </c>
      <c r="O126" s="5" t="n">
        <f aca="false">IF(N126="NUEVO CALCULO","-",G126-G125)</f>
        <v>420000</v>
      </c>
      <c r="P126" s="1" t="str">
        <f aca="false">IF(D126&gt;D125+$O$1,"HIGH","")</f>
        <v/>
      </c>
      <c r="Q126" s="1" t="str">
        <f aca="false">IF(AND(P125="HIGH",P126="HIGH"),"...",IF(P126="HIGH","BUY",IF(P125="HIGH","SELL","")))</f>
        <v/>
      </c>
      <c r="R126" s="1" t="str">
        <f aca="false">IF(Q126="",IF(AND(F126&gt;G126+$R$1,G126=F125),"BUY",IF(AND(R125="BUY",NOT(G126=F125)),"FALSE RAISE",IF(S125="TRD","SELL",""))),"")</f>
        <v>SELL</v>
      </c>
      <c r="S126" s="1" t="str">
        <f aca="false">IF(Q126="",IF(R126="BUY","TRD",IF(OR(R126="SELL",R126="FALSE RAISE"),"",IF(S125="TRD","TRD",""))),"")</f>
        <v/>
      </c>
    </row>
    <row r="127" customFormat="false" ht="13.8" hidden="false" customHeight="false" outlineLevel="0" collapsed="false">
      <c r="A127" s="9" t="s">
        <v>142</v>
      </c>
      <c r="B127" s="9" t="s">
        <v>16</v>
      </c>
      <c r="C127" s="10" t="n">
        <v>22502235</v>
      </c>
      <c r="D127" s="10" t="n">
        <v>23160000</v>
      </c>
      <c r="E127" s="10" t="n">
        <v>22502235</v>
      </c>
      <c r="F127" s="10" t="n">
        <v>22502382.1</v>
      </c>
      <c r="G127" s="4" t="n">
        <v>22502382.1</v>
      </c>
      <c r="I127" s="5" t="n">
        <f aca="false">D127-E127</f>
        <v>657765</v>
      </c>
      <c r="J127" s="6" t="n">
        <f aca="false">IFERROR((D127-MAX(C127,F127))/I127,0)</f>
        <v>0.999776363898959</v>
      </c>
      <c r="K127" s="6" t="n">
        <f aca="false">IFERROR((MIN(C127,F127)-E127)/I127,0)</f>
        <v>0</v>
      </c>
      <c r="L127" s="7" t="n">
        <f aca="false">IF(N127="NUEVO CALCULO","-",K127+J127)</f>
        <v>0.999776363898959</v>
      </c>
      <c r="M127" s="8" t="n">
        <f aca="false">IFERROR((G127-MIN(C127,F127))/(ABS(C127-F127)),0)</f>
        <v>1</v>
      </c>
      <c r="N127" s="1" t="str">
        <f aca="false">IF(H127="NC","NUEVO CALCULO",IF(AND(G127&lt;=D127,G127&gt;MAX(C127,F127)),"THR TOP",IF(AND(G127&lt;=MAX(C127,F127),G127&gt;MIN(C127,F127)),IF(AND(M127&lt;=1,M127&gt;=0.6),"BDY TOP",IF(AND(M127&lt;0.6,M127&gt;=0.3),"BDY MID",IF(AND(M127&lt;0.3,M127&gt;=0),"BDY BTM",""))),"THR BTM")))</f>
        <v>BDY TOP</v>
      </c>
      <c r="O127" s="5" t="n">
        <f aca="false">IF(N127="NUEVO CALCULO","-",G127-G126)</f>
        <v>-617617.899999999</v>
      </c>
      <c r="P127" s="1" t="str">
        <f aca="false">IF(D127&gt;D126+$O$1,"HIGH","")</f>
        <v/>
      </c>
      <c r="Q127" s="1" t="str">
        <f aca="false">IF(AND(P126="HIGH",P127="HIGH"),"...",IF(P127="HIGH","BUY",IF(P126="HIGH","SELL","")))</f>
        <v/>
      </c>
      <c r="R127" s="1" t="str">
        <f aca="false">IF(Q127="",IF(AND(F127&gt;G127+$R$1,G127=F126),"BUY",IF(AND(R126="BUY",NOT(G127=F126)),"FALSE RAISE",IF(S126="TRD","SELL",""))),"")</f>
        <v/>
      </c>
      <c r="S127" s="1" t="str">
        <f aca="false">IF(Q127="",IF(R127="BUY","TRD",IF(OR(R127="SELL",R127="FALSE RAISE"),"",IF(S126="TRD","TRD",""))),"")</f>
        <v/>
      </c>
    </row>
    <row r="128" customFormat="false" ht="13.8" hidden="false" customHeight="false" outlineLevel="0" collapsed="false">
      <c r="A128" s="9" t="s">
        <v>143</v>
      </c>
      <c r="B128" s="9" t="s">
        <v>16</v>
      </c>
      <c r="C128" s="10" t="n">
        <v>22502235</v>
      </c>
      <c r="D128" s="10" t="n">
        <v>23160000</v>
      </c>
      <c r="E128" s="10" t="n">
        <v>22502235</v>
      </c>
      <c r="F128" s="4" t="n">
        <v>22600000</v>
      </c>
      <c r="G128" s="10" t="n">
        <v>22502382.1</v>
      </c>
      <c r="I128" s="5" t="n">
        <f aca="false">D128-E128</f>
        <v>657765</v>
      </c>
      <c r="J128" s="6" t="n">
        <f aca="false">IFERROR((D128-MAX(C128,F128))/I128,0)</f>
        <v>0.851367889747858</v>
      </c>
      <c r="K128" s="6" t="n">
        <f aca="false">IFERROR((MIN(C128,F128)-E128)/I128,0)</f>
        <v>0</v>
      </c>
      <c r="L128" s="7" t="n">
        <f aca="false">IF(N128="NUEVO CALCULO","-",K128+J128)</f>
        <v>0.851367889747858</v>
      </c>
      <c r="M128" s="8" t="n">
        <f aca="false">IFERROR((G128-MIN(C128,F128))/(ABS(C128-F128)),0)</f>
        <v>0.00150462844577804</v>
      </c>
      <c r="N128" s="1" t="str">
        <f aca="false">IF(H128="NC","NUEVO CALCULO",IF(AND(G128&lt;=D128,G128&gt;MAX(C128,F128)),"THR TOP",IF(AND(G128&lt;=MAX(C128,F128),G128&gt;MIN(C128,F128)),IF(AND(M128&lt;=1,M128&gt;=0.6),"BDY TOP",IF(AND(M128&lt;0.6,M128&gt;=0.3),"BDY MID",IF(AND(M128&lt;0.3,M128&gt;=0),"BDY BTM",""))),"THR BTM")))</f>
        <v>BDY BTM</v>
      </c>
      <c r="O128" s="5" t="n">
        <f aca="false">IF(N128="NUEVO CALCULO","-",G128-G127)</f>
        <v>0</v>
      </c>
      <c r="P128" s="1" t="str">
        <f aca="false">IF(D128&gt;D127+$O$1,"HIGH","")</f>
        <v/>
      </c>
      <c r="Q128" s="1" t="str">
        <f aca="false">IF(AND(P127="HIGH",P128="HIGH"),"...",IF(P128="HIGH","BUY",IF(P127="HIGH","SELL","")))</f>
        <v/>
      </c>
      <c r="R128" s="1" t="str">
        <f aca="false">IF(Q128="",IF(AND(F128&gt;G128+$R$1,G128=F127),"BUY",IF(AND(R127="BUY",NOT(G128=F127)),"FALSE RAISE",IF(S127="TRD","SELL",""))),"")</f>
        <v>BUY</v>
      </c>
      <c r="S128" s="1" t="str">
        <f aca="false">IF(Q128="",IF(R128="BUY","TRD",IF(OR(R128="SELL",R128="FALSE RAISE"),"",IF(S127="TRD","TRD",""))),"")</f>
        <v>TRD</v>
      </c>
    </row>
    <row r="129" customFormat="false" ht="13.8" hidden="false" customHeight="false" outlineLevel="0" collapsed="false">
      <c r="A129" s="9" t="s">
        <v>144</v>
      </c>
      <c r="B129" s="9" t="s">
        <v>16</v>
      </c>
      <c r="C129" s="10" t="n">
        <v>22502235</v>
      </c>
      <c r="D129" s="10" t="n">
        <v>23160000</v>
      </c>
      <c r="E129" s="10" t="n">
        <v>22502235</v>
      </c>
      <c r="F129" s="4" t="n">
        <v>22600001</v>
      </c>
      <c r="G129" s="4" t="n">
        <v>22600000</v>
      </c>
      <c r="I129" s="5" t="n">
        <f aca="false">D129-E129</f>
        <v>657765</v>
      </c>
      <c r="J129" s="6" t="n">
        <f aca="false">IFERROR((D129-MAX(C129,F129))/I129,0)</f>
        <v>0.851366369448055</v>
      </c>
      <c r="K129" s="6" t="n">
        <f aca="false">IFERROR((MIN(C129,F129)-E129)/I129,0)</f>
        <v>0</v>
      </c>
      <c r="L129" s="7" t="n">
        <f aca="false">IF(N129="NUEVO CALCULO","-",K129+J129)</f>
        <v>0.851366369448055</v>
      </c>
      <c r="M129" s="8" t="n">
        <f aca="false">IFERROR((G129-MIN(C129,F129))/(ABS(C129-F129)),0)</f>
        <v>0.999989771495203</v>
      </c>
      <c r="N129" s="1" t="str">
        <f aca="false">IF(H129="NC","NUEVO CALCULO",IF(AND(G129&lt;=D129,G129&gt;MAX(C129,F129)),"THR TOP",IF(AND(G129&lt;=MAX(C129,F129),G129&gt;MIN(C129,F129)),IF(AND(M129&lt;=1,M129&gt;=0.6),"BDY TOP",IF(AND(M129&lt;0.6,M129&gt;=0.3),"BDY MID",IF(AND(M129&lt;0.3,M129&gt;=0),"BDY BTM",""))),"THR BTM")))</f>
        <v>BDY TOP</v>
      </c>
      <c r="O129" s="5" t="n">
        <f aca="false">IF(N129="NUEVO CALCULO","-",G129-G128)</f>
        <v>97617.8999999985</v>
      </c>
      <c r="P129" s="1" t="str">
        <f aca="false">IF(D129&gt;D128+$O$1,"HIGH","")</f>
        <v/>
      </c>
      <c r="Q129" s="1" t="str">
        <f aca="false">IF(AND(P128="HIGH",P129="HIGH"),"...",IF(P129="HIGH","BUY",IF(P128="HIGH","SELL","")))</f>
        <v/>
      </c>
      <c r="R129" s="1" t="str">
        <f aca="false">IF(Q129="",IF(AND(F129&gt;G129+$R$1,G129=F128),"BUY",IF(AND(R128="BUY",NOT(G129=F128)),"FALSE RAISE",IF(S128="TRD","SELL",""))),"")</f>
        <v>SELL</v>
      </c>
      <c r="S129" s="1" t="str">
        <f aca="false">IF(Q129="",IF(R129="BUY","TRD",IF(OR(R129="SELL",R129="FALSE RAISE"),"",IF(S128="TRD","TRD",""))),"")</f>
        <v/>
      </c>
    </row>
    <row r="130" customFormat="false" ht="13.8" hidden="false" customHeight="false" outlineLevel="0" collapsed="false">
      <c r="A130" s="9" t="s">
        <v>145</v>
      </c>
      <c r="B130" s="9" t="s">
        <v>16</v>
      </c>
      <c r="C130" s="10" t="n">
        <v>22502235</v>
      </c>
      <c r="D130" s="10" t="n">
        <v>23160000</v>
      </c>
      <c r="E130" s="10" t="n">
        <v>22502235</v>
      </c>
      <c r="F130" s="10" t="n">
        <v>22600001</v>
      </c>
      <c r="G130" s="4" t="n">
        <v>22600001</v>
      </c>
      <c r="I130" s="5" t="n">
        <f aca="false">D130-E130</f>
        <v>657765</v>
      </c>
      <c r="J130" s="6" t="n">
        <f aca="false">IFERROR((D130-MAX(C130,F130))/I130,0)</f>
        <v>0.851366369448055</v>
      </c>
      <c r="K130" s="6" t="n">
        <f aca="false">IFERROR((MIN(C130,F130)-E130)/I130,0)</f>
        <v>0</v>
      </c>
      <c r="L130" s="7" t="n">
        <f aca="false">IF(N130="NUEVO CALCULO","-",K130+J130)</f>
        <v>0.851366369448055</v>
      </c>
      <c r="M130" s="8" t="n">
        <f aca="false">IFERROR((G130-MIN(C130,F130))/(ABS(C130-F130)),0)</f>
        <v>1</v>
      </c>
      <c r="N130" s="1" t="str">
        <f aca="false">IF(H130="NC","NUEVO CALCULO",IF(AND(G130&lt;=D130,G130&gt;MAX(C130,F130)),"THR TOP",IF(AND(G130&lt;=MAX(C130,F130),G130&gt;MIN(C130,F130)),IF(AND(M130&lt;=1,M130&gt;=0.6),"BDY TOP",IF(AND(M130&lt;0.6,M130&gt;=0.3),"BDY MID",IF(AND(M130&lt;0.3,M130&gt;=0),"BDY BTM",""))),"THR BTM")))</f>
        <v>BDY TOP</v>
      </c>
      <c r="O130" s="5" t="n">
        <f aca="false">IF(N130="NUEVO CALCULO","-",G130-G129)</f>
        <v>1</v>
      </c>
      <c r="P130" s="1" t="str">
        <f aca="false">IF(D130&gt;D129+$O$1,"HIGH","")</f>
        <v/>
      </c>
      <c r="Q130" s="1" t="str">
        <f aca="false">IF(AND(P129="HIGH",P130="HIGH"),"...",IF(P130="HIGH","BUY",IF(P129="HIGH","SELL","")))</f>
        <v/>
      </c>
      <c r="R130" s="1" t="str">
        <f aca="false">IF(Q130="",IF(AND(F130&gt;G130+$R$1,G130=F129),"BUY",IF(AND(R129="BUY",NOT(G130=F129)),"FALSE RAISE",IF(S129="TRD","SELL",""))),"")</f>
        <v/>
      </c>
      <c r="S130" s="1" t="str">
        <f aca="false">IF(Q130="",IF(R130="BUY","TRD",IF(OR(R130="SELL",R130="FALSE RAISE"),"",IF(S129="TRD","TRD",""))),"")</f>
        <v/>
      </c>
    </row>
    <row r="131" customFormat="false" ht="13.8" hidden="false" customHeight="false" outlineLevel="0" collapsed="false">
      <c r="A131" s="9" t="s">
        <v>146</v>
      </c>
      <c r="B131" s="9" t="s">
        <v>16</v>
      </c>
      <c r="C131" s="10" t="n">
        <v>22502235</v>
      </c>
      <c r="D131" s="10" t="n">
        <v>23160000</v>
      </c>
      <c r="E131" s="10" t="n">
        <v>22502235</v>
      </c>
      <c r="F131" s="10" t="n">
        <v>22600001</v>
      </c>
      <c r="G131" s="10" t="n">
        <v>22600001</v>
      </c>
      <c r="I131" s="5" t="n">
        <f aca="false">D131-E131</f>
        <v>657765</v>
      </c>
      <c r="J131" s="6" t="n">
        <f aca="false">IFERROR((D131-MAX(C131,F131))/I131,0)</f>
        <v>0.851366369448055</v>
      </c>
      <c r="K131" s="6" t="n">
        <f aca="false">IFERROR((MIN(C131,F131)-E131)/I131,0)</f>
        <v>0</v>
      </c>
      <c r="L131" s="7" t="n">
        <f aca="false">IF(N131="NUEVO CALCULO","-",K131+J131)</f>
        <v>0.851366369448055</v>
      </c>
      <c r="M131" s="8" t="n">
        <f aca="false">IFERROR((G131-MIN(C131,F131))/(ABS(C131-F131)),0)</f>
        <v>1</v>
      </c>
      <c r="N131" s="1" t="str">
        <f aca="false">IF(H131="NC","NUEVO CALCULO",IF(AND(G131&lt;=D131,G131&gt;MAX(C131,F131)),"THR TOP",IF(AND(G131&lt;=MAX(C131,F131),G131&gt;MIN(C131,F131)),IF(AND(M131&lt;=1,M131&gt;=0.6),"BDY TOP",IF(AND(M131&lt;0.6,M131&gt;=0.3),"BDY MID",IF(AND(M131&lt;0.3,M131&gt;=0),"BDY BTM",""))),"THR BTM")))</f>
        <v>BDY TOP</v>
      </c>
      <c r="O131" s="5" t="n">
        <f aca="false">IF(N131="NUEVO CALCULO","-",G131-G130)</f>
        <v>0</v>
      </c>
      <c r="P131" s="1" t="str">
        <f aca="false">IF(D131&gt;D130+$O$1,"HIGH","")</f>
        <v/>
      </c>
      <c r="Q131" s="1" t="str">
        <f aca="false">IF(AND(P130="HIGH",P131="HIGH"),"...",IF(P131="HIGH","BUY",IF(P130="HIGH","SELL","")))</f>
        <v/>
      </c>
      <c r="R131" s="1" t="str">
        <f aca="false">IF(Q131="",IF(AND(F131&gt;G131+$R$1,G131=F130),"BUY",IF(AND(R130="BUY",NOT(G131=F130)),"FALSE RAISE",IF(S130="TRD","SELL",""))),"")</f>
        <v/>
      </c>
      <c r="S131" s="1" t="str">
        <f aca="false">IF(Q131="",IF(R131="BUY","TRD",IF(OR(R131="SELL",R131="FALSE RAISE"),"",IF(S130="TRD","TRD",""))),"")</f>
        <v/>
      </c>
    </row>
    <row r="132" customFormat="false" ht="13.8" hidden="false" customHeight="false" outlineLevel="0" collapsed="false">
      <c r="A132" s="9" t="s">
        <v>147</v>
      </c>
      <c r="B132" s="9" t="s">
        <v>16</v>
      </c>
      <c r="C132" s="10" t="n">
        <v>22502235</v>
      </c>
      <c r="D132" s="10" t="n">
        <v>23160000</v>
      </c>
      <c r="E132" s="10" t="n">
        <v>22502235</v>
      </c>
      <c r="F132" s="10" t="n">
        <v>22600001</v>
      </c>
      <c r="G132" s="10" t="n">
        <v>22600001</v>
      </c>
      <c r="I132" s="5" t="n">
        <f aca="false">D132-E132</f>
        <v>657765</v>
      </c>
      <c r="J132" s="6" t="n">
        <f aca="false">IFERROR((D132-MAX(C132,F132))/I132,0)</f>
        <v>0.851366369448055</v>
      </c>
      <c r="K132" s="6" t="n">
        <f aca="false">IFERROR((MIN(C132,F132)-E132)/I132,0)</f>
        <v>0</v>
      </c>
      <c r="L132" s="7" t="n">
        <f aca="false">IF(N132="NUEVO CALCULO","-",K132+J132)</f>
        <v>0.851366369448055</v>
      </c>
      <c r="M132" s="8" t="n">
        <f aca="false">IFERROR((G132-MIN(C132,F132))/(ABS(C132-F132)),0)</f>
        <v>1</v>
      </c>
      <c r="N132" s="1" t="str">
        <f aca="false">IF(H132="NC","NUEVO CALCULO",IF(AND(G132&lt;=D132,G132&gt;MAX(C132,F132)),"THR TOP",IF(AND(G132&lt;=MAX(C132,F132),G132&gt;MIN(C132,F132)),IF(AND(M132&lt;=1,M132&gt;=0.6),"BDY TOP",IF(AND(M132&lt;0.6,M132&gt;=0.3),"BDY MID",IF(AND(M132&lt;0.3,M132&gt;=0),"BDY BTM",""))),"THR BTM")))</f>
        <v>BDY TOP</v>
      </c>
      <c r="O132" s="5" t="n">
        <f aca="false">IF(N132="NUEVO CALCULO","-",G132-G131)</f>
        <v>0</v>
      </c>
      <c r="P132" s="1" t="str">
        <f aca="false">IF(D132&gt;D131+$O$1,"HIGH","")</f>
        <v/>
      </c>
      <c r="Q132" s="1" t="str">
        <f aca="false">IF(AND(P131="HIGH",P132="HIGH"),"...",IF(P132="HIGH","BUY",IF(P131="HIGH","SELL","")))</f>
        <v/>
      </c>
      <c r="R132" s="1" t="str">
        <f aca="false">IF(Q132="",IF(AND(F132&gt;G132+$R$1,G132=F131),"BUY",IF(AND(R131="BUY",NOT(G132=F131)),"FALSE RAISE",IF(S131="TRD","SELL",""))),"")</f>
        <v/>
      </c>
      <c r="S132" s="1" t="str">
        <f aca="false">IF(Q132="",IF(R132="BUY","TRD",IF(OR(R132="SELL",R132="FALSE RAISE"),"",IF(S131="TRD","TRD",""))),"")</f>
        <v/>
      </c>
    </row>
    <row r="133" customFormat="false" ht="13.8" hidden="false" customHeight="false" outlineLevel="0" collapsed="false">
      <c r="A133" s="9" t="s">
        <v>148</v>
      </c>
      <c r="B133" s="9" t="s">
        <v>16</v>
      </c>
      <c r="C133" s="10" t="n">
        <v>22502235</v>
      </c>
      <c r="D133" s="10" t="n">
        <v>23160000</v>
      </c>
      <c r="E133" s="10" t="n">
        <v>22502235</v>
      </c>
      <c r="F133" s="10" t="n">
        <v>22600001</v>
      </c>
      <c r="G133" s="10" t="n">
        <v>22600001</v>
      </c>
      <c r="I133" s="5" t="n">
        <f aca="false">D133-E133</f>
        <v>657765</v>
      </c>
      <c r="J133" s="6" t="n">
        <f aca="false">IFERROR((D133-MAX(C133,F133))/I133,0)</f>
        <v>0.851366369448055</v>
      </c>
      <c r="K133" s="6" t="n">
        <f aca="false">IFERROR((MIN(C133,F133)-E133)/I133,0)</f>
        <v>0</v>
      </c>
      <c r="L133" s="7" t="n">
        <f aca="false">IF(N133="NUEVO CALCULO","-",K133+J133)</f>
        <v>0.851366369448055</v>
      </c>
      <c r="M133" s="8" t="n">
        <f aca="false">IFERROR((G133-MIN(C133,F133))/(ABS(C133-F133)),0)</f>
        <v>1</v>
      </c>
      <c r="N133" s="1" t="str">
        <f aca="false">IF(H133="NC","NUEVO CALCULO",IF(AND(G133&lt;=D133,G133&gt;MAX(C133,F133)),"THR TOP",IF(AND(G133&lt;=MAX(C133,F133),G133&gt;MIN(C133,F133)),IF(AND(M133&lt;=1,M133&gt;=0.6),"BDY TOP",IF(AND(M133&lt;0.6,M133&gt;=0.3),"BDY MID",IF(AND(M133&lt;0.3,M133&gt;=0),"BDY BTM",""))),"THR BTM")))</f>
        <v>BDY TOP</v>
      </c>
      <c r="O133" s="5" t="n">
        <f aca="false">IF(N133="NUEVO CALCULO","-",G133-G132)</f>
        <v>0</v>
      </c>
      <c r="P133" s="1" t="str">
        <f aca="false">IF(D133&gt;D132+$O$1,"HIGH","")</f>
        <v/>
      </c>
      <c r="Q133" s="1" t="str">
        <f aca="false">IF(AND(P132="HIGH",P133="HIGH"),"...",IF(P133="HIGH","BUY",IF(P132="HIGH","SELL","")))</f>
        <v/>
      </c>
      <c r="R133" s="1" t="str">
        <f aca="false">IF(Q133="",IF(AND(F133&gt;G133+$R$1,G133=F132),"BUY",IF(AND(R132="BUY",NOT(G133=F132)),"FALSE RAISE",IF(S132="TRD","SELL",""))),"")</f>
        <v/>
      </c>
      <c r="S133" s="1" t="str">
        <f aca="false">IF(Q133="",IF(R133="BUY","TRD",IF(OR(R133="SELL",R133="FALSE RAISE"),"",IF(S132="TRD","TRD",""))),"")</f>
        <v/>
      </c>
    </row>
    <row r="134" customFormat="false" ht="13.8" hidden="false" customHeight="false" outlineLevel="0" collapsed="false">
      <c r="A134" s="9" t="s">
        <v>149</v>
      </c>
      <c r="B134" s="9" t="s">
        <v>16</v>
      </c>
      <c r="C134" s="10" t="n">
        <v>22502235</v>
      </c>
      <c r="D134" s="10" t="n">
        <v>23160000</v>
      </c>
      <c r="E134" s="10" t="n">
        <v>22502235</v>
      </c>
      <c r="F134" s="10" t="n">
        <v>22600001</v>
      </c>
      <c r="G134" s="10" t="n">
        <v>22600001</v>
      </c>
      <c r="I134" s="5" t="n">
        <f aca="false">D134-E134</f>
        <v>657765</v>
      </c>
      <c r="J134" s="6" t="n">
        <f aca="false">IFERROR((D134-MAX(C134,F134))/I134,0)</f>
        <v>0.851366369448055</v>
      </c>
      <c r="K134" s="6" t="n">
        <f aca="false">IFERROR((MIN(C134,F134)-E134)/I134,0)</f>
        <v>0</v>
      </c>
      <c r="L134" s="7" t="n">
        <f aca="false">IF(N134="NUEVO CALCULO","-",K134+J134)</f>
        <v>0.851366369448055</v>
      </c>
      <c r="M134" s="8" t="n">
        <f aca="false">IFERROR((G134-MIN(C134,F134))/(ABS(C134-F134)),0)</f>
        <v>1</v>
      </c>
      <c r="N134" s="1" t="str">
        <f aca="false">IF(H134="NC","NUEVO CALCULO",IF(AND(G134&lt;=D134,G134&gt;MAX(C134,F134)),"THR TOP",IF(AND(G134&lt;=MAX(C134,F134),G134&gt;MIN(C134,F134)),IF(AND(M134&lt;=1,M134&gt;=0.6),"BDY TOP",IF(AND(M134&lt;0.6,M134&gt;=0.3),"BDY MID",IF(AND(M134&lt;0.3,M134&gt;=0),"BDY BTM",""))),"THR BTM")))</f>
        <v>BDY TOP</v>
      </c>
      <c r="O134" s="5" t="n">
        <f aca="false">IF(N134="NUEVO CALCULO","-",G134-G133)</f>
        <v>0</v>
      </c>
      <c r="P134" s="1" t="str">
        <f aca="false">IF(D134&gt;D133+$O$1,"HIGH","")</f>
        <v/>
      </c>
      <c r="Q134" s="1" t="str">
        <f aca="false">IF(AND(P133="HIGH",P134="HIGH"),"...",IF(P134="HIGH","BUY",IF(P133="HIGH","SELL","")))</f>
        <v/>
      </c>
      <c r="R134" s="1" t="str">
        <f aca="false">IF(Q134="",IF(AND(F134&gt;G134+$R$1,G134=F133),"BUY",IF(AND(R133="BUY",NOT(G134=F133)),"FALSE RAISE",IF(S133="TRD","SELL",""))),"")</f>
        <v/>
      </c>
      <c r="S134" s="1" t="str">
        <f aca="false">IF(Q134="",IF(R134="BUY","TRD",IF(OR(R134="SELL",R134="FALSE RAISE"),"",IF(S133="TRD","TRD",""))),"")</f>
        <v/>
      </c>
    </row>
    <row r="135" customFormat="false" ht="13.8" hidden="false" customHeight="false" outlineLevel="0" collapsed="false">
      <c r="A135" s="9" t="s">
        <v>150</v>
      </c>
      <c r="B135" s="9" t="s">
        <v>16</v>
      </c>
      <c r="C135" s="10" t="n">
        <v>22502235</v>
      </c>
      <c r="D135" s="10" t="n">
        <v>23160000</v>
      </c>
      <c r="E135" s="10" t="n">
        <v>22502235</v>
      </c>
      <c r="F135" s="4" t="n">
        <v>22600001</v>
      </c>
      <c r="G135" s="10" t="n">
        <v>22600001</v>
      </c>
      <c r="I135" s="5" t="n">
        <f aca="false">D135-E135</f>
        <v>657765</v>
      </c>
      <c r="J135" s="6" t="n">
        <f aca="false">IFERROR((D135-MAX(C135,F135))/I135,0)</f>
        <v>0.851366369448055</v>
      </c>
      <c r="K135" s="6" t="n">
        <f aca="false">IFERROR((MIN(C135,F135)-E135)/I135,0)</f>
        <v>0</v>
      </c>
      <c r="L135" s="7" t="n">
        <f aca="false">IF(N135="NUEVO CALCULO","-",K135+J135)</f>
        <v>0.851366369448055</v>
      </c>
      <c r="M135" s="8" t="n">
        <f aca="false">IFERROR((G135-MIN(C135,F135))/(ABS(C135-F135)),0)</f>
        <v>1</v>
      </c>
      <c r="N135" s="1" t="str">
        <f aca="false">IF(H135="NC","NUEVO CALCULO",IF(AND(G135&lt;=D135,G135&gt;MAX(C135,F135)),"THR TOP",IF(AND(G135&lt;=MAX(C135,F135),G135&gt;MIN(C135,F135)),IF(AND(M135&lt;=1,M135&gt;=0.6),"BDY TOP",IF(AND(M135&lt;0.6,M135&gt;=0.3),"BDY MID",IF(AND(M135&lt;0.3,M135&gt;=0),"BDY BTM",""))),"THR BTM")))</f>
        <v>BDY TOP</v>
      </c>
      <c r="O135" s="5" t="n">
        <f aca="false">IF(N135="NUEVO CALCULO","-",G135-G134)</f>
        <v>0</v>
      </c>
      <c r="P135" s="1" t="str">
        <f aca="false">IF(D135&gt;D134+$O$1,"HIGH","")</f>
        <v/>
      </c>
      <c r="Q135" s="1" t="str">
        <f aca="false">IF(AND(P134="HIGH",P135="HIGH"),"...",IF(P135="HIGH","BUY",IF(P134="HIGH","SELL","")))</f>
        <v/>
      </c>
      <c r="R135" s="1" t="str">
        <f aca="false">IF(Q135="",IF(AND(F135&gt;G135+$R$1,G135=F134),"BUY",IF(AND(R134="BUY",NOT(G135=F134)),"FALSE RAISE",IF(S134="TRD","SELL",""))),"")</f>
        <v/>
      </c>
      <c r="S135" s="1" t="str">
        <f aca="false">IF(Q135="",IF(R135="BUY","TRD",IF(OR(R135="SELL",R135="FALSE RAISE"),"",IF(S134="TRD","TRD",""))),"")</f>
        <v/>
      </c>
    </row>
    <row r="136" customFormat="false" ht="13.8" hidden="false" customHeight="false" outlineLevel="0" collapsed="false">
      <c r="A136" s="9" t="s">
        <v>151</v>
      </c>
      <c r="B136" s="9" t="s">
        <v>16</v>
      </c>
      <c r="C136" s="10" t="n">
        <v>22502235</v>
      </c>
      <c r="D136" s="10" t="n">
        <v>23160000</v>
      </c>
      <c r="E136" s="10" t="n">
        <v>22502235</v>
      </c>
      <c r="F136" s="4" t="n">
        <v>23050000</v>
      </c>
      <c r="G136" s="10" t="n">
        <v>22600001</v>
      </c>
      <c r="I136" s="5" t="n">
        <f aca="false">D136-E136</f>
        <v>657765</v>
      </c>
      <c r="J136" s="6" t="n">
        <f aca="false">IFERROR((D136-MAX(C136,F136))/I136,0)</f>
        <v>0.167232978343329</v>
      </c>
      <c r="K136" s="6" t="n">
        <f aca="false">IFERROR((MIN(C136,F136)-E136)/I136,0)</f>
        <v>0</v>
      </c>
      <c r="L136" s="7" t="n">
        <f aca="false">IF(N136="NUEVO CALCULO","-",K136+J136)</f>
        <v>0.167232978343329</v>
      </c>
      <c r="M136" s="8" t="n">
        <f aca="false">IFERROR((G136-MIN(C136,F136))/(ABS(C136-F136)),0)</f>
        <v>0.178481648152036</v>
      </c>
      <c r="N136" s="1" t="str">
        <f aca="false">IF(H136="NC","NUEVO CALCULO",IF(AND(G136&lt;=D136,G136&gt;MAX(C136,F136)),"THR TOP",IF(AND(G136&lt;=MAX(C136,F136),G136&gt;MIN(C136,F136)),IF(AND(M136&lt;=1,M136&gt;=0.6),"BDY TOP",IF(AND(M136&lt;0.6,M136&gt;=0.3),"BDY MID",IF(AND(M136&lt;0.3,M136&gt;=0),"BDY BTM",""))),"THR BTM")))</f>
        <v>BDY BTM</v>
      </c>
      <c r="O136" s="5" t="n">
        <f aca="false">IF(N136="NUEVO CALCULO","-",G136-G135)</f>
        <v>0</v>
      </c>
      <c r="P136" s="1" t="str">
        <f aca="false">IF(D136&gt;D135+$O$1,"HIGH","")</f>
        <v/>
      </c>
      <c r="Q136" s="1" t="str">
        <f aca="false">IF(AND(P135="HIGH",P136="HIGH"),"...",IF(P136="HIGH","BUY",IF(P135="HIGH","SELL","")))</f>
        <v/>
      </c>
      <c r="R136" s="1" t="str">
        <f aca="false">IF(Q136="",IF(AND(F136&gt;G136+$R$1,G136=F135),"BUY",IF(AND(R135="BUY",NOT(G136=F135)),"FALSE RAISE",IF(S135="TRD","SELL",""))),"")</f>
        <v>BUY</v>
      </c>
      <c r="S136" s="1" t="str">
        <f aca="false">IF(Q136="",IF(R136="BUY","TRD",IF(OR(R136="SELL",R136="FALSE RAISE"),"",IF(S135="TRD","TRD",""))),"")</f>
        <v>TRD</v>
      </c>
    </row>
    <row r="137" customFormat="false" ht="13.8" hidden="false" customHeight="false" outlineLevel="0" collapsed="false">
      <c r="A137" s="9" t="s">
        <v>152</v>
      </c>
      <c r="B137" s="9" t="s">
        <v>16</v>
      </c>
      <c r="C137" s="10" t="n">
        <v>22502235</v>
      </c>
      <c r="D137" s="10" t="n">
        <v>23160000</v>
      </c>
      <c r="E137" s="10" t="n">
        <v>22502235</v>
      </c>
      <c r="F137" s="4" t="n">
        <v>22600001</v>
      </c>
      <c r="G137" s="4" t="n">
        <v>23050000</v>
      </c>
      <c r="I137" s="5" t="n">
        <f aca="false">D137-E137</f>
        <v>657765</v>
      </c>
      <c r="J137" s="6" t="n">
        <f aca="false">IFERROR((D137-MAX(C137,F137))/I137,0)</f>
        <v>0.851366369448055</v>
      </c>
      <c r="K137" s="6" t="n">
        <f aca="false">IFERROR((MIN(C137,F137)-E137)/I137,0)</f>
        <v>0</v>
      </c>
      <c r="L137" s="7" t="n">
        <f aca="false">IF(N137="NUEVO CALCULO","-",K137+J137)</f>
        <v>0.851366369448055</v>
      </c>
      <c r="M137" s="8" t="n">
        <f aca="false">IFERROR((G137-MIN(C137,F137))/(ABS(C137-F137)),0)</f>
        <v>5.60281693022114</v>
      </c>
      <c r="N137" s="1" t="str">
        <f aca="false">IF(H137="NC","NUEVO CALCULO",IF(AND(G137&lt;=D137,G137&gt;MAX(C137,F137)),"THR TOP",IF(AND(G137&lt;=MAX(C137,F137),G137&gt;MIN(C137,F137)),IF(AND(M137&lt;=1,M137&gt;=0.6),"BDY TOP",IF(AND(M137&lt;0.6,M137&gt;=0.3),"BDY MID",IF(AND(M137&lt;0.3,M137&gt;=0),"BDY BTM",""))),"THR BTM")))</f>
        <v>THR TOP</v>
      </c>
      <c r="O137" s="5" t="n">
        <f aca="false">IF(N137="NUEVO CALCULO","-",G137-G136)</f>
        <v>449999</v>
      </c>
      <c r="P137" s="1" t="str">
        <f aca="false">IF(D137&gt;D136+$O$1,"HIGH","")</f>
        <v/>
      </c>
      <c r="Q137" s="1" t="str">
        <f aca="false">IF(AND(P136="HIGH",P137="HIGH"),"...",IF(P137="HIGH","BUY",IF(P136="HIGH","SELL","")))</f>
        <v/>
      </c>
      <c r="R137" s="1" t="str">
        <f aca="false">IF(Q137="",IF(AND(F137&gt;G137+$R$1,G137=F136),"BUY",IF(AND(R136="BUY",NOT(G137=F136)),"FALSE RAISE",IF(S136="TRD","SELL",""))),"")</f>
        <v>SELL</v>
      </c>
      <c r="S137" s="1" t="str">
        <f aca="false">IF(Q137="",IF(R137="BUY","TRD",IF(OR(R137="SELL",R137="FALSE RAISE"),"",IF(S136="TRD","TRD",""))),"")</f>
        <v/>
      </c>
    </row>
    <row r="138" customFormat="false" ht="13.8" hidden="false" customHeight="false" outlineLevel="0" collapsed="false">
      <c r="A138" s="9" t="s">
        <v>153</v>
      </c>
      <c r="B138" s="9" t="s">
        <v>16</v>
      </c>
      <c r="C138" s="10" t="n">
        <v>22502235</v>
      </c>
      <c r="D138" s="10" t="n">
        <v>23160000</v>
      </c>
      <c r="E138" s="10" t="n">
        <v>22502235</v>
      </c>
      <c r="F138" s="10" t="n">
        <v>22600001</v>
      </c>
      <c r="G138" s="4" t="n">
        <v>22600001</v>
      </c>
      <c r="I138" s="5" t="n">
        <f aca="false">D138-E138</f>
        <v>657765</v>
      </c>
      <c r="J138" s="6" t="n">
        <f aca="false">IFERROR((D138-MAX(C138,F138))/I138,0)</f>
        <v>0.851366369448055</v>
      </c>
      <c r="K138" s="6" t="n">
        <f aca="false">IFERROR((MIN(C138,F138)-E138)/I138,0)</f>
        <v>0</v>
      </c>
      <c r="L138" s="7" t="n">
        <f aca="false">IF(N138="NUEVO CALCULO","-",K138+J138)</f>
        <v>0.851366369448055</v>
      </c>
      <c r="M138" s="8" t="n">
        <f aca="false">IFERROR((G138-MIN(C138,F138))/(ABS(C138-F138)),0)</f>
        <v>1</v>
      </c>
      <c r="N138" s="1" t="str">
        <f aca="false">IF(H138="NC","NUEVO CALCULO",IF(AND(G138&lt;=D138,G138&gt;MAX(C138,F138)),"THR TOP",IF(AND(G138&lt;=MAX(C138,F138),G138&gt;MIN(C138,F138)),IF(AND(M138&lt;=1,M138&gt;=0.6),"BDY TOP",IF(AND(M138&lt;0.6,M138&gt;=0.3),"BDY MID",IF(AND(M138&lt;0.3,M138&gt;=0),"BDY BTM",""))),"THR BTM")))</f>
        <v>BDY TOP</v>
      </c>
      <c r="O138" s="5" t="n">
        <f aca="false">IF(N138="NUEVO CALCULO","-",G138-G137)</f>
        <v>-449999</v>
      </c>
      <c r="P138" s="1" t="str">
        <f aca="false">IF(D138&gt;D137+$O$1,"HIGH","")</f>
        <v/>
      </c>
      <c r="Q138" s="1" t="str">
        <f aca="false">IF(AND(P137="HIGH",P138="HIGH"),"...",IF(P138="HIGH","BUY",IF(P137="HIGH","SELL","")))</f>
        <v/>
      </c>
      <c r="R138" s="1" t="str">
        <f aca="false">IF(Q138="",IF(AND(F138&gt;G138+$R$1,G138=F137),"BUY",IF(AND(R137="BUY",NOT(G138=F137)),"FALSE RAISE",IF(S137="TRD","SELL",""))),"")</f>
        <v/>
      </c>
      <c r="S138" s="1" t="str">
        <f aca="false">IF(Q138="",IF(R138="BUY","TRD",IF(OR(R138="SELL",R138="FALSE RAISE"),"",IF(S137="TRD","TRD",""))),"")</f>
        <v/>
      </c>
    </row>
    <row r="139" customFormat="false" ht="13.8" hidden="false" customHeight="false" outlineLevel="0" collapsed="false">
      <c r="A139" s="9" t="s">
        <v>154</v>
      </c>
      <c r="B139" s="9" t="s">
        <v>16</v>
      </c>
      <c r="C139" s="10" t="n">
        <v>22502235</v>
      </c>
      <c r="D139" s="10" t="n">
        <v>23160000</v>
      </c>
      <c r="E139" s="10" t="n">
        <v>22502235</v>
      </c>
      <c r="F139" s="10" t="n">
        <v>22600001</v>
      </c>
      <c r="G139" s="10" t="n">
        <v>22600001</v>
      </c>
      <c r="I139" s="5" t="n">
        <f aca="false">D139-E139</f>
        <v>657765</v>
      </c>
      <c r="J139" s="6" t="n">
        <f aca="false">IFERROR((D139-MAX(C139,F139))/I139,0)</f>
        <v>0.851366369448055</v>
      </c>
      <c r="K139" s="6" t="n">
        <f aca="false">IFERROR((MIN(C139,F139)-E139)/I139,0)</f>
        <v>0</v>
      </c>
      <c r="L139" s="7" t="n">
        <f aca="false">IF(N139="NUEVO CALCULO","-",K139+J139)</f>
        <v>0.851366369448055</v>
      </c>
      <c r="M139" s="8" t="n">
        <f aca="false">IFERROR((G139-MIN(C139,F139))/(ABS(C139-F139)),0)</f>
        <v>1</v>
      </c>
      <c r="N139" s="1" t="str">
        <f aca="false">IF(H139="NC","NUEVO CALCULO",IF(AND(G139&lt;=D139,G139&gt;MAX(C139,F139)),"THR TOP",IF(AND(G139&lt;=MAX(C139,F139),G139&gt;MIN(C139,F139)),IF(AND(M139&lt;=1,M139&gt;=0.6),"BDY TOP",IF(AND(M139&lt;0.6,M139&gt;=0.3),"BDY MID",IF(AND(M139&lt;0.3,M139&gt;=0),"BDY BTM",""))),"THR BTM")))</f>
        <v>BDY TOP</v>
      </c>
      <c r="O139" s="5" t="n">
        <f aca="false">IF(N139="NUEVO CALCULO","-",G139-G138)</f>
        <v>0</v>
      </c>
      <c r="P139" s="1" t="str">
        <f aca="false">IF(D139&gt;D138+$O$1,"HIGH","")</f>
        <v/>
      </c>
      <c r="Q139" s="1" t="str">
        <f aca="false">IF(AND(P138="HIGH",P139="HIGH"),"...",IF(P139="HIGH","BUY",IF(P138="HIGH","SELL","")))</f>
        <v/>
      </c>
      <c r="R139" s="1" t="str">
        <f aca="false">IF(Q139="",IF(AND(F139&gt;G139+$R$1,G139=F138),"BUY",IF(AND(R138="BUY",NOT(G139=F138)),"FALSE RAISE",IF(S138="TRD","SELL",""))),"")</f>
        <v/>
      </c>
      <c r="S139" s="1" t="str">
        <f aca="false">IF(Q139="",IF(R139="BUY","TRD",IF(OR(R139="SELL",R139="FALSE RAISE"),"",IF(S138="TRD","TRD",""))),"")</f>
        <v/>
      </c>
    </row>
    <row r="140" customFormat="false" ht="13.8" hidden="false" customHeight="false" outlineLevel="0" collapsed="false">
      <c r="A140" s="9" t="s">
        <v>155</v>
      </c>
      <c r="B140" s="9" t="s">
        <v>16</v>
      </c>
      <c r="C140" s="10" t="n">
        <v>22502235</v>
      </c>
      <c r="D140" s="10" t="n">
        <v>23160000</v>
      </c>
      <c r="E140" s="10" t="n">
        <v>22502235</v>
      </c>
      <c r="F140" s="10" t="n">
        <v>22600001</v>
      </c>
      <c r="G140" s="10" t="n">
        <v>22600001</v>
      </c>
      <c r="I140" s="5" t="n">
        <f aca="false">D140-E140</f>
        <v>657765</v>
      </c>
      <c r="J140" s="6" t="n">
        <f aca="false">IFERROR((D140-MAX(C140,F140))/I140,0)</f>
        <v>0.851366369448055</v>
      </c>
      <c r="K140" s="6" t="n">
        <f aca="false">IFERROR((MIN(C140,F140)-E140)/I140,0)</f>
        <v>0</v>
      </c>
      <c r="L140" s="7" t="n">
        <f aca="false">IF(N140="NUEVO CALCULO","-",K140+J140)</f>
        <v>0.851366369448055</v>
      </c>
      <c r="M140" s="8" t="n">
        <f aca="false">IFERROR((G140-MIN(C140,F140))/(ABS(C140-F140)),0)</f>
        <v>1</v>
      </c>
      <c r="N140" s="1" t="str">
        <f aca="false">IF(H140="NC","NUEVO CALCULO",IF(AND(G140&lt;=D140,G140&gt;MAX(C140,F140)),"THR TOP",IF(AND(G140&lt;=MAX(C140,F140),G140&gt;MIN(C140,F140)),IF(AND(M140&lt;=1,M140&gt;=0.6),"BDY TOP",IF(AND(M140&lt;0.6,M140&gt;=0.3),"BDY MID",IF(AND(M140&lt;0.3,M140&gt;=0),"BDY BTM",""))),"THR BTM")))</f>
        <v>BDY TOP</v>
      </c>
      <c r="O140" s="5" t="n">
        <f aca="false">IF(N140="NUEVO CALCULO","-",G140-G139)</f>
        <v>0</v>
      </c>
      <c r="P140" s="1" t="str">
        <f aca="false">IF(D140&gt;D139+$O$1,"HIGH","")</f>
        <v/>
      </c>
      <c r="Q140" s="1" t="str">
        <f aca="false">IF(AND(P139="HIGH",P140="HIGH"),"...",IF(P140="HIGH","BUY",IF(P139="HIGH","SELL","")))</f>
        <v/>
      </c>
      <c r="R140" s="1" t="str">
        <f aca="false">IF(Q140="",IF(AND(F140&gt;G140+$R$1,G140=F139),"BUY",IF(AND(R139="BUY",NOT(G140=F139)),"FALSE RAISE",IF(S139="TRD","SELL",""))),"")</f>
        <v/>
      </c>
      <c r="S140" s="1" t="str">
        <f aca="false">IF(Q140="",IF(R140="BUY","TRD",IF(OR(R140="SELL",R140="FALSE RAISE"),"",IF(S139="TRD","TRD",""))),"")</f>
        <v/>
      </c>
    </row>
    <row r="141" customFormat="false" ht="13.8" hidden="false" customHeight="false" outlineLevel="0" collapsed="false">
      <c r="A141" s="9" t="s">
        <v>156</v>
      </c>
      <c r="B141" s="9" t="s">
        <v>16</v>
      </c>
      <c r="C141" s="10" t="n">
        <v>22502235</v>
      </c>
      <c r="D141" s="10" t="n">
        <v>23160000</v>
      </c>
      <c r="E141" s="10" t="n">
        <v>22502235</v>
      </c>
      <c r="F141" s="10" t="n">
        <v>22600001</v>
      </c>
      <c r="G141" s="10" t="n">
        <v>22600001</v>
      </c>
      <c r="I141" s="5" t="n">
        <f aca="false">D141-E141</f>
        <v>657765</v>
      </c>
      <c r="J141" s="6" t="n">
        <f aca="false">IFERROR((D141-MAX(C141,F141))/I141,0)</f>
        <v>0.851366369448055</v>
      </c>
      <c r="K141" s="6" t="n">
        <f aca="false">IFERROR((MIN(C141,F141)-E141)/I141,0)</f>
        <v>0</v>
      </c>
      <c r="L141" s="7" t="n">
        <f aca="false">IF(N141="NUEVO CALCULO","-",K141+J141)</f>
        <v>0.851366369448055</v>
      </c>
      <c r="M141" s="8" t="n">
        <f aca="false">IFERROR((G141-MIN(C141,F141))/(ABS(C141-F141)),0)</f>
        <v>1</v>
      </c>
      <c r="N141" s="1" t="str">
        <f aca="false">IF(H141="NC","NUEVO CALCULO",IF(AND(G141&lt;=D141,G141&gt;MAX(C141,F141)),"THR TOP",IF(AND(G141&lt;=MAX(C141,F141),G141&gt;MIN(C141,F141)),IF(AND(M141&lt;=1,M141&gt;=0.6),"BDY TOP",IF(AND(M141&lt;0.6,M141&gt;=0.3),"BDY MID",IF(AND(M141&lt;0.3,M141&gt;=0),"BDY BTM",""))),"THR BTM")))</f>
        <v>BDY TOP</v>
      </c>
      <c r="O141" s="5" t="n">
        <f aca="false">IF(N141="NUEVO CALCULO","-",G141-G140)</f>
        <v>0</v>
      </c>
      <c r="P141" s="1" t="str">
        <f aca="false">IF(D141&gt;D140+$O$1,"HIGH","")</f>
        <v/>
      </c>
      <c r="Q141" s="1" t="str">
        <f aca="false">IF(AND(P140="HIGH",P141="HIGH"),"...",IF(P141="HIGH","BUY",IF(P140="HIGH","SELL","")))</f>
        <v/>
      </c>
      <c r="R141" s="1" t="str">
        <f aca="false">IF(Q141="",IF(AND(F141&gt;G141+$R$1,G141=F140),"BUY",IF(AND(R140="BUY",NOT(G141=F140)),"FALSE RAISE",IF(S140="TRD","SELL",""))),"")</f>
        <v/>
      </c>
      <c r="S141" s="1" t="str">
        <f aca="false">IF(Q141="",IF(R141="BUY","TRD",IF(OR(R141="SELL",R141="FALSE RAISE"),"",IF(S140="TRD","TRD",""))),"")</f>
        <v/>
      </c>
    </row>
    <row r="142" customFormat="false" ht="13.8" hidden="false" customHeight="false" outlineLevel="0" collapsed="false">
      <c r="A142" s="9" t="s">
        <v>157</v>
      </c>
      <c r="B142" s="9" t="s">
        <v>16</v>
      </c>
      <c r="C142" s="10" t="n">
        <v>22502235</v>
      </c>
      <c r="D142" s="10" t="n">
        <v>23160000</v>
      </c>
      <c r="E142" s="10" t="n">
        <v>22502235</v>
      </c>
      <c r="F142" s="10" t="n">
        <v>22600001</v>
      </c>
      <c r="G142" s="10" t="n">
        <v>22600001</v>
      </c>
      <c r="I142" s="5" t="n">
        <f aca="false">D142-E142</f>
        <v>657765</v>
      </c>
      <c r="J142" s="6" t="n">
        <f aca="false">IFERROR((D142-MAX(C142,F142))/I142,0)</f>
        <v>0.851366369448055</v>
      </c>
      <c r="K142" s="6" t="n">
        <f aca="false">IFERROR((MIN(C142,F142)-E142)/I142,0)</f>
        <v>0</v>
      </c>
      <c r="L142" s="7" t="n">
        <f aca="false">IF(N142="NUEVO CALCULO","-",K142+J142)</f>
        <v>0.851366369448055</v>
      </c>
      <c r="M142" s="8" t="n">
        <f aca="false">IFERROR((G142-MIN(C142,F142))/(ABS(C142-F142)),0)</f>
        <v>1</v>
      </c>
      <c r="N142" s="1" t="str">
        <f aca="false">IF(H142="NC","NUEVO CALCULO",IF(AND(G142&lt;=D142,G142&gt;MAX(C142,F142)),"THR TOP",IF(AND(G142&lt;=MAX(C142,F142),G142&gt;MIN(C142,F142)),IF(AND(M142&lt;=1,M142&gt;=0.6),"BDY TOP",IF(AND(M142&lt;0.6,M142&gt;=0.3),"BDY MID",IF(AND(M142&lt;0.3,M142&gt;=0),"BDY BTM",""))),"THR BTM")))</f>
        <v>BDY TOP</v>
      </c>
      <c r="O142" s="5" t="n">
        <f aca="false">IF(N142="NUEVO CALCULO","-",G142-G141)</f>
        <v>0</v>
      </c>
      <c r="P142" s="1" t="str">
        <f aca="false">IF(D142&gt;D141+$O$1,"HIGH","")</f>
        <v/>
      </c>
      <c r="Q142" s="1" t="str">
        <f aca="false">IF(AND(P141="HIGH",P142="HIGH"),"...",IF(P142="HIGH","BUY",IF(P141="HIGH","SELL","")))</f>
        <v/>
      </c>
      <c r="R142" s="1" t="str">
        <f aca="false">IF(Q142="",IF(AND(F142&gt;G142+$R$1,G142=F141),"BUY",IF(AND(R141="BUY",NOT(G142=F141)),"FALSE RAISE",IF(S141="TRD","SELL",""))),"")</f>
        <v/>
      </c>
      <c r="S142" s="1" t="str">
        <f aca="false">IF(Q142="",IF(R142="BUY","TRD",IF(OR(R142="SELL",R142="FALSE RAISE"),"",IF(S141="TRD","TRD",""))),"")</f>
        <v/>
      </c>
    </row>
    <row r="143" customFormat="false" ht="13.8" hidden="false" customHeight="false" outlineLevel="0" collapsed="false">
      <c r="A143" s="9" t="s">
        <v>158</v>
      </c>
      <c r="B143" s="9" t="s">
        <v>16</v>
      </c>
      <c r="C143" s="10" t="n">
        <v>22502235</v>
      </c>
      <c r="D143" s="10" t="n">
        <v>23160000</v>
      </c>
      <c r="E143" s="10" t="n">
        <v>22502235</v>
      </c>
      <c r="F143" s="10" t="n">
        <v>22600001</v>
      </c>
      <c r="G143" s="10" t="n">
        <v>22600001</v>
      </c>
      <c r="I143" s="5" t="n">
        <f aca="false">D143-E143</f>
        <v>657765</v>
      </c>
      <c r="J143" s="6" t="n">
        <f aca="false">IFERROR((D143-MAX(C143,F143))/I143,0)</f>
        <v>0.851366369448055</v>
      </c>
      <c r="K143" s="6" t="n">
        <f aca="false">IFERROR((MIN(C143,F143)-E143)/I143,0)</f>
        <v>0</v>
      </c>
      <c r="L143" s="7" t="n">
        <f aca="false">IF(N143="NUEVO CALCULO","-",K143+J143)</f>
        <v>0.851366369448055</v>
      </c>
      <c r="M143" s="8" t="n">
        <f aca="false">IFERROR((G143-MIN(C143,F143))/(ABS(C143-F143)),0)</f>
        <v>1</v>
      </c>
      <c r="N143" s="1" t="str">
        <f aca="false">IF(H143="NC","NUEVO CALCULO",IF(AND(G143&lt;=D143,G143&gt;MAX(C143,F143)),"THR TOP",IF(AND(G143&lt;=MAX(C143,F143),G143&gt;MIN(C143,F143)),IF(AND(M143&lt;=1,M143&gt;=0.6),"BDY TOP",IF(AND(M143&lt;0.6,M143&gt;=0.3),"BDY MID",IF(AND(M143&lt;0.3,M143&gt;=0),"BDY BTM",""))),"THR BTM")))</f>
        <v>BDY TOP</v>
      </c>
      <c r="O143" s="5" t="n">
        <f aca="false">IF(N143="NUEVO CALCULO","-",G143-G142)</f>
        <v>0</v>
      </c>
      <c r="P143" s="1" t="str">
        <f aca="false">IF(D143&gt;D142+$O$1,"HIGH","")</f>
        <v/>
      </c>
      <c r="Q143" s="1" t="str">
        <f aca="false">IF(AND(P142="HIGH",P143="HIGH"),"...",IF(P143="HIGH","BUY",IF(P142="HIGH","SELL","")))</f>
        <v/>
      </c>
      <c r="R143" s="1" t="str">
        <f aca="false">IF(Q143="",IF(AND(F143&gt;G143+$R$1,G143=F142),"BUY",IF(AND(R142="BUY",NOT(G143=F142)),"FALSE RAISE",IF(S142="TRD","SELL",""))),"")</f>
        <v/>
      </c>
      <c r="S143" s="1" t="str">
        <f aca="false">IF(Q143="",IF(R143="BUY","TRD",IF(OR(R143="SELL",R143="FALSE RAISE"),"",IF(S142="TRD","TRD",""))),"")</f>
        <v/>
      </c>
    </row>
    <row r="144" customFormat="false" ht="13.8" hidden="false" customHeight="false" outlineLevel="0" collapsed="false">
      <c r="A144" s="9" t="s">
        <v>159</v>
      </c>
      <c r="B144" s="9" t="s">
        <v>16</v>
      </c>
      <c r="C144" s="10" t="n">
        <v>22502235</v>
      </c>
      <c r="D144" s="10" t="n">
        <v>23160000</v>
      </c>
      <c r="E144" s="10" t="n">
        <v>22502235</v>
      </c>
      <c r="F144" s="10" t="n">
        <v>22600001</v>
      </c>
      <c r="G144" s="10" t="n">
        <v>22600001</v>
      </c>
      <c r="I144" s="5" t="n">
        <f aca="false">D144-E144</f>
        <v>657765</v>
      </c>
      <c r="J144" s="6" t="n">
        <f aca="false">IFERROR((D144-MAX(C144,F144))/I144,0)</f>
        <v>0.851366369448055</v>
      </c>
      <c r="K144" s="6" t="n">
        <f aca="false">IFERROR((MIN(C144,F144)-E144)/I144,0)</f>
        <v>0</v>
      </c>
      <c r="L144" s="7" t="n">
        <f aca="false">IF(N144="NUEVO CALCULO","-",K144+J144)</f>
        <v>0.851366369448055</v>
      </c>
      <c r="M144" s="8" t="n">
        <f aca="false">IFERROR((G144-MIN(C144,F144))/(ABS(C144-F144)),0)</f>
        <v>1</v>
      </c>
      <c r="N144" s="1" t="str">
        <f aca="false">IF(H144="NC","NUEVO CALCULO",IF(AND(G144&lt;=D144,G144&gt;MAX(C144,F144)),"THR TOP",IF(AND(G144&lt;=MAX(C144,F144),G144&gt;MIN(C144,F144)),IF(AND(M144&lt;=1,M144&gt;=0.6),"BDY TOP",IF(AND(M144&lt;0.6,M144&gt;=0.3),"BDY MID",IF(AND(M144&lt;0.3,M144&gt;=0),"BDY BTM",""))),"THR BTM")))</f>
        <v>BDY TOP</v>
      </c>
      <c r="O144" s="5" t="n">
        <f aca="false">IF(N144="NUEVO CALCULO","-",G144-G143)</f>
        <v>0</v>
      </c>
      <c r="P144" s="1" t="str">
        <f aca="false">IF(D144&gt;D143+$O$1,"HIGH","")</f>
        <v/>
      </c>
      <c r="Q144" s="1" t="str">
        <f aca="false">IF(AND(P143="HIGH",P144="HIGH"),"...",IF(P144="HIGH","BUY",IF(P143="HIGH","SELL","")))</f>
        <v/>
      </c>
      <c r="R144" s="1" t="str">
        <f aca="false">IF(Q144="",IF(AND(F144&gt;G144+$R$1,G144=F143),"BUY",IF(AND(R143="BUY",NOT(G144=F143)),"FALSE RAISE",IF(S143="TRD","SELL",""))),"")</f>
        <v/>
      </c>
      <c r="S144" s="1" t="str">
        <f aca="false">IF(Q144="",IF(R144="BUY","TRD",IF(OR(R144="SELL",R144="FALSE RAISE"),"",IF(S143="TRD","TRD",""))),"")</f>
        <v/>
      </c>
    </row>
    <row r="145" customFormat="false" ht="13.8" hidden="false" customHeight="false" outlineLevel="0" collapsed="false">
      <c r="A145" s="9" t="s">
        <v>160</v>
      </c>
      <c r="B145" s="9" t="s">
        <v>16</v>
      </c>
      <c r="C145" s="10" t="n">
        <v>22502235</v>
      </c>
      <c r="D145" s="10" t="n">
        <v>23160000</v>
      </c>
      <c r="E145" s="10" t="n">
        <v>22502235</v>
      </c>
      <c r="F145" s="4" t="n">
        <v>22503001</v>
      </c>
      <c r="G145" s="4" t="n">
        <v>22503001</v>
      </c>
      <c r="I145" s="5" t="n">
        <f aca="false">D145-E145</f>
        <v>657765</v>
      </c>
      <c r="J145" s="6" t="n">
        <f aca="false">IFERROR((D145-MAX(C145,F145))/I145,0)</f>
        <v>0.998835450350809</v>
      </c>
      <c r="K145" s="6" t="n">
        <f aca="false">IFERROR((MIN(C145,F145)-E145)/I145,0)</f>
        <v>0</v>
      </c>
      <c r="L145" s="7" t="n">
        <f aca="false">IF(N145="NUEVO CALCULO","-",K145+J145)</f>
        <v>0.998835450350809</v>
      </c>
      <c r="M145" s="8" t="n">
        <f aca="false">IFERROR((G145-MIN(C145,F145))/(ABS(C145-F145)),0)</f>
        <v>1</v>
      </c>
      <c r="N145" s="1" t="str">
        <f aca="false">IF(H145="NC","NUEVO CALCULO",IF(AND(G145&lt;=D145,G145&gt;MAX(C145,F145)),"THR TOP",IF(AND(G145&lt;=MAX(C145,F145),G145&gt;MIN(C145,F145)),IF(AND(M145&lt;=1,M145&gt;=0.6),"BDY TOP",IF(AND(M145&lt;0.6,M145&gt;=0.3),"BDY MID",IF(AND(M145&lt;0.3,M145&gt;=0),"BDY BTM",""))),"THR BTM")))</f>
        <v>BDY TOP</v>
      </c>
      <c r="O145" s="5" t="n">
        <f aca="false">IF(N145="NUEVO CALCULO","-",G145-G144)</f>
        <v>-97000</v>
      </c>
      <c r="P145" s="1" t="str">
        <f aca="false">IF(D145&gt;D144+$O$1,"HIGH","")</f>
        <v/>
      </c>
      <c r="Q145" s="1" t="str">
        <f aca="false">IF(AND(P144="HIGH",P145="HIGH"),"...",IF(P145="HIGH","BUY",IF(P144="HIGH","SELL","")))</f>
        <v/>
      </c>
      <c r="R145" s="1" t="str">
        <f aca="false">IF(Q145="",IF(AND(F145&gt;G145+$R$1,G145=F144),"BUY",IF(AND(R144="BUY",NOT(G145=F144)),"FALSE RAISE",IF(S144="TRD","SELL",""))),"")</f>
        <v/>
      </c>
      <c r="S145" s="1" t="str">
        <f aca="false">IF(Q145="",IF(R145="BUY","TRD",IF(OR(R145="SELL",R145="FALSE RAISE"),"",IF(S144="TRD","TRD",""))),"")</f>
        <v/>
      </c>
    </row>
    <row r="146" customFormat="false" ht="13.8" hidden="false" customHeight="false" outlineLevel="0" collapsed="false">
      <c r="A146" s="9" t="s">
        <v>161</v>
      </c>
      <c r="B146" s="9" t="s">
        <v>16</v>
      </c>
      <c r="C146" s="10" t="n">
        <v>22502235</v>
      </c>
      <c r="D146" s="10" t="n">
        <v>23160000</v>
      </c>
      <c r="E146" s="10" t="n">
        <v>22502235</v>
      </c>
      <c r="F146" s="10" t="n">
        <v>22503001</v>
      </c>
      <c r="G146" s="10" t="n">
        <v>22503001</v>
      </c>
      <c r="I146" s="5" t="n">
        <f aca="false">D146-E146</f>
        <v>657765</v>
      </c>
      <c r="J146" s="6" t="n">
        <f aca="false">IFERROR((D146-MAX(C146,F146))/I146,0)</f>
        <v>0.998835450350809</v>
      </c>
      <c r="K146" s="6" t="n">
        <f aca="false">IFERROR((MIN(C146,F146)-E146)/I146,0)</f>
        <v>0</v>
      </c>
      <c r="L146" s="7" t="n">
        <f aca="false">IF(N146="NUEVO CALCULO","-",K146+J146)</f>
        <v>0.998835450350809</v>
      </c>
      <c r="M146" s="8" t="n">
        <f aca="false">IFERROR((G146-MIN(C146,F146))/(ABS(C146-F146)),0)</f>
        <v>1</v>
      </c>
      <c r="N146" s="1" t="str">
        <f aca="false">IF(H146="NC","NUEVO CALCULO",IF(AND(G146&lt;=D146,G146&gt;MAX(C146,F146)),"THR TOP",IF(AND(G146&lt;=MAX(C146,F146),G146&gt;MIN(C146,F146)),IF(AND(M146&lt;=1,M146&gt;=0.6),"BDY TOP",IF(AND(M146&lt;0.6,M146&gt;=0.3),"BDY MID",IF(AND(M146&lt;0.3,M146&gt;=0),"BDY BTM",""))),"THR BTM")))</f>
        <v>BDY TOP</v>
      </c>
      <c r="O146" s="5" t="n">
        <f aca="false">IF(N146="NUEVO CALCULO","-",G146-G145)</f>
        <v>0</v>
      </c>
      <c r="P146" s="1" t="str">
        <f aca="false">IF(D146&gt;D145+$O$1,"HIGH","")</f>
        <v/>
      </c>
      <c r="Q146" s="1" t="str">
        <f aca="false">IF(AND(P145="HIGH",P146="HIGH"),"...",IF(P146="HIGH","BUY",IF(P145="HIGH","SELL","")))</f>
        <v/>
      </c>
      <c r="R146" s="1" t="str">
        <f aca="false">IF(Q146="",IF(AND(F146&gt;G146+$R$1,G146=F145),"BUY",IF(AND(R145="BUY",NOT(G146=F145)),"FALSE RAISE",IF(S145="TRD","SELL",""))),"")</f>
        <v/>
      </c>
      <c r="S146" s="1" t="str">
        <f aca="false">IF(Q146="",IF(R146="BUY","TRD",IF(OR(R146="SELL",R146="FALSE RAISE"),"",IF(S145="TRD","TRD",""))),"")</f>
        <v/>
      </c>
    </row>
    <row r="147" customFormat="false" ht="13.8" hidden="false" customHeight="false" outlineLevel="0" collapsed="false">
      <c r="A147" s="9" t="s">
        <v>162</v>
      </c>
      <c r="B147" s="9" t="s">
        <v>16</v>
      </c>
      <c r="C147" s="10" t="n">
        <v>22502235</v>
      </c>
      <c r="D147" s="10" t="n">
        <v>23160000</v>
      </c>
      <c r="E147" s="10" t="n">
        <v>22502235</v>
      </c>
      <c r="F147" s="10" t="n">
        <v>22503001</v>
      </c>
      <c r="G147" s="10" t="n">
        <v>22503001</v>
      </c>
      <c r="I147" s="5" t="n">
        <f aca="false">D147-E147</f>
        <v>657765</v>
      </c>
      <c r="J147" s="6" t="n">
        <f aca="false">IFERROR((D147-MAX(C147,F147))/I147,0)</f>
        <v>0.998835450350809</v>
      </c>
      <c r="K147" s="6" t="n">
        <f aca="false">IFERROR((MIN(C147,F147)-E147)/I147,0)</f>
        <v>0</v>
      </c>
      <c r="L147" s="7" t="n">
        <f aca="false">IF(N147="NUEVO CALCULO","-",K147+J147)</f>
        <v>0.998835450350809</v>
      </c>
      <c r="M147" s="8" t="n">
        <f aca="false">IFERROR((G147-MIN(C147,F147))/(ABS(C147-F147)),0)</f>
        <v>1</v>
      </c>
      <c r="N147" s="1" t="str">
        <f aca="false">IF(H147="NC","NUEVO CALCULO",IF(AND(G147&lt;=D147,G147&gt;MAX(C147,F147)),"THR TOP",IF(AND(G147&lt;=MAX(C147,F147),G147&gt;MIN(C147,F147)),IF(AND(M147&lt;=1,M147&gt;=0.6),"BDY TOP",IF(AND(M147&lt;0.6,M147&gt;=0.3),"BDY MID",IF(AND(M147&lt;0.3,M147&gt;=0),"BDY BTM",""))),"THR BTM")))</f>
        <v>BDY TOP</v>
      </c>
      <c r="O147" s="5" t="n">
        <f aca="false">IF(N147="NUEVO CALCULO","-",G147-G146)</f>
        <v>0</v>
      </c>
      <c r="P147" s="1" t="str">
        <f aca="false">IF(D147&gt;D146+$O$1,"HIGH","")</f>
        <v/>
      </c>
      <c r="Q147" s="1" t="str">
        <f aca="false">IF(AND(P146="HIGH",P147="HIGH"),"...",IF(P147="HIGH","BUY",IF(P146="HIGH","SELL","")))</f>
        <v/>
      </c>
      <c r="R147" s="1" t="str">
        <f aca="false">IF(Q147="",IF(AND(F147&gt;G147+$R$1,G147=F146),"BUY",IF(AND(R146="BUY",NOT(G147=F146)),"FALSE RAISE",IF(S146="TRD","SELL",""))),"")</f>
        <v/>
      </c>
      <c r="S147" s="1" t="str">
        <f aca="false">IF(Q147="",IF(R147="BUY","TRD",IF(OR(R147="SELL",R147="FALSE RAISE"),"",IF(S146="TRD","TRD",""))),"")</f>
        <v/>
      </c>
    </row>
    <row r="148" customFormat="false" ht="13.8" hidden="false" customHeight="false" outlineLevel="0" collapsed="false">
      <c r="A148" s="9" t="s">
        <v>163</v>
      </c>
      <c r="B148" s="9" t="s">
        <v>16</v>
      </c>
      <c r="C148" s="10" t="n">
        <v>22502235</v>
      </c>
      <c r="D148" s="10" t="n">
        <v>23160000</v>
      </c>
      <c r="E148" s="10" t="n">
        <v>22502235</v>
      </c>
      <c r="F148" s="10" t="n">
        <v>22503001</v>
      </c>
      <c r="G148" s="10" t="n">
        <v>22503001</v>
      </c>
      <c r="I148" s="5" t="n">
        <f aca="false">D148-E148</f>
        <v>657765</v>
      </c>
      <c r="J148" s="6" t="n">
        <f aca="false">IFERROR((D148-MAX(C148,F148))/I148,0)</f>
        <v>0.998835450350809</v>
      </c>
      <c r="K148" s="6" t="n">
        <f aca="false">IFERROR((MIN(C148,F148)-E148)/I148,0)</f>
        <v>0</v>
      </c>
      <c r="L148" s="7" t="n">
        <f aca="false">IF(N148="NUEVO CALCULO","-",K148+J148)</f>
        <v>0.998835450350809</v>
      </c>
      <c r="M148" s="8" t="n">
        <f aca="false">IFERROR((G148-MIN(C148,F148))/(ABS(C148-F148)),0)</f>
        <v>1</v>
      </c>
      <c r="N148" s="1" t="str">
        <f aca="false">IF(H148="NC","NUEVO CALCULO",IF(AND(G148&lt;=D148,G148&gt;MAX(C148,F148)),"THR TOP",IF(AND(G148&lt;=MAX(C148,F148),G148&gt;MIN(C148,F148)),IF(AND(M148&lt;=1,M148&gt;=0.6),"BDY TOP",IF(AND(M148&lt;0.6,M148&gt;=0.3),"BDY MID",IF(AND(M148&lt;0.3,M148&gt;=0),"BDY BTM",""))),"THR BTM")))</f>
        <v>BDY TOP</v>
      </c>
      <c r="O148" s="5" t="n">
        <f aca="false">IF(N148="NUEVO CALCULO","-",G148-G147)</f>
        <v>0</v>
      </c>
      <c r="P148" s="1" t="str">
        <f aca="false">IF(D148&gt;D147+$O$1,"HIGH","")</f>
        <v/>
      </c>
      <c r="Q148" s="1" t="str">
        <f aca="false">IF(AND(P147="HIGH",P148="HIGH"),"...",IF(P148="HIGH","BUY",IF(P147="HIGH","SELL","")))</f>
        <v/>
      </c>
      <c r="R148" s="1" t="str">
        <f aca="false">IF(Q148="",IF(AND(F148&gt;G148+$R$1,G148=F147),"BUY",IF(AND(R147="BUY",NOT(G148=F147)),"FALSE RAISE",IF(S147="TRD","SELL",""))),"")</f>
        <v/>
      </c>
      <c r="S148" s="1" t="str">
        <f aca="false">IF(Q148="",IF(R148="BUY","TRD",IF(OR(R148="SELL",R148="FALSE RAISE"),"",IF(S147="TRD","TRD",""))),"")</f>
        <v/>
      </c>
    </row>
    <row r="149" customFormat="false" ht="13.8" hidden="false" customHeight="false" outlineLevel="0" collapsed="false">
      <c r="A149" s="9" t="s">
        <v>164</v>
      </c>
      <c r="B149" s="9" t="s">
        <v>16</v>
      </c>
      <c r="C149" s="10" t="n">
        <v>22502235</v>
      </c>
      <c r="D149" s="10" t="n">
        <v>23160000</v>
      </c>
      <c r="E149" s="4" t="n">
        <v>22120000</v>
      </c>
      <c r="F149" s="4" t="n">
        <v>22120000</v>
      </c>
      <c r="G149" s="4" t="n">
        <v>22120000</v>
      </c>
      <c r="I149" s="5" t="n">
        <f aca="false">D149-E149</f>
        <v>1040000</v>
      </c>
      <c r="J149" s="6" t="n">
        <f aca="false">IFERROR((D149-MAX(C149,F149))/I149,0)</f>
        <v>0.632466346153846</v>
      </c>
      <c r="K149" s="6" t="n">
        <f aca="false">IFERROR((MIN(C149,F149)-E149)/I149,0)</f>
        <v>0</v>
      </c>
      <c r="L149" s="7" t="n">
        <f aca="false">IF(N149="NUEVO CALCULO","-",K149+J149)</f>
        <v>0.632466346153846</v>
      </c>
      <c r="M149" s="8" t="n">
        <f aca="false">IFERROR((G149-MIN(C149,F149))/(ABS(C149-F149)),0)</f>
        <v>0</v>
      </c>
      <c r="N149" s="1" t="str">
        <f aca="false">IF(H149="NC","NUEVO CALCULO",IF(AND(G149&lt;=D149,G149&gt;MAX(C149,F149)),"THR TOP",IF(AND(G149&lt;=MAX(C149,F149),G149&gt;MIN(C149,F149)),IF(AND(M149&lt;=1,M149&gt;=0.6),"BDY TOP",IF(AND(M149&lt;0.6,M149&gt;=0.3),"BDY MID",IF(AND(M149&lt;0.3,M149&gt;=0),"BDY BTM",""))),"THR BTM")))</f>
        <v>THR BTM</v>
      </c>
      <c r="O149" s="5" t="n">
        <f aca="false">IF(N149="NUEVO CALCULO","-",G149-G148)</f>
        <v>-383001</v>
      </c>
      <c r="P149" s="1" t="str">
        <f aca="false">IF(D149&gt;D148+$O$1,"HIGH","")</f>
        <v/>
      </c>
      <c r="Q149" s="1" t="str">
        <f aca="false">IF(AND(P148="HIGH",P149="HIGH"),"...",IF(P149="HIGH","BUY",IF(P148="HIGH","SELL","")))</f>
        <v/>
      </c>
      <c r="R149" s="1" t="str">
        <f aca="false">IF(Q149="",IF(AND(F149&gt;G149+$R$1,G149=F148),"BUY",IF(AND(R148="BUY",NOT(G149=F148)),"FALSE RAISE",IF(S148="TRD","SELL",""))),"")</f>
        <v/>
      </c>
      <c r="S149" s="1" t="str">
        <f aca="false">IF(Q149="",IF(R149="BUY","TRD",IF(OR(R149="SELL",R149="FALSE RAISE"),"",IF(S148="TRD","TRD",""))),"")</f>
        <v/>
      </c>
    </row>
    <row r="150" customFormat="false" ht="13.8" hidden="false" customHeight="false" outlineLevel="0" collapsed="false">
      <c r="A150" s="9" t="s">
        <v>165</v>
      </c>
      <c r="B150" s="9" t="s">
        <v>16</v>
      </c>
      <c r="C150" s="10" t="n">
        <v>22502235</v>
      </c>
      <c r="D150" s="10" t="n">
        <v>23160000</v>
      </c>
      <c r="E150" s="10" t="n">
        <v>22120000</v>
      </c>
      <c r="F150" s="10" t="n">
        <v>22120000</v>
      </c>
      <c r="G150" s="10" t="n">
        <v>22120000</v>
      </c>
      <c r="I150" s="5" t="n">
        <f aca="false">D150-E150</f>
        <v>1040000</v>
      </c>
      <c r="J150" s="6" t="n">
        <f aca="false">IFERROR((D150-MAX(C150,F150))/I150,0)</f>
        <v>0.632466346153846</v>
      </c>
      <c r="K150" s="6" t="n">
        <f aca="false">IFERROR((MIN(C150,F150)-E150)/I150,0)</f>
        <v>0</v>
      </c>
      <c r="L150" s="7" t="n">
        <f aca="false">IF(N150="NUEVO CALCULO","-",K150+J150)</f>
        <v>0.632466346153846</v>
      </c>
      <c r="M150" s="8" t="n">
        <f aca="false">IFERROR((G150-MIN(C150,F150))/(ABS(C150-F150)),0)</f>
        <v>0</v>
      </c>
      <c r="N150" s="1" t="str">
        <f aca="false">IF(H150="NC","NUEVO CALCULO",IF(AND(G150&lt;=D150,G150&gt;MAX(C150,F150)),"THR TOP",IF(AND(G150&lt;=MAX(C150,F150),G150&gt;MIN(C150,F150)),IF(AND(M150&lt;=1,M150&gt;=0.6),"BDY TOP",IF(AND(M150&lt;0.6,M150&gt;=0.3),"BDY MID",IF(AND(M150&lt;0.3,M150&gt;=0),"BDY BTM",""))),"THR BTM")))</f>
        <v>THR BTM</v>
      </c>
      <c r="O150" s="5" t="n">
        <f aca="false">IF(N150="NUEVO CALCULO","-",G150-G149)</f>
        <v>0</v>
      </c>
      <c r="P150" s="1" t="str">
        <f aca="false">IF(D150&gt;D149+$O$1,"HIGH","")</f>
        <v/>
      </c>
      <c r="Q150" s="1" t="str">
        <f aca="false">IF(AND(P149="HIGH",P150="HIGH"),"...",IF(P150="HIGH","BUY",IF(P149="HIGH","SELL","")))</f>
        <v/>
      </c>
      <c r="R150" s="1" t="str">
        <f aca="false">IF(Q150="",IF(AND(F150&gt;G150+$R$1,G150=F149),"BUY",IF(AND(R149="BUY",NOT(G150=F149)),"FALSE RAISE",IF(S149="TRD","SELL",""))),"")</f>
        <v/>
      </c>
      <c r="S150" s="1" t="str">
        <f aca="false">IF(Q150="",IF(R150="BUY","TRD",IF(OR(R150="SELL",R150="FALSE RAISE"),"",IF(S149="TRD","TRD",""))),"")</f>
        <v/>
      </c>
    </row>
    <row r="151" customFormat="false" ht="13.8" hidden="false" customHeight="false" outlineLevel="0" collapsed="false">
      <c r="A151" s="9" t="s">
        <v>166</v>
      </c>
      <c r="B151" s="9" t="s">
        <v>16</v>
      </c>
      <c r="C151" s="10" t="n">
        <v>22502235</v>
      </c>
      <c r="D151" s="10" t="n">
        <v>23160000</v>
      </c>
      <c r="E151" s="4" t="n">
        <v>22000000</v>
      </c>
      <c r="F151" s="4" t="n">
        <v>22000000</v>
      </c>
      <c r="G151" s="10" t="n">
        <v>22120000</v>
      </c>
      <c r="I151" s="5" t="n">
        <f aca="false">D151-E151</f>
        <v>1160000</v>
      </c>
      <c r="J151" s="6" t="n">
        <f aca="false">IFERROR((D151-MAX(C151,F151))/I151,0)</f>
        <v>0.567038793103448</v>
      </c>
      <c r="K151" s="6" t="n">
        <f aca="false">IFERROR((MIN(C151,F151)-E151)/I151,0)</f>
        <v>0</v>
      </c>
      <c r="L151" s="7" t="n">
        <f aca="false">IF(N151="NUEVO CALCULO","-",K151+J151)</f>
        <v>0.567038793103448</v>
      </c>
      <c r="M151" s="8" t="n">
        <f aca="false">IFERROR((G151-MIN(C151,F151))/(ABS(C151-F151)),0)</f>
        <v>0.238931974075881</v>
      </c>
      <c r="N151" s="1" t="str">
        <f aca="false">IF(H151="NC","NUEVO CALCULO",IF(AND(G151&lt;=D151,G151&gt;MAX(C151,F151)),"THR TOP",IF(AND(G151&lt;=MAX(C151,F151),G151&gt;MIN(C151,F151)),IF(AND(M151&lt;=1,M151&gt;=0.6),"BDY TOP",IF(AND(M151&lt;0.6,M151&gt;=0.3),"BDY MID",IF(AND(M151&lt;0.3,M151&gt;=0),"BDY BTM",""))),"THR BTM")))</f>
        <v>BDY BTM</v>
      </c>
      <c r="O151" s="5" t="n">
        <f aca="false">IF(N151="NUEVO CALCULO","-",G151-G150)</f>
        <v>0</v>
      </c>
      <c r="P151" s="1" t="str">
        <f aca="false">IF(D151&gt;D150+$O$1,"HIGH","")</f>
        <v/>
      </c>
      <c r="Q151" s="1" t="str">
        <f aca="false">IF(AND(P150="HIGH",P151="HIGH"),"...",IF(P151="HIGH","BUY",IF(P150="HIGH","SELL","")))</f>
        <v/>
      </c>
      <c r="R151" s="1" t="str">
        <f aca="false">IF(Q151="",IF(AND(F151&gt;G151+$R$1,G151=F150),"BUY",IF(AND(R150="BUY",NOT(G151=F150)),"FALSE RAISE",IF(S150="TRD","SELL",""))),"")</f>
        <v/>
      </c>
      <c r="S151" s="1" t="str">
        <f aca="false">IF(Q151="",IF(R151="BUY","TRD",IF(OR(R151="SELL",R151="FALSE RAISE"),"",IF(S150="TRD","TRD",""))),"")</f>
        <v/>
      </c>
    </row>
    <row r="152" customFormat="false" ht="13.8" hidden="false" customHeight="false" outlineLevel="0" collapsed="false">
      <c r="A152" s="9" t="s">
        <v>167</v>
      </c>
      <c r="B152" s="9" t="s">
        <v>16</v>
      </c>
      <c r="C152" s="10" t="n">
        <v>22502235</v>
      </c>
      <c r="D152" s="10" t="n">
        <v>23160000</v>
      </c>
      <c r="E152" s="10" t="n">
        <v>22000000</v>
      </c>
      <c r="F152" s="10" t="n">
        <v>22000000</v>
      </c>
      <c r="G152" s="4" t="n">
        <v>22000000</v>
      </c>
      <c r="I152" s="5" t="n">
        <f aca="false">D152-E152</f>
        <v>1160000</v>
      </c>
      <c r="J152" s="6" t="n">
        <f aca="false">IFERROR((D152-MAX(C152,F152))/I152,0)</f>
        <v>0.567038793103448</v>
      </c>
      <c r="K152" s="6" t="n">
        <f aca="false">IFERROR((MIN(C152,F152)-E152)/I152,0)</f>
        <v>0</v>
      </c>
      <c r="L152" s="7" t="n">
        <f aca="false">IF(N152="NUEVO CALCULO","-",K152+J152)</f>
        <v>0.567038793103448</v>
      </c>
      <c r="M152" s="8" t="n">
        <f aca="false">IFERROR((G152-MIN(C152,F152))/(ABS(C152-F152)),0)</f>
        <v>0</v>
      </c>
      <c r="N152" s="1" t="str">
        <f aca="false">IF(H152="NC","NUEVO CALCULO",IF(AND(G152&lt;=D152,G152&gt;MAX(C152,F152)),"THR TOP",IF(AND(G152&lt;=MAX(C152,F152),G152&gt;MIN(C152,F152)),IF(AND(M152&lt;=1,M152&gt;=0.6),"BDY TOP",IF(AND(M152&lt;0.6,M152&gt;=0.3),"BDY MID",IF(AND(M152&lt;0.3,M152&gt;=0),"BDY BTM",""))),"THR BTM")))</f>
        <v>THR BTM</v>
      </c>
      <c r="O152" s="5" t="n">
        <f aca="false">IF(N152="NUEVO CALCULO","-",G152-G151)</f>
        <v>-120000</v>
      </c>
      <c r="P152" s="1" t="str">
        <f aca="false">IF(D152&gt;D151+$O$1,"HIGH","")</f>
        <v/>
      </c>
      <c r="Q152" s="1" t="str">
        <f aca="false">IF(AND(P151="HIGH",P152="HIGH"),"...",IF(P152="HIGH","BUY",IF(P151="HIGH","SELL","")))</f>
        <v/>
      </c>
      <c r="R152" s="1" t="str">
        <f aca="false">IF(Q152="",IF(AND(F152&gt;G152+$R$1,G152=F151),"BUY",IF(AND(R151="BUY",NOT(G152=F151)),"FALSE RAISE",IF(S151="TRD","SELL",""))),"")</f>
        <v/>
      </c>
      <c r="S152" s="1" t="str">
        <f aca="false">IF(Q152="",IF(R152="BUY","TRD",IF(OR(R152="SELL",R152="FALSE RAISE"),"",IF(S151="TRD","TRD",""))),"")</f>
        <v/>
      </c>
    </row>
    <row r="153" customFormat="false" ht="13.8" hidden="false" customHeight="false" outlineLevel="0" collapsed="false">
      <c r="A153" s="9" t="s">
        <v>168</v>
      </c>
      <c r="B153" s="9" t="s">
        <v>16</v>
      </c>
      <c r="C153" s="10" t="n">
        <v>22502235</v>
      </c>
      <c r="D153" s="10" t="n">
        <v>23160000</v>
      </c>
      <c r="E153" s="10" t="n">
        <v>22000000</v>
      </c>
      <c r="F153" s="4" t="n">
        <v>22090000</v>
      </c>
      <c r="G153" s="10" t="n">
        <v>22000000</v>
      </c>
      <c r="I153" s="5" t="n">
        <f aca="false">D153-E153</f>
        <v>1160000</v>
      </c>
      <c r="J153" s="6" t="n">
        <f aca="false">IFERROR((D153-MAX(C153,F153))/I153,0)</f>
        <v>0.567038793103448</v>
      </c>
      <c r="K153" s="6" t="n">
        <f aca="false">IFERROR((MIN(C153,F153)-E153)/I153,0)</f>
        <v>0.0775862068965517</v>
      </c>
      <c r="L153" s="7" t="n">
        <f aca="false">IF(N153="NUEVO CALCULO","-",K153+J153)</f>
        <v>0.644625</v>
      </c>
      <c r="M153" s="8" t="n">
        <f aca="false">IFERROR((G153-MIN(C153,F153))/(ABS(C153-F153)),0)</f>
        <v>-0.218322073574539</v>
      </c>
      <c r="N153" s="1" t="str">
        <f aca="false">IF(H153="NC","NUEVO CALCULO",IF(AND(G153&lt;=D153,G153&gt;MAX(C153,F153)),"THR TOP",IF(AND(G153&lt;=MAX(C153,F153),G153&gt;MIN(C153,F153)),IF(AND(M153&lt;=1,M153&gt;=0.6),"BDY TOP",IF(AND(M153&lt;0.6,M153&gt;=0.3),"BDY MID",IF(AND(M153&lt;0.3,M153&gt;=0),"BDY BTM",""))),"THR BTM")))</f>
        <v>THR BTM</v>
      </c>
      <c r="O153" s="5" t="n">
        <f aca="false">IF(N153="NUEVO CALCULO","-",G153-G152)</f>
        <v>0</v>
      </c>
      <c r="P153" s="1" t="str">
        <f aca="false">IF(D153&gt;D152+$O$1,"HIGH","")</f>
        <v/>
      </c>
      <c r="Q153" s="1" t="str">
        <f aca="false">IF(AND(P152="HIGH",P153="HIGH"),"...",IF(P153="HIGH","BUY",IF(P152="HIGH","SELL","")))</f>
        <v/>
      </c>
      <c r="R153" s="1" t="str">
        <f aca="false">IF(Q153="",IF(AND(F153&gt;G153+$R$1,G153=F152),"BUY",IF(AND(R152="BUY",NOT(G153=F152)),"FALSE RAISE",IF(S152="TRD","SELL",""))),"")</f>
        <v>BUY</v>
      </c>
      <c r="S153" s="1" t="str">
        <f aca="false">IF(Q153="",IF(R153="BUY","TRD",IF(OR(R153="SELL",R153="FALSE RAISE"),"",IF(S152="TRD","TRD",""))),"")</f>
        <v>TRD</v>
      </c>
    </row>
    <row r="154" customFormat="false" ht="13.8" hidden="false" customHeight="false" outlineLevel="0" collapsed="false">
      <c r="A154" s="9" t="s">
        <v>169</v>
      </c>
      <c r="B154" s="9" t="s">
        <v>16</v>
      </c>
      <c r="C154" s="10" t="n">
        <v>22502235</v>
      </c>
      <c r="D154" s="10" t="n">
        <v>23160000</v>
      </c>
      <c r="E154" s="10" t="n">
        <v>22000000</v>
      </c>
      <c r="F154" s="4" t="n">
        <v>22000000</v>
      </c>
      <c r="G154" s="4" t="n">
        <v>22090000</v>
      </c>
      <c r="I154" s="5" t="n">
        <f aca="false">D154-E154</f>
        <v>1160000</v>
      </c>
      <c r="J154" s="6" t="n">
        <f aca="false">IFERROR((D154-MAX(C154,F154))/I154,0)</f>
        <v>0.567038793103448</v>
      </c>
      <c r="K154" s="6" t="n">
        <f aca="false">IFERROR((MIN(C154,F154)-E154)/I154,0)</f>
        <v>0</v>
      </c>
      <c r="L154" s="7" t="n">
        <f aca="false">IF(N154="NUEVO CALCULO","-",K154+J154)</f>
        <v>0.567038793103448</v>
      </c>
      <c r="M154" s="8" t="n">
        <f aca="false">IFERROR((G154-MIN(C154,F154))/(ABS(C154-F154)),0)</f>
        <v>0.179198980556911</v>
      </c>
      <c r="N154" s="1" t="str">
        <f aca="false">IF(H154="NC","NUEVO CALCULO",IF(AND(G154&lt;=D154,G154&gt;MAX(C154,F154)),"THR TOP",IF(AND(G154&lt;=MAX(C154,F154),G154&gt;MIN(C154,F154)),IF(AND(M154&lt;=1,M154&gt;=0.6),"BDY TOP",IF(AND(M154&lt;0.6,M154&gt;=0.3),"BDY MID",IF(AND(M154&lt;0.3,M154&gt;=0),"BDY BTM",""))),"THR BTM")))</f>
        <v>BDY BTM</v>
      </c>
      <c r="O154" s="5" t="n">
        <f aca="false">IF(N154="NUEVO CALCULO","-",G154-G153)</f>
        <v>90000</v>
      </c>
      <c r="P154" s="1" t="str">
        <f aca="false">IF(D154&gt;D153+$O$1,"HIGH","")</f>
        <v/>
      </c>
      <c r="Q154" s="1" t="str">
        <f aca="false">IF(AND(P153="HIGH",P154="HIGH"),"...",IF(P154="HIGH","BUY",IF(P153="HIGH","SELL","")))</f>
        <v/>
      </c>
      <c r="R154" s="1" t="str">
        <f aca="false">IF(Q154="",IF(AND(F154&gt;G154+$R$1,G154=F153),"BUY",IF(AND(R153="BUY",NOT(G154=F153)),"FALSE RAISE",IF(S153="TRD","SELL",""))),"")</f>
        <v>SELL</v>
      </c>
      <c r="S154" s="1" t="str">
        <f aca="false">IF(Q154="",IF(R154="BUY","TRD",IF(OR(R154="SELL",R154="FALSE RAISE"),"",IF(S153="TRD","TRD",""))),"")</f>
        <v/>
      </c>
    </row>
    <row r="155" customFormat="false" ht="13.8" hidden="false" customHeight="false" outlineLevel="0" collapsed="false">
      <c r="A155" s="9" t="s">
        <v>170</v>
      </c>
      <c r="B155" s="9" t="s">
        <v>16</v>
      </c>
      <c r="C155" s="10" t="n">
        <v>22502235</v>
      </c>
      <c r="D155" s="10" t="n">
        <v>23160000</v>
      </c>
      <c r="E155" s="10" t="n">
        <v>22000000</v>
      </c>
      <c r="F155" s="4" t="n">
        <v>22000001</v>
      </c>
      <c r="G155" s="4" t="n">
        <v>22000000</v>
      </c>
      <c r="I155" s="5" t="n">
        <f aca="false">D155-E155</f>
        <v>1160000</v>
      </c>
      <c r="J155" s="6" t="n">
        <f aca="false">IFERROR((D155-MAX(C155,F155))/I155,0)</f>
        <v>0.567038793103448</v>
      </c>
      <c r="K155" s="6" t="n">
        <f aca="false">IFERROR((MIN(C155,F155)-E155)/I155,0)</f>
        <v>8.62068965517241E-007</v>
      </c>
      <c r="L155" s="7" t="n">
        <f aca="false">IF(N155="NUEVO CALCULO","-",K155+J155)</f>
        <v>0.567039655172414</v>
      </c>
      <c r="M155" s="8" t="n">
        <f aca="false">IFERROR((G155-MIN(C155,F155))/(ABS(C155-F155)),0)</f>
        <v>-1.99110374845192E-006</v>
      </c>
      <c r="N155" s="1" t="str">
        <f aca="false">IF(H155="NC","NUEVO CALCULO",IF(AND(G155&lt;=D155,G155&gt;MAX(C155,F155)),"THR TOP",IF(AND(G155&lt;=MAX(C155,F155),G155&gt;MIN(C155,F155)),IF(AND(M155&lt;=1,M155&gt;=0.6),"BDY TOP",IF(AND(M155&lt;0.6,M155&gt;=0.3),"BDY MID",IF(AND(M155&lt;0.3,M155&gt;=0),"BDY BTM",""))),"THR BTM")))</f>
        <v>THR BTM</v>
      </c>
      <c r="O155" s="5" t="n">
        <f aca="false">IF(N155="NUEVO CALCULO","-",G155-G154)</f>
        <v>-90000</v>
      </c>
      <c r="P155" s="1" t="str">
        <f aca="false">IF(D155&gt;D154+$O$1,"HIGH","")</f>
        <v/>
      </c>
      <c r="Q155" s="1" t="str">
        <f aca="false">IF(AND(P154="HIGH",P155="HIGH"),"...",IF(P155="HIGH","BUY",IF(P154="HIGH","SELL","")))</f>
        <v/>
      </c>
      <c r="R155" s="1" t="str">
        <f aca="false">IF(Q155="",IF(AND(F155&gt;G155+$R$1,G155=F154),"BUY",IF(AND(R154="BUY",NOT(G155=F154)),"FALSE RAISE",IF(S154="TRD","SELL",""))),"")</f>
        <v/>
      </c>
      <c r="S155" s="1" t="str">
        <f aca="false">IF(Q155="",IF(R155="BUY","TRD",IF(OR(R155="SELL",R155="FALSE RAISE"),"",IF(S154="TRD","TRD",""))),"")</f>
        <v/>
      </c>
    </row>
    <row r="156" customFormat="false" ht="13.8" hidden="false" customHeight="false" outlineLevel="0" collapsed="false">
      <c r="A156" s="9" t="s">
        <v>171</v>
      </c>
      <c r="B156" s="9" t="s">
        <v>16</v>
      </c>
      <c r="C156" s="10" t="n">
        <v>22502235</v>
      </c>
      <c r="D156" s="10" t="n">
        <v>23160000</v>
      </c>
      <c r="E156" s="10" t="n">
        <v>22000000</v>
      </c>
      <c r="F156" s="4" t="n">
        <v>22799999</v>
      </c>
      <c r="G156" s="4" t="n">
        <v>22000001</v>
      </c>
      <c r="I156" s="5" t="n">
        <f aca="false">D156-E156</f>
        <v>1160000</v>
      </c>
      <c r="J156" s="6" t="n">
        <f aca="false">IFERROR((D156-MAX(C156,F156))/I156,0)</f>
        <v>0.310345689655172</v>
      </c>
      <c r="K156" s="6" t="n">
        <f aca="false">IFERROR((MIN(C156,F156)-E156)/I156,0)</f>
        <v>0.432961206896552</v>
      </c>
      <c r="L156" s="7" t="n">
        <f aca="false">IF(N156="NUEVO CALCULO","-",K156+J156)</f>
        <v>0.743306896551724</v>
      </c>
      <c r="M156" s="8" t="n">
        <f aca="false">IFERROR((G156-MIN(C156,F156))/(ABS(C156-F156)),0)</f>
        <v>-1.68668475705592</v>
      </c>
      <c r="N156" s="1" t="str">
        <f aca="false">IF(H156="NC","NUEVO CALCULO",IF(AND(G156&lt;=D156,G156&gt;MAX(C156,F156)),"THR TOP",IF(AND(G156&lt;=MAX(C156,F156),G156&gt;MIN(C156,F156)),IF(AND(M156&lt;=1,M156&gt;=0.6),"BDY TOP",IF(AND(M156&lt;0.6,M156&gt;=0.3),"BDY MID",IF(AND(M156&lt;0.3,M156&gt;=0),"BDY BTM",""))),"THR BTM")))</f>
        <v>THR BTM</v>
      </c>
      <c r="O156" s="5" t="n">
        <f aca="false">IF(N156="NUEVO CALCULO","-",G156-G155)</f>
        <v>1</v>
      </c>
      <c r="P156" s="1" t="str">
        <f aca="false">IF(D156&gt;D155+$O$1,"HIGH","")</f>
        <v/>
      </c>
      <c r="Q156" s="1" t="str">
        <f aca="false">IF(AND(P155="HIGH",P156="HIGH"),"...",IF(P156="HIGH","BUY",IF(P155="HIGH","SELL","")))</f>
        <v/>
      </c>
      <c r="R156" s="1" t="str">
        <f aca="false">IF(Q156="",IF(AND(F156&gt;G156+$R$1,G156=F155),"BUY",IF(AND(R155="BUY",NOT(G156=F155)),"FALSE RAISE",IF(S155="TRD","SELL",""))),"")</f>
        <v>BUY</v>
      </c>
      <c r="S156" s="1" t="str">
        <f aca="false">IF(Q156="",IF(R156="BUY","TRD",IF(OR(R156="SELL",R156="FALSE RAISE"),"",IF(S155="TRD","TRD",""))),"")</f>
        <v>TRD</v>
      </c>
    </row>
    <row r="157" customFormat="false" ht="13.8" hidden="false" customHeight="false" outlineLevel="0" collapsed="false">
      <c r="A157" s="9" t="s">
        <v>172</v>
      </c>
      <c r="B157" s="9" t="s">
        <v>16</v>
      </c>
      <c r="C157" s="10" t="n">
        <v>22502235</v>
      </c>
      <c r="D157" s="10" t="n">
        <v>23160000</v>
      </c>
      <c r="E157" s="10" t="n">
        <v>22000000</v>
      </c>
      <c r="F157" s="4" t="n">
        <v>22000001</v>
      </c>
      <c r="G157" s="10" t="n">
        <v>22000001</v>
      </c>
      <c r="I157" s="5" t="n">
        <f aca="false">D157-E157</f>
        <v>1160000</v>
      </c>
      <c r="J157" s="6" t="n">
        <f aca="false">IFERROR((D157-MAX(C157,F157))/I157,0)</f>
        <v>0.567038793103448</v>
      </c>
      <c r="K157" s="6" t="n">
        <f aca="false">IFERROR((MIN(C157,F157)-E157)/I157,0)</f>
        <v>8.62068965517241E-007</v>
      </c>
      <c r="L157" s="7" t="n">
        <f aca="false">IF(N157="NUEVO CALCULO","-",K157+J157)</f>
        <v>0.567039655172414</v>
      </c>
      <c r="M157" s="8" t="n">
        <f aca="false">IFERROR((G157-MIN(C157,F157))/(ABS(C157-F157)),0)</f>
        <v>0</v>
      </c>
      <c r="N157" s="1" t="str">
        <f aca="false">IF(H157="NC","NUEVO CALCULO",IF(AND(G157&lt;=D157,G157&gt;MAX(C157,F157)),"THR TOP",IF(AND(G157&lt;=MAX(C157,F157),G157&gt;MIN(C157,F157)),IF(AND(M157&lt;=1,M157&gt;=0.6),"BDY TOP",IF(AND(M157&lt;0.6,M157&gt;=0.3),"BDY MID",IF(AND(M157&lt;0.3,M157&gt;=0),"BDY BTM",""))),"THR BTM")))</f>
        <v>THR BTM</v>
      </c>
      <c r="O157" s="5" t="n">
        <f aca="false">IF(N157="NUEVO CALCULO","-",G157-G156)</f>
        <v>0</v>
      </c>
      <c r="P157" s="1" t="str">
        <f aca="false">IF(D157&gt;D156+$O$1,"HIGH","")</f>
        <v/>
      </c>
      <c r="Q157" s="1" t="str">
        <f aca="false">IF(AND(P156="HIGH",P157="HIGH"),"...",IF(P157="HIGH","BUY",IF(P156="HIGH","SELL","")))</f>
        <v/>
      </c>
      <c r="R157" s="1" t="str">
        <f aca="false">IF(Q157="",IF(AND(F157&gt;G157+$R$1,G157=F156),"BUY",IF(AND(R156="BUY",NOT(G157=F156)),"FALSE RAISE",IF(S156="TRD","SELL",""))),"")</f>
        <v>FALSE RAISE</v>
      </c>
      <c r="S157" s="1" t="str">
        <f aca="false">IF(Q157="",IF(R157="BUY","TRD",IF(OR(R157="SELL",R157="FALSE RAISE"),"",IF(S156="TRD","TRD",""))),"")</f>
        <v/>
      </c>
    </row>
    <row r="158" customFormat="false" ht="13.8" hidden="false" customHeight="false" outlineLevel="0" collapsed="false">
      <c r="A158" s="9" t="s">
        <v>173</v>
      </c>
      <c r="B158" s="9" t="s">
        <v>16</v>
      </c>
      <c r="C158" s="10" t="n">
        <v>22502235</v>
      </c>
      <c r="D158" s="10" t="n">
        <v>23160000</v>
      </c>
      <c r="E158" s="10" t="n">
        <v>22000000</v>
      </c>
      <c r="F158" s="4" t="n">
        <v>22000003</v>
      </c>
      <c r="G158" s="10" t="n">
        <v>22000001</v>
      </c>
      <c r="I158" s="5" t="n">
        <f aca="false">D158-E158</f>
        <v>1160000</v>
      </c>
      <c r="J158" s="6" t="n">
        <f aca="false">IFERROR((D158-MAX(C158,F158))/I158,0)</f>
        <v>0.567038793103448</v>
      </c>
      <c r="K158" s="6" t="n">
        <f aca="false">IFERROR((MIN(C158,F158)-E158)/I158,0)</f>
        <v>2.58620689655172E-006</v>
      </c>
      <c r="L158" s="7" t="n">
        <f aca="false">IF(N158="NUEVO CALCULO","-",K158+J158)</f>
        <v>0.567041379310345</v>
      </c>
      <c r="M158" s="8" t="n">
        <f aca="false">IFERROR((G158-MIN(C158,F158))/(ABS(C158-F158)),0)</f>
        <v>-3.98222335494353E-006</v>
      </c>
      <c r="N158" s="1" t="str">
        <f aca="false">IF(H158="NC","NUEVO CALCULO",IF(AND(G158&lt;=D158,G158&gt;MAX(C158,F158)),"THR TOP",IF(AND(G158&lt;=MAX(C158,F158),G158&gt;MIN(C158,F158)),IF(AND(M158&lt;=1,M158&gt;=0.6),"BDY TOP",IF(AND(M158&lt;0.6,M158&gt;=0.3),"BDY MID",IF(AND(M158&lt;0.3,M158&gt;=0),"BDY BTM",""))),"THR BTM")))</f>
        <v>THR BTM</v>
      </c>
      <c r="O158" s="5" t="n">
        <f aca="false">IF(N158="NUEVO CALCULO","-",G158-G157)</f>
        <v>0</v>
      </c>
      <c r="P158" s="1" t="str">
        <f aca="false">IF(D158&gt;D157+$O$1,"HIGH","")</f>
        <v/>
      </c>
      <c r="Q158" s="1" t="str">
        <f aca="false">IF(AND(P157="HIGH",P158="HIGH"),"...",IF(P158="HIGH","BUY",IF(P157="HIGH","SELL","")))</f>
        <v/>
      </c>
      <c r="R158" s="1" t="str">
        <f aca="false">IF(Q158="",IF(AND(F158&gt;G158+$R$1,G158=F157),"BUY",IF(AND(R157="BUY",NOT(G158=F157)),"FALSE RAISE",IF(S157="TRD","SELL",""))),"")</f>
        <v/>
      </c>
      <c r="S158" s="1" t="str">
        <f aca="false">IF(Q158="",IF(R158="BUY","TRD",IF(OR(R158="SELL",R158="FALSE RAISE"),"",IF(S157="TRD","TRD",""))),"")</f>
        <v/>
      </c>
    </row>
    <row r="159" customFormat="false" ht="13.8" hidden="false" customHeight="false" outlineLevel="0" collapsed="false">
      <c r="A159" s="9" t="s">
        <v>174</v>
      </c>
      <c r="B159" s="9" t="s">
        <v>16</v>
      </c>
      <c r="C159" s="10" t="n">
        <v>22502235</v>
      </c>
      <c r="D159" s="10" t="n">
        <v>23160000</v>
      </c>
      <c r="E159" s="10" t="n">
        <v>22000000</v>
      </c>
      <c r="F159" s="4" t="n">
        <v>22000000</v>
      </c>
      <c r="G159" s="4" t="n">
        <v>22000003</v>
      </c>
      <c r="I159" s="5" t="n">
        <f aca="false">D159-E159</f>
        <v>1160000</v>
      </c>
      <c r="J159" s="6" t="n">
        <f aca="false">IFERROR((D159-MAX(C159,F159))/I159,0)</f>
        <v>0.567038793103448</v>
      </c>
      <c r="K159" s="6" t="n">
        <f aca="false">IFERROR((MIN(C159,F159)-E159)/I159,0)</f>
        <v>0</v>
      </c>
      <c r="L159" s="7" t="n">
        <f aca="false">IF(N159="NUEVO CALCULO","-",K159+J159)</f>
        <v>0.567038793103448</v>
      </c>
      <c r="M159" s="8" t="n">
        <f aca="false">IFERROR((G159-MIN(C159,F159))/(ABS(C159-F159)),0)</f>
        <v>5.97329935189702E-006</v>
      </c>
      <c r="N159" s="1" t="str">
        <f aca="false">IF(H159="NC","NUEVO CALCULO",IF(AND(G159&lt;=D159,G159&gt;MAX(C159,F159)),"THR TOP",IF(AND(G159&lt;=MAX(C159,F159),G159&gt;MIN(C159,F159)),IF(AND(M159&lt;=1,M159&gt;=0.6),"BDY TOP",IF(AND(M159&lt;0.6,M159&gt;=0.3),"BDY MID",IF(AND(M159&lt;0.3,M159&gt;=0),"BDY BTM",""))),"THR BTM")))</f>
        <v>BDY BTM</v>
      </c>
      <c r="O159" s="5" t="n">
        <f aca="false">IF(N159="NUEVO CALCULO","-",G159-G158)</f>
        <v>2</v>
      </c>
      <c r="P159" s="1" t="str">
        <f aca="false">IF(D159&gt;D158+$O$1,"HIGH","")</f>
        <v/>
      </c>
      <c r="Q159" s="1" t="str">
        <f aca="false">IF(AND(P158="HIGH",P159="HIGH"),"...",IF(P159="HIGH","BUY",IF(P158="HIGH","SELL","")))</f>
        <v/>
      </c>
      <c r="R159" s="1" t="str">
        <f aca="false">IF(Q159="",IF(AND(F159&gt;G159+$R$1,G159=F158),"BUY",IF(AND(R158="BUY",NOT(G159=F158)),"FALSE RAISE",IF(S158="TRD","SELL",""))),"")</f>
        <v/>
      </c>
      <c r="S159" s="1" t="str">
        <f aca="false">IF(Q159="",IF(R159="BUY","TRD",IF(OR(R159="SELL",R159="FALSE RAISE"),"",IF(S158="TRD","TRD",""))),"")</f>
        <v/>
      </c>
    </row>
    <row r="160" customFormat="false" ht="13.8" hidden="false" customHeight="false" outlineLevel="0" collapsed="false">
      <c r="A160" s="9" t="s">
        <v>175</v>
      </c>
      <c r="B160" s="9" t="s">
        <v>16</v>
      </c>
      <c r="C160" s="10" t="n">
        <v>22502235</v>
      </c>
      <c r="D160" s="10" t="n">
        <v>23160000</v>
      </c>
      <c r="E160" s="10" t="n">
        <v>22000000</v>
      </c>
      <c r="F160" s="4" t="n">
        <v>22000002</v>
      </c>
      <c r="G160" s="4" t="n">
        <v>22000000</v>
      </c>
      <c r="I160" s="5" t="n">
        <f aca="false">D160-E160</f>
        <v>1160000</v>
      </c>
      <c r="J160" s="6" t="n">
        <f aca="false">IFERROR((D160-MAX(C160,F160))/I160,0)</f>
        <v>0.567038793103448</v>
      </c>
      <c r="K160" s="6" t="n">
        <f aca="false">IFERROR((MIN(C160,F160)-E160)/I160,0)</f>
        <v>1.72413793103448E-006</v>
      </c>
      <c r="L160" s="7" t="n">
        <f aca="false">IF(N160="NUEVO CALCULO","-",K160+J160)</f>
        <v>0.567040517241379</v>
      </c>
      <c r="M160" s="8" t="n">
        <f aca="false">IFERROR((G160-MIN(C160,F160))/(ABS(C160-F160)),0)</f>
        <v>-3.9822154259079E-006</v>
      </c>
      <c r="N160" s="1" t="str">
        <f aca="false">IF(H160="NC","NUEVO CALCULO",IF(AND(G160&lt;=D160,G160&gt;MAX(C160,F160)),"THR TOP",IF(AND(G160&lt;=MAX(C160,F160),G160&gt;MIN(C160,F160)),IF(AND(M160&lt;=1,M160&gt;=0.6),"BDY TOP",IF(AND(M160&lt;0.6,M160&gt;=0.3),"BDY MID",IF(AND(M160&lt;0.3,M160&gt;=0),"BDY BTM",""))),"THR BTM")))</f>
        <v>THR BTM</v>
      </c>
      <c r="O160" s="5" t="n">
        <f aca="false">IF(N160="NUEVO CALCULO","-",G160-G159)</f>
        <v>-3</v>
      </c>
      <c r="P160" s="1" t="str">
        <f aca="false">IF(D160&gt;D159+$O$1,"HIGH","")</f>
        <v/>
      </c>
      <c r="Q160" s="1" t="str">
        <f aca="false">IF(AND(P159="HIGH",P160="HIGH"),"...",IF(P160="HIGH","BUY",IF(P159="HIGH","SELL","")))</f>
        <v/>
      </c>
      <c r="R160" s="1" t="str">
        <f aca="false">IF(Q160="",IF(AND(F160&gt;G160+$R$1,G160=F159),"BUY",IF(AND(R159="BUY",NOT(G160=F159)),"FALSE RAISE",IF(S159="TRD","SELL",""))),"")</f>
        <v/>
      </c>
      <c r="S160" s="1" t="str">
        <f aca="false">IF(Q160="",IF(R160="BUY","TRD",IF(OR(R160="SELL",R160="FALSE RAISE"),"",IF(S159="TRD","TRD",""))),"")</f>
        <v/>
      </c>
    </row>
    <row r="161" customFormat="false" ht="13.8" hidden="false" customHeight="false" outlineLevel="0" collapsed="false">
      <c r="A161" s="9" t="s">
        <v>176</v>
      </c>
      <c r="B161" s="9" t="s">
        <v>16</v>
      </c>
      <c r="C161" s="10" t="n">
        <v>22502235</v>
      </c>
      <c r="D161" s="10" t="n">
        <v>23160000</v>
      </c>
      <c r="E161" s="10" t="n">
        <v>22000000</v>
      </c>
      <c r="F161" s="4" t="n">
        <v>22000004</v>
      </c>
      <c r="G161" s="4" t="n">
        <v>22000002</v>
      </c>
      <c r="I161" s="5" t="n">
        <f aca="false">D161-E161</f>
        <v>1160000</v>
      </c>
      <c r="J161" s="6" t="n">
        <f aca="false">IFERROR((D161-MAX(C161,F161))/I161,0)</f>
        <v>0.567038793103448</v>
      </c>
      <c r="K161" s="6" t="n">
        <f aca="false">IFERROR((MIN(C161,F161)-E161)/I161,0)</f>
        <v>3.44827586206897E-006</v>
      </c>
      <c r="L161" s="7" t="n">
        <f aca="false">IF(N161="NUEVO CALCULO","-",K161+J161)</f>
        <v>0.56704224137931</v>
      </c>
      <c r="M161" s="8" t="n">
        <f aca="false">IFERROR((G161-MIN(C161,F161))/(ABS(C161-F161)),0)</f>
        <v>-3.98223128401074E-006</v>
      </c>
      <c r="N161" s="1" t="str">
        <f aca="false">IF(H161="NC","NUEVO CALCULO",IF(AND(G161&lt;=D161,G161&gt;MAX(C161,F161)),"THR TOP",IF(AND(G161&lt;=MAX(C161,F161),G161&gt;MIN(C161,F161)),IF(AND(M161&lt;=1,M161&gt;=0.6),"BDY TOP",IF(AND(M161&lt;0.6,M161&gt;=0.3),"BDY MID",IF(AND(M161&lt;0.3,M161&gt;=0),"BDY BTM",""))),"THR BTM")))</f>
        <v>THR BTM</v>
      </c>
      <c r="O161" s="5" t="n">
        <f aca="false">IF(N161="NUEVO CALCULO","-",G161-G160)</f>
        <v>2</v>
      </c>
      <c r="P161" s="1" t="str">
        <f aca="false">IF(D161&gt;D160+$O$1,"HIGH","")</f>
        <v/>
      </c>
      <c r="Q161" s="1" t="str">
        <f aca="false">IF(AND(P160="HIGH",P161="HIGH"),"...",IF(P161="HIGH","BUY",IF(P160="HIGH","SELL","")))</f>
        <v/>
      </c>
      <c r="R161" s="1" t="str">
        <f aca="false">IF(Q161="",IF(AND(F161&gt;G161+$R$1,G161=F160),"BUY",IF(AND(R160="BUY",NOT(G161=F160)),"FALSE RAISE",IF(S160="TRD","SELL",""))),"")</f>
        <v/>
      </c>
      <c r="S161" s="1" t="str">
        <f aca="false">IF(Q161="",IF(R161="BUY","TRD",IF(OR(R161="SELL",R161="FALSE RAISE"),"",IF(S160="TRD","TRD",""))),"")</f>
        <v/>
      </c>
    </row>
    <row r="162" customFormat="false" ht="13.8" hidden="false" customHeight="false" outlineLevel="0" collapsed="false">
      <c r="A162" s="9" t="s">
        <v>177</v>
      </c>
      <c r="B162" s="9" t="s">
        <v>16</v>
      </c>
      <c r="C162" s="10" t="n">
        <v>22502235</v>
      </c>
      <c r="D162" s="10" t="n">
        <v>23160000</v>
      </c>
      <c r="E162" s="10" t="n">
        <v>22000000</v>
      </c>
      <c r="F162" s="10" t="n">
        <v>22000004</v>
      </c>
      <c r="G162" s="4" t="n">
        <v>22000004</v>
      </c>
      <c r="I162" s="5" t="n">
        <f aca="false">D162-E162</f>
        <v>1160000</v>
      </c>
      <c r="J162" s="6" t="n">
        <f aca="false">IFERROR((D162-MAX(C162,F162))/I162,0)</f>
        <v>0.567038793103448</v>
      </c>
      <c r="K162" s="6" t="n">
        <f aca="false">IFERROR((MIN(C162,F162)-E162)/I162,0)</f>
        <v>3.44827586206897E-006</v>
      </c>
      <c r="L162" s="7" t="n">
        <f aca="false">IF(N162="NUEVO CALCULO","-",K162+J162)</f>
        <v>0.56704224137931</v>
      </c>
      <c r="M162" s="8" t="n">
        <f aca="false">IFERROR((G162-MIN(C162,F162))/(ABS(C162-F162)),0)</f>
        <v>0</v>
      </c>
      <c r="N162" s="1" t="str">
        <f aca="false">IF(H162="NC","NUEVO CALCULO",IF(AND(G162&lt;=D162,G162&gt;MAX(C162,F162)),"THR TOP",IF(AND(G162&lt;=MAX(C162,F162),G162&gt;MIN(C162,F162)),IF(AND(M162&lt;=1,M162&gt;=0.6),"BDY TOP",IF(AND(M162&lt;0.6,M162&gt;=0.3),"BDY MID",IF(AND(M162&lt;0.3,M162&gt;=0),"BDY BTM",""))),"THR BTM")))</f>
        <v>THR BTM</v>
      </c>
      <c r="O162" s="5" t="n">
        <f aca="false">IF(N162="NUEVO CALCULO","-",G162-G161)</f>
        <v>2</v>
      </c>
      <c r="P162" s="1" t="str">
        <f aca="false">IF(D162&gt;D161+$O$1,"HIGH","")</f>
        <v/>
      </c>
      <c r="Q162" s="1" t="str">
        <f aca="false">IF(AND(P161="HIGH",P162="HIGH"),"...",IF(P162="HIGH","BUY",IF(P161="HIGH","SELL","")))</f>
        <v/>
      </c>
      <c r="R162" s="1" t="str">
        <f aca="false">IF(Q162="",IF(AND(F162&gt;G162+$R$1,G162=F161),"BUY",IF(AND(R161="BUY",NOT(G162=F161)),"FALSE RAISE",IF(S161="TRD","SELL",""))),"")</f>
        <v/>
      </c>
      <c r="S162" s="1" t="str">
        <f aca="false">IF(Q162="",IF(R162="BUY","TRD",IF(OR(R162="SELL",R162="FALSE RAISE"),"",IF(S161="TRD","TRD",""))),"")</f>
        <v/>
      </c>
    </row>
    <row r="163" customFormat="false" ht="13.8" hidden="false" customHeight="false" outlineLevel="0" collapsed="false">
      <c r="A163" s="9" t="s">
        <v>178</v>
      </c>
      <c r="B163" s="9" t="s">
        <v>16</v>
      </c>
      <c r="C163" s="10" t="n">
        <v>22502235</v>
      </c>
      <c r="D163" s="10" t="n">
        <v>23160000</v>
      </c>
      <c r="E163" s="10" t="n">
        <v>22000000</v>
      </c>
      <c r="F163" s="10" t="n">
        <v>22000004</v>
      </c>
      <c r="G163" s="10" t="n">
        <v>22000004</v>
      </c>
      <c r="I163" s="5" t="n">
        <f aca="false">D163-E163</f>
        <v>1160000</v>
      </c>
      <c r="J163" s="6" t="n">
        <f aca="false">IFERROR((D163-MAX(C163,F163))/I163,0)</f>
        <v>0.567038793103448</v>
      </c>
      <c r="K163" s="6" t="n">
        <f aca="false">IFERROR((MIN(C163,F163)-E163)/I163,0)</f>
        <v>3.44827586206897E-006</v>
      </c>
      <c r="L163" s="7" t="n">
        <f aca="false">IF(N163="NUEVO CALCULO","-",K163+J163)</f>
        <v>0.56704224137931</v>
      </c>
      <c r="M163" s="8" t="n">
        <f aca="false">IFERROR((G163-MIN(C163,F163))/(ABS(C163-F163)),0)</f>
        <v>0</v>
      </c>
      <c r="N163" s="1" t="str">
        <f aca="false">IF(H163="NC","NUEVO CALCULO",IF(AND(G163&lt;=D163,G163&gt;MAX(C163,F163)),"THR TOP",IF(AND(G163&lt;=MAX(C163,F163),G163&gt;MIN(C163,F163)),IF(AND(M163&lt;=1,M163&gt;=0.6),"BDY TOP",IF(AND(M163&lt;0.6,M163&gt;=0.3),"BDY MID",IF(AND(M163&lt;0.3,M163&gt;=0),"BDY BTM",""))),"THR BTM")))</f>
        <v>THR BTM</v>
      </c>
      <c r="O163" s="5" t="n">
        <f aca="false">IF(N163="NUEVO CALCULO","-",G163-G162)</f>
        <v>0</v>
      </c>
      <c r="P163" s="1" t="str">
        <f aca="false">IF(D163&gt;D162+$O$1,"HIGH","")</f>
        <v/>
      </c>
      <c r="Q163" s="1" t="str">
        <f aca="false">IF(AND(P162="HIGH",P163="HIGH"),"...",IF(P163="HIGH","BUY",IF(P162="HIGH","SELL","")))</f>
        <v/>
      </c>
      <c r="R163" s="1" t="str">
        <f aca="false">IF(Q163="",IF(AND(F163&gt;G163+$R$1,G163=F162),"BUY",IF(AND(R162="BUY",NOT(G163=F162)),"FALSE RAISE",IF(S162="TRD","SELL",""))),"")</f>
        <v/>
      </c>
      <c r="S163" s="1" t="str">
        <f aca="false">IF(Q163="",IF(R163="BUY","TRD",IF(OR(R163="SELL",R163="FALSE RAISE"),"",IF(S162="TRD","TRD",""))),"")</f>
        <v/>
      </c>
    </row>
    <row r="164" customFormat="false" ht="13.8" hidden="false" customHeight="false" outlineLevel="0" collapsed="false">
      <c r="A164" s="9" t="s">
        <v>179</v>
      </c>
      <c r="B164" s="9" t="s">
        <v>16</v>
      </c>
      <c r="C164" s="10" t="n">
        <v>22502235</v>
      </c>
      <c r="D164" s="10" t="n">
        <v>23160000</v>
      </c>
      <c r="E164" s="10" t="n">
        <v>22000000</v>
      </c>
      <c r="F164" s="4" t="n">
        <v>22000005</v>
      </c>
      <c r="G164" s="10" t="n">
        <v>22000004</v>
      </c>
      <c r="I164" s="5" t="n">
        <f aca="false">D164-E164</f>
        <v>1160000</v>
      </c>
      <c r="J164" s="6" t="n">
        <f aca="false">IFERROR((D164-MAX(C164,F164))/I164,0)</f>
        <v>0.567038793103448</v>
      </c>
      <c r="K164" s="6" t="n">
        <f aca="false">IFERROR((MIN(C164,F164)-E164)/I164,0)</f>
        <v>4.31034482758621E-006</v>
      </c>
      <c r="L164" s="7" t="n">
        <f aca="false">IF(N164="NUEVO CALCULO","-",K164+J164)</f>
        <v>0.567043103448276</v>
      </c>
      <c r="M164" s="8" t="n">
        <f aca="false">IFERROR((G164-MIN(C164,F164))/(ABS(C164-F164)),0)</f>
        <v>-1.99111960655477E-006</v>
      </c>
      <c r="N164" s="1" t="str">
        <f aca="false">IF(H164="NC","NUEVO CALCULO",IF(AND(G164&lt;=D164,G164&gt;MAX(C164,F164)),"THR TOP",IF(AND(G164&lt;=MAX(C164,F164),G164&gt;MIN(C164,F164)),IF(AND(M164&lt;=1,M164&gt;=0.6),"BDY TOP",IF(AND(M164&lt;0.6,M164&gt;=0.3),"BDY MID",IF(AND(M164&lt;0.3,M164&gt;=0),"BDY BTM",""))),"THR BTM")))</f>
        <v>THR BTM</v>
      </c>
      <c r="O164" s="5" t="n">
        <f aca="false">IF(N164="NUEVO CALCULO","-",G164-G163)</f>
        <v>0</v>
      </c>
      <c r="P164" s="1" t="str">
        <f aca="false">IF(D164&gt;D163+$O$1,"HIGH","")</f>
        <v/>
      </c>
      <c r="Q164" s="1" t="str">
        <f aca="false">IF(AND(P163="HIGH",P164="HIGH"),"...",IF(P164="HIGH","BUY",IF(P163="HIGH","SELL","")))</f>
        <v/>
      </c>
      <c r="R164" s="1" t="str">
        <f aca="false">IF(Q164="",IF(AND(F164&gt;G164+$R$1,G164=F163),"BUY",IF(AND(R163="BUY",NOT(G164=F163)),"FALSE RAISE",IF(S163="TRD","SELL",""))),"")</f>
        <v/>
      </c>
      <c r="S164" s="1" t="str">
        <f aca="false">IF(Q164="",IF(R164="BUY","TRD",IF(OR(R164="SELL",R164="FALSE RAISE"),"",IF(S163="TRD","TRD",""))),"")</f>
        <v/>
      </c>
    </row>
    <row r="165" customFormat="false" ht="13.8" hidden="false" customHeight="false" outlineLevel="0" collapsed="false">
      <c r="A165" s="9" t="s">
        <v>180</v>
      </c>
      <c r="B165" s="9" t="s">
        <v>16</v>
      </c>
      <c r="C165" s="10" t="n">
        <v>22502235</v>
      </c>
      <c r="D165" s="10" t="n">
        <v>23160000</v>
      </c>
      <c r="E165" s="4" t="n">
        <v>21710020</v>
      </c>
      <c r="F165" s="4" t="n">
        <v>21710020</v>
      </c>
      <c r="G165" s="4" t="n">
        <v>22000005</v>
      </c>
      <c r="I165" s="5" t="n">
        <f aca="false">D165-E165</f>
        <v>1449980</v>
      </c>
      <c r="J165" s="6" t="n">
        <f aca="false">IFERROR((D165-MAX(C165,F165))/I165,0)</f>
        <v>0.453637291548849</v>
      </c>
      <c r="K165" s="6" t="n">
        <f aca="false">IFERROR((MIN(C165,F165)-E165)/I165,0)</f>
        <v>0</v>
      </c>
      <c r="L165" s="7" t="n">
        <f aca="false">IF(N165="NUEVO CALCULO","-",K165+J165)</f>
        <v>0.453637291548849</v>
      </c>
      <c r="M165" s="8" t="n">
        <f aca="false">IFERROR((G165-MIN(C165,F165))/(ABS(C165-F165)),0)</f>
        <v>0.366043308950222</v>
      </c>
      <c r="N165" s="1" t="str">
        <f aca="false">IF(H165="NC","NUEVO CALCULO",IF(AND(G165&lt;=D165,G165&gt;MAX(C165,F165)),"THR TOP",IF(AND(G165&lt;=MAX(C165,F165),G165&gt;MIN(C165,F165)),IF(AND(M165&lt;=1,M165&gt;=0.6),"BDY TOP",IF(AND(M165&lt;0.6,M165&gt;=0.3),"BDY MID",IF(AND(M165&lt;0.3,M165&gt;=0),"BDY BTM",""))),"THR BTM")))</f>
        <v>BDY MID</v>
      </c>
      <c r="O165" s="5" t="n">
        <f aca="false">IF(N165="NUEVO CALCULO","-",G165-G164)</f>
        <v>1</v>
      </c>
      <c r="P165" s="1" t="str">
        <f aca="false">IF(D165&gt;D164+$O$1,"HIGH","")</f>
        <v/>
      </c>
      <c r="Q165" s="1" t="str">
        <f aca="false">IF(AND(P164="HIGH",P165="HIGH"),"...",IF(P165="HIGH","BUY",IF(P164="HIGH","SELL","")))</f>
        <v/>
      </c>
      <c r="R165" s="1" t="str">
        <f aca="false">IF(Q165="",IF(AND(F165&gt;G165+$R$1,G165=F164),"BUY",IF(AND(R164="BUY",NOT(G165=F164)),"FALSE RAISE",IF(S164="TRD","SELL",""))),"")</f>
        <v/>
      </c>
      <c r="S165" s="1" t="str">
        <f aca="false">IF(Q165="",IF(R165="BUY","TRD",IF(OR(R165="SELL",R165="FALSE RAISE"),"",IF(S164="TRD","TRD",""))),"")</f>
        <v/>
      </c>
    </row>
    <row r="166" customFormat="false" ht="13.8" hidden="false" customHeight="false" outlineLevel="0" collapsed="false">
      <c r="A166" s="9" t="s">
        <v>181</v>
      </c>
      <c r="B166" s="9" t="s">
        <v>16</v>
      </c>
      <c r="C166" s="10" t="n">
        <v>22502235</v>
      </c>
      <c r="D166" s="10" t="n">
        <v>23160000</v>
      </c>
      <c r="E166" s="4" t="n">
        <v>21450000</v>
      </c>
      <c r="F166" s="4" t="n">
        <v>21450000</v>
      </c>
      <c r="G166" s="4" t="n">
        <v>21710020</v>
      </c>
      <c r="I166" s="5" t="n">
        <f aca="false">D166-E166</f>
        <v>1710000</v>
      </c>
      <c r="J166" s="6" t="n">
        <f aca="false">IFERROR((D166-MAX(C166,F166))/I166,0)</f>
        <v>0.384657894736842</v>
      </c>
      <c r="K166" s="6" t="n">
        <f aca="false">IFERROR((MIN(C166,F166)-E166)/I166,0)</f>
        <v>0</v>
      </c>
      <c r="L166" s="7" t="n">
        <f aca="false">IF(N166="NUEVO CALCULO","-",K166+J166)</f>
        <v>0.384657894736842</v>
      </c>
      <c r="M166" s="8" t="n">
        <f aca="false">IFERROR((G166-MIN(C166,F166))/(ABS(C166-F166)),0)</f>
        <v>0.24711209948348</v>
      </c>
      <c r="N166" s="1" t="str">
        <f aca="false">IF(H166="NC","NUEVO CALCULO",IF(AND(G166&lt;=D166,G166&gt;MAX(C166,F166)),"THR TOP",IF(AND(G166&lt;=MAX(C166,F166),G166&gt;MIN(C166,F166)),IF(AND(M166&lt;=1,M166&gt;=0.6),"BDY TOP",IF(AND(M166&lt;0.6,M166&gt;=0.3),"BDY MID",IF(AND(M166&lt;0.3,M166&gt;=0),"BDY BTM",""))),"THR BTM")))</f>
        <v>BDY BTM</v>
      </c>
      <c r="O166" s="5" t="n">
        <f aca="false">IF(N166="NUEVO CALCULO","-",G166-G165)</f>
        <v>-289985</v>
      </c>
      <c r="P166" s="1" t="str">
        <f aca="false">IF(D166&gt;D165+$O$1,"HIGH","")</f>
        <v/>
      </c>
      <c r="Q166" s="1" t="str">
        <f aca="false">IF(AND(P165="HIGH",P166="HIGH"),"...",IF(P166="HIGH","BUY",IF(P165="HIGH","SELL","")))</f>
        <v/>
      </c>
      <c r="R166" s="1" t="str">
        <f aca="false">IF(Q166="",IF(AND(F166&gt;G166+$R$1,G166=F165),"BUY",IF(AND(R165="BUY",NOT(G166=F165)),"FALSE RAISE",IF(S165="TRD","SELL",""))),"")</f>
        <v/>
      </c>
      <c r="S166" s="1" t="str">
        <f aca="false">IF(Q166="",IF(R166="BUY","TRD",IF(OR(R166="SELL",R166="FALSE RAISE"),"",IF(S165="TRD","TRD",""))),"")</f>
        <v/>
      </c>
    </row>
    <row r="167" customFormat="false" ht="13.8" hidden="false" customHeight="false" outlineLevel="0" collapsed="false">
      <c r="A167" s="9" t="s">
        <v>182</v>
      </c>
      <c r="B167" s="9" t="s">
        <v>16</v>
      </c>
      <c r="C167" s="10" t="n">
        <v>22502235</v>
      </c>
      <c r="D167" s="10" t="n">
        <v>23160000</v>
      </c>
      <c r="E167" s="10" t="n">
        <v>21450000</v>
      </c>
      <c r="F167" s="10" t="n">
        <v>21450000</v>
      </c>
      <c r="G167" s="4" t="n">
        <v>21450000</v>
      </c>
      <c r="I167" s="5" t="n">
        <f aca="false">D167-E167</f>
        <v>1710000</v>
      </c>
      <c r="J167" s="6" t="n">
        <f aca="false">IFERROR((D167-MAX(C167,F167))/I167,0)</f>
        <v>0.384657894736842</v>
      </c>
      <c r="K167" s="6" t="n">
        <f aca="false">IFERROR((MIN(C167,F167)-E167)/I167,0)</f>
        <v>0</v>
      </c>
      <c r="L167" s="7" t="n">
        <f aca="false">IF(N167="NUEVO CALCULO","-",K167+J167)</f>
        <v>0.384657894736842</v>
      </c>
      <c r="M167" s="8" t="n">
        <f aca="false">IFERROR((G167-MIN(C167,F167))/(ABS(C167-F167)),0)</f>
        <v>0</v>
      </c>
      <c r="N167" s="1" t="str">
        <f aca="false">IF(H167="NC","NUEVO CALCULO",IF(AND(G167&lt;=D167,G167&gt;MAX(C167,F167)),"THR TOP",IF(AND(G167&lt;=MAX(C167,F167),G167&gt;MIN(C167,F167)),IF(AND(M167&lt;=1,M167&gt;=0.6),"BDY TOP",IF(AND(M167&lt;0.6,M167&gt;=0.3),"BDY MID",IF(AND(M167&lt;0.3,M167&gt;=0),"BDY BTM",""))),"THR BTM")))</f>
        <v>THR BTM</v>
      </c>
      <c r="O167" s="5" t="n">
        <f aca="false">IF(N167="NUEVO CALCULO","-",G167-G166)</f>
        <v>-260020</v>
      </c>
      <c r="P167" s="1" t="str">
        <f aca="false">IF(D167&gt;D166+$O$1,"HIGH","")</f>
        <v/>
      </c>
      <c r="Q167" s="1" t="str">
        <f aca="false">IF(AND(P166="HIGH",P167="HIGH"),"...",IF(P167="HIGH","BUY",IF(P166="HIGH","SELL","")))</f>
        <v/>
      </c>
      <c r="R167" s="1" t="str">
        <f aca="false">IF(Q167="",IF(AND(F167&gt;G167+$R$1,G167=F166),"BUY",IF(AND(R166="BUY",NOT(G167=F166)),"FALSE RAISE",IF(S166="TRD","SELL",""))),"")</f>
        <v/>
      </c>
      <c r="S167" s="1" t="str">
        <f aca="false">IF(Q167="",IF(R167="BUY","TRD",IF(OR(R167="SELL",R167="FALSE RAISE"),"",IF(S166="TRD","TRD",""))),"")</f>
        <v/>
      </c>
    </row>
    <row r="168" customFormat="false" ht="13.8" hidden="false" customHeight="false" outlineLevel="0" collapsed="false">
      <c r="A168" s="9" t="s">
        <v>183</v>
      </c>
      <c r="B168" s="9" t="s">
        <v>16</v>
      </c>
      <c r="C168" s="10" t="n">
        <v>22502235</v>
      </c>
      <c r="D168" s="10" t="n">
        <v>23160000</v>
      </c>
      <c r="E168" s="10" t="n">
        <v>21450000</v>
      </c>
      <c r="F168" s="10" t="n">
        <v>21450000</v>
      </c>
      <c r="G168" s="10" t="n">
        <v>21450000</v>
      </c>
      <c r="I168" s="5" t="n">
        <f aca="false">D168-E168</f>
        <v>1710000</v>
      </c>
      <c r="J168" s="6" t="n">
        <f aca="false">IFERROR((D168-MAX(C168,F168))/I168,0)</f>
        <v>0.384657894736842</v>
      </c>
      <c r="K168" s="6" t="n">
        <f aca="false">IFERROR((MIN(C168,F168)-E168)/I168,0)</f>
        <v>0</v>
      </c>
      <c r="L168" s="7" t="n">
        <f aca="false">IF(N168="NUEVO CALCULO","-",K168+J168)</f>
        <v>0.384657894736842</v>
      </c>
      <c r="M168" s="8" t="n">
        <f aca="false">IFERROR((G168-MIN(C168,F168))/(ABS(C168-F168)),0)</f>
        <v>0</v>
      </c>
      <c r="N168" s="1" t="str">
        <f aca="false">IF(H168="NC","NUEVO CALCULO",IF(AND(G168&lt;=D168,G168&gt;MAX(C168,F168)),"THR TOP",IF(AND(G168&lt;=MAX(C168,F168),G168&gt;MIN(C168,F168)),IF(AND(M168&lt;=1,M168&gt;=0.6),"BDY TOP",IF(AND(M168&lt;0.6,M168&gt;=0.3),"BDY MID",IF(AND(M168&lt;0.3,M168&gt;=0),"BDY BTM",""))),"THR BTM")))</f>
        <v>THR BTM</v>
      </c>
      <c r="O168" s="5" t="n">
        <f aca="false">IF(N168="NUEVO CALCULO","-",G168-G167)</f>
        <v>0</v>
      </c>
      <c r="P168" s="1" t="str">
        <f aca="false">IF(D168&gt;D167+$O$1,"HIGH","")</f>
        <v/>
      </c>
      <c r="Q168" s="1" t="str">
        <f aca="false">IF(AND(P167="HIGH",P168="HIGH"),"...",IF(P168="HIGH","BUY",IF(P167="HIGH","SELL","")))</f>
        <v/>
      </c>
      <c r="R168" s="1" t="str">
        <f aca="false">IF(Q168="",IF(AND(F168&gt;G168+$R$1,G168=F167),"BUY",IF(AND(R167="BUY",NOT(G168=F167)),"FALSE RAISE",IF(S167="TRD","SELL",""))),"")</f>
        <v/>
      </c>
      <c r="S168" s="1" t="str">
        <f aca="false">IF(Q168="",IF(R168="BUY","TRD",IF(OR(R168="SELL",R168="FALSE RAISE"),"",IF(S167="TRD","TRD",""))),"")</f>
        <v/>
      </c>
    </row>
    <row r="169" customFormat="false" ht="13.8" hidden="false" customHeight="false" outlineLevel="0" collapsed="false">
      <c r="A169" s="9" t="s">
        <v>184</v>
      </c>
      <c r="B169" s="9" t="s">
        <v>16</v>
      </c>
      <c r="C169" s="10" t="n">
        <v>22502235</v>
      </c>
      <c r="D169" s="10" t="n">
        <v>23160000</v>
      </c>
      <c r="E169" s="4" t="n">
        <v>21315002</v>
      </c>
      <c r="F169" s="4" t="n">
        <v>21315002</v>
      </c>
      <c r="G169" s="10" t="n">
        <v>21450000</v>
      </c>
      <c r="I169" s="5" t="n">
        <f aca="false">D169-E169</f>
        <v>1844998</v>
      </c>
      <c r="J169" s="6" t="n">
        <f aca="false">IFERROR((D169-MAX(C169,F169))/I169,0)</f>
        <v>0.356512581585454</v>
      </c>
      <c r="K169" s="6" t="n">
        <f aca="false">IFERROR((MIN(C169,F169)-E169)/I169,0)</f>
        <v>0</v>
      </c>
      <c r="L169" s="7" t="n">
        <f aca="false">IF(N169="NUEVO CALCULO","-",K169+J169)</f>
        <v>0.356512581585454</v>
      </c>
      <c r="M169" s="8" t="n">
        <f aca="false">IFERROR((G169-MIN(C169,F169))/(ABS(C169-F169)),0)</f>
        <v>0.113708092682734</v>
      </c>
      <c r="N169" s="1" t="str">
        <f aca="false">IF(H169="NC","NUEVO CALCULO",IF(AND(G169&lt;=D169,G169&gt;MAX(C169,F169)),"THR TOP",IF(AND(G169&lt;=MAX(C169,F169),G169&gt;MIN(C169,F169)),IF(AND(M169&lt;=1,M169&gt;=0.6),"BDY TOP",IF(AND(M169&lt;0.6,M169&gt;=0.3),"BDY MID",IF(AND(M169&lt;0.3,M169&gt;=0),"BDY BTM",""))),"THR BTM")))</f>
        <v>BDY BTM</v>
      </c>
      <c r="O169" s="5" t="n">
        <f aca="false">IF(N169="NUEVO CALCULO","-",G169-G168)</f>
        <v>0</v>
      </c>
      <c r="P169" s="1" t="str">
        <f aca="false">IF(D169&gt;D168+$O$1,"HIGH","")</f>
        <v/>
      </c>
      <c r="Q169" s="1" t="str">
        <f aca="false">IF(AND(P168="HIGH",P169="HIGH"),"...",IF(P169="HIGH","BUY",IF(P168="HIGH","SELL","")))</f>
        <v/>
      </c>
      <c r="R169" s="1" t="str">
        <f aca="false">IF(Q169="",IF(AND(F169&gt;G169+$R$1,G169=F168),"BUY",IF(AND(R168="BUY",NOT(G169=F168)),"FALSE RAISE",IF(S168="TRD","SELL",""))),"")</f>
        <v/>
      </c>
      <c r="S169" s="1" t="str">
        <f aca="false">IF(Q169="",IF(R169="BUY","TRD",IF(OR(R169="SELL",R169="FALSE RAISE"),"",IF(S168="TRD","TRD",""))),"")</f>
        <v/>
      </c>
    </row>
    <row r="170" customFormat="false" ht="13.8" hidden="false" customHeight="false" outlineLevel="0" collapsed="false">
      <c r="A170" s="9" t="s">
        <v>185</v>
      </c>
      <c r="B170" s="9" t="s">
        <v>16</v>
      </c>
      <c r="C170" s="10" t="n">
        <v>22502235</v>
      </c>
      <c r="D170" s="10" t="n">
        <v>23160000</v>
      </c>
      <c r="E170" s="10" t="n">
        <v>21315002</v>
      </c>
      <c r="F170" s="4" t="n">
        <v>22300000</v>
      </c>
      <c r="G170" s="4" t="n">
        <v>21315002</v>
      </c>
      <c r="I170" s="5" t="n">
        <f aca="false">D170-E170</f>
        <v>1844998</v>
      </c>
      <c r="J170" s="6" t="n">
        <f aca="false">IFERROR((D170-MAX(C170,F170))/I170,0)</f>
        <v>0.356512581585454</v>
      </c>
      <c r="K170" s="6" t="n">
        <f aca="false">IFERROR((MIN(C170,F170)-E170)/I170,0)</f>
        <v>0.533874833468654</v>
      </c>
      <c r="L170" s="7" t="n">
        <f aca="false">IF(N170="NUEVO CALCULO","-",K170+J170)</f>
        <v>0.890387415054108</v>
      </c>
      <c r="M170" s="8" t="n">
        <f aca="false">IFERROR((G170-MIN(C170,F170))/(ABS(C170-F170)),0)</f>
        <v>-4.87056147551116</v>
      </c>
      <c r="N170" s="1" t="str">
        <f aca="false">IF(H170="NC","NUEVO CALCULO",IF(AND(G170&lt;=D170,G170&gt;MAX(C170,F170)),"THR TOP",IF(AND(G170&lt;=MAX(C170,F170),G170&gt;MIN(C170,F170)),IF(AND(M170&lt;=1,M170&gt;=0.6),"BDY TOP",IF(AND(M170&lt;0.6,M170&gt;=0.3),"BDY MID",IF(AND(M170&lt;0.3,M170&gt;=0),"BDY BTM",""))),"THR BTM")))</f>
        <v>THR BTM</v>
      </c>
      <c r="O170" s="5" t="n">
        <f aca="false">IF(N170="NUEVO CALCULO","-",G170-G169)</f>
        <v>-134998</v>
      </c>
      <c r="P170" s="1" t="str">
        <f aca="false">IF(D170&gt;D169+$O$1,"HIGH","")</f>
        <v/>
      </c>
      <c r="Q170" s="1" t="str">
        <f aca="false">IF(AND(P169="HIGH",P170="HIGH"),"...",IF(P170="HIGH","BUY",IF(P169="HIGH","SELL","")))</f>
        <v/>
      </c>
      <c r="R170" s="1" t="str">
        <f aca="false">IF(Q170="",IF(AND(F170&gt;G170+$R$1,G170=F169),"BUY",IF(AND(R169="BUY",NOT(G170=F169)),"FALSE RAISE",IF(S169="TRD","SELL",""))),"")</f>
        <v>BUY</v>
      </c>
      <c r="S170" s="1" t="str">
        <f aca="false">IF(Q170="",IF(R170="BUY","TRD",IF(OR(R170="SELL",R170="FALSE RAISE"),"",IF(S169="TRD","TRD",""))),"")</f>
        <v>TRD</v>
      </c>
    </row>
    <row r="171" customFormat="false" ht="13.8" hidden="false" customHeight="false" outlineLevel="0" collapsed="false">
      <c r="A171" s="9" t="s">
        <v>186</v>
      </c>
      <c r="B171" s="9" t="s">
        <v>16</v>
      </c>
      <c r="C171" s="10" t="n">
        <v>22502235</v>
      </c>
      <c r="D171" s="10" t="n">
        <v>23160000</v>
      </c>
      <c r="E171" s="10" t="n">
        <v>21315002</v>
      </c>
      <c r="F171" s="4" t="n">
        <v>21315004</v>
      </c>
      <c r="G171" s="4" t="n">
        <v>22300000</v>
      </c>
      <c r="I171" s="5" t="n">
        <f aca="false">D171-E171</f>
        <v>1844998</v>
      </c>
      <c r="J171" s="6" t="n">
        <f aca="false">IFERROR((D171-MAX(C171,F171))/I171,0)</f>
        <v>0.356512581585454</v>
      </c>
      <c r="K171" s="6" t="n">
        <f aca="false">IFERROR((MIN(C171,F171)-E171)/I171,0)</f>
        <v>1.08401201518918E-006</v>
      </c>
      <c r="L171" s="7" t="n">
        <f aca="false">IF(N171="NUEVO CALCULO","-",K171+J171)</f>
        <v>0.356513665597469</v>
      </c>
      <c r="M171" s="8" t="n">
        <f aca="false">IFERROR((G171-MIN(C171,F171))/(ABS(C171-F171)),0)</f>
        <v>0.829658255217392</v>
      </c>
      <c r="N171" s="1" t="str">
        <f aca="false">IF(H171="NC","NUEVO CALCULO",IF(AND(G171&lt;=D171,G171&gt;MAX(C171,F171)),"THR TOP",IF(AND(G171&lt;=MAX(C171,F171),G171&gt;MIN(C171,F171)),IF(AND(M171&lt;=1,M171&gt;=0.6),"BDY TOP",IF(AND(M171&lt;0.6,M171&gt;=0.3),"BDY MID",IF(AND(M171&lt;0.3,M171&gt;=0),"BDY BTM",""))),"THR BTM")))</f>
        <v>BDY TOP</v>
      </c>
      <c r="O171" s="5" t="n">
        <f aca="false">IF(N171="NUEVO CALCULO","-",G171-G170)</f>
        <v>984998</v>
      </c>
      <c r="P171" s="1" t="str">
        <f aca="false">IF(D171&gt;D170+$O$1,"HIGH","")</f>
        <v/>
      </c>
      <c r="Q171" s="1" t="str">
        <f aca="false">IF(AND(P170="HIGH",P171="HIGH"),"...",IF(P171="HIGH","BUY",IF(P170="HIGH","SELL","")))</f>
        <v/>
      </c>
      <c r="R171" s="1" t="str">
        <f aca="false">IF(Q171="",IF(AND(F171&gt;G171+$R$1,G171=F170),"BUY",IF(AND(R170="BUY",NOT(G171=F170)),"FALSE RAISE",IF(S170="TRD","SELL",""))),"")</f>
        <v>SELL</v>
      </c>
      <c r="S171" s="1" t="str">
        <f aca="false">IF(Q171="",IF(R171="BUY","TRD",IF(OR(R171="SELL",R171="FALSE RAISE"),"",IF(S170="TRD","TRD",""))),"")</f>
        <v/>
      </c>
    </row>
    <row r="172" customFormat="false" ht="13.8" hidden="false" customHeight="false" outlineLevel="0" collapsed="false">
      <c r="A172" s="9" t="s">
        <v>187</v>
      </c>
      <c r="B172" s="9" t="s">
        <v>16</v>
      </c>
      <c r="C172" s="10" t="n">
        <v>22502235</v>
      </c>
      <c r="D172" s="10" t="n">
        <v>23160000</v>
      </c>
      <c r="E172" s="10" t="n">
        <v>21315002</v>
      </c>
      <c r="F172" s="10" t="n">
        <v>21315004</v>
      </c>
      <c r="G172" s="4" t="n">
        <v>21315004</v>
      </c>
      <c r="I172" s="5" t="n">
        <f aca="false">D172-E172</f>
        <v>1844998</v>
      </c>
      <c r="J172" s="6" t="n">
        <f aca="false">IFERROR((D172-MAX(C172,F172))/I172,0)</f>
        <v>0.356512581585454</v>
      </c>
      <c r="K172" s="6" t="n">
        <f aca="false">IFERROR((MIN(C172,F172)-E172)/I172,0)</f>
        <v>1.08401201518918E-006</v>
      </c>
      <c r="L172" s="7" t="n">
        <f aca="false">IF(N172="NUEVO CALCULO","-",K172+J172)</f>
        <v>0.356513665597469</v>
      </c>
      <c r="M172" s="8" t="n">
        <f aca="false">IFERROR((G172-MIN(C172,F172))/(ABS(C172-F172)),0)</f>
        <v>0</v>
      </c>
      <c r="N172" s="1" t="str">
        <f aca="false">IF(H172="NC","NUEVO CALCULO",IF(AND(G172&lt;=D172,G172&gt;MAX(C172,F172)),"THR TOP",IF(AND(G172&lt;=MAX(C172,F172),G172&gt;MIN(C172,F172)),IF(AND(M172&lt;=1,M172&gt;=0.6),"BDY TOP",IF(AND(M172&lt;0.6,M172&gt;=0.3),"BDY MID",IF(AND(M172&lt;0.3,M172&gt;=0),"BDY BTM",""))),"THR BTM")))</f>
        <v>THR BTM</v>
      </c>
      <c r="O172" s="5" t="n">
        <f aca="false">IF(N172="NUEVO CALCULO","-",G172-G171)</f>
        <v>-984996</v>
      </c>
      <c r="P172" s="1" t="str">
        <f aca="false">IF(D172&gt;D171+$O$1,"HIGH","")</f>
        <v/>
      </c>
      <c r="Q172" s="1" t="str">
        <f aca="false">IF(AND(P171="HIGH",P172="HIGH"),"...",IF(P172="HIGH","BUY",IF(P171="HIGH","SELL","")))</f>
        <v/>
      </c>
      <c r="R172" s="1" t="str">
        <f aca="false">IF(Q172="",IF(AND(F172&gt;G172+$R$1,G172=F171),"BUY",IF(AND(R171="BUY",NOT(G172=F171)),"FALSE RAISE",IF(S171="TRD","SELL",""))),"")</f>
        <v/>
      </c>
      <c r="S172" s="1" t="str">
        <f aca="false">IF(Q172="",IF(R172="BUY","TRD",IF(OR(R172="SELL",R172="FALSE RAISE"),"",IF(S171="TRD","TRD",""))),"")</f>
        <v/>
      </c>
    </row>
    <row r="173" customFormat="false" ht="13.8" hidden="false" customHeight="false" outlineLevel="0" collapsed="false">
      <c r="A173" s="9" t="s">
        <v>188</v>
      </c>
      <c r="B173" s="9" t="s">
        <v>16</v>
      </c>
      <c r="C173" s="10" t="n">
        <v>22502235</v>
      </c>
      <c r="D173" s="10" t="n">
        <v>23160000</v>
      </c>
      <c r="E173" s="10" t="n">
        <v>21315002</v>
      </c>
      <c r="F173" s="4" t="n">
        <v>21315002</v>
      </c>
      <c r="G173" s="10" t="n">
        <v>21315004</v>
      </c>
      <c r="I173" s="5" t="n">
        <f aca="false">D173-E173</f>
        <v>1844998</v>
      </c>
      <c r="J173" s="6" t="n">
        <f aca="false">IFERROR((D173-MAX(C173,F173))/I173,0)</f>
        <v>0.356512581585454</v>
      </c>
      <c r="K173" s="6" t="n">
        <f aca="false">IFERROR((MIN(C173,F173)-E173)/I173,0)</f>
        <v>0</v>
      </c>
      <c r="L173" s="7" t="n">
        <f aca="false">IF(N173="NUEVO CALCULO","-",K173+J173)</f>
        <v>0.356512581585454</v>
      </c>
      <c r="M173" s="8" t="n">
        <f aca="false">IFERROR((G173-MIN(C173,F173))/(ABS(C173-F173)),0)</f>
        <v>1.68458929291891E-006</v>
      </c>
      <c r="N173" s="1" t="str">
        <f aca="false">IF(H173="NC","NUEVO CALCULO",IF(AND(G173&lt;=D173,G173&gt;MAX(C173,F173)),"THR TOP",IF(AND(G173&lt;=MAX(C173,F173),G173&gt;MIN(C173,F173)),IF(AND(M173&lt;=1,M173&gt;=0.6),"BDY TOP",IF(AND(M173&lt;0.6,M173&gt;=0.3),"BDY MID",IF(AND(M173&lt;0.3,M173&gt;=0),"BDY BTM",""))),"THR BTM")))</f>
        <v>BDY BTM</v>
      </c>
      <c r="O173" s="5" t="n">
        <f aca="false">IF(N173="NUEVO CALCULO","-",G173-G172)</f>
        <v>0</v>
      </c>
      <c r="P173" s="1" t="str">
        <f aca="false">IF(D173&gt;D172+$O$1,"HIGH","")</f>
        <v/>
      </c>
      <c r="Q173" s="1" t="str">
        <f aca="false">IF(AND(P172="HIGH",P173="HIGH"),"...",IF(P173="HIGH","BUY",IF(P172="HIGH","SELL","")))</f>
        <v/>
      </c>
      <c r="R173" s="1" t="str">
        <f aca="false">IF(Q173="",IF(AND(F173&gt;G173+$R$1,G173=F172),"BUY",IF(AND(R172="BUY",NOT(G173=F172)),"FALSE RAISE",IF(S172="TRD","SELL",""))),"")</f>
        <v/>
      </c>
      <c r="S173" s="1" t="str">
        <f aca="false">IF(Q173="",IF(R173="BUY","TRD",IF(OR(R173="SELL",R173="FALSE RAISE"),"",IF(S172="TRD","TRD",""))),"")</f>
        <v/>
      </c>
    </row>
    <row r="174" customFormat="false" ht="13.8" hidden="false" customHeight="false" outlineLevel="0" collapsed="false">
      <c r="A174" s="9" t="s">
        <v>189</v>
      </c>
      <c r="B174" s="9" t="s">
        <v>16</v>
      </c>
      <c r="C174" s="10" t="n">
        <v>22502235</v>
      </c>
      <c r="D174" s="10" t="n">
        <v>23160000</v>
      </c>
      <c r="E174" s="10" t="n">
        <v>21315002</v>
      </c>
      <c r="F174" s="10" t="n">
        <v>21315002</v>
      </c>
      <c r="G174" s="4" t="n">
        <v>21315002</v>
      </c>
      <c r="I174" s="5" t="n">
        <f aca="false">D174-E174</f>
        <v>1844998</v>
      </c>
      <c r="J174" s="6" t="n">
        <f aca="false">IFERROR((D174-MAX(C174,F174))/I174,0)</f>
        <v>0.356512581585454</v>
      </c>
      <c r="K174" s="6" t="n">
        <f aca="false">IFERROR((MIN(C174,F174)-E174)/I174,0)</f>
        <v>0</v>
      </c>
      <c r="L174" s="7" t="n">
        <f aca="false">IF(N174="NUEVO CALCULO","-",K174+J174)</f>
        <v>0.356512581585454</v>
      </c>
      <c r="M174" s="8" t="n">
        <f aca="false">IFERROR((G174-MIN(C174,F174))/(ABS(C174-F174)),0)</f>
        <v>0</v>
      </c>
      <c r="N174" s="1" t="str">
        <f aca="false">IF(H174="NC","NUEVO CALCULO",IF(AND(G174&lt;=D174,G174&gt;MAX(C174,F174)),"THR TOP",IF(AND(G174&lt;=MAX(C174,F174),G174&gt;MIN(C174,F174)),IF(AND(M174&lt;=1,M174&gt;=0.6),"BDY TOP",IF(AND(M174&lt;0.6,M174&gt;=0.3),"BDY MID",IF(AND(M174&lt;0.3,M174&gt;=0),"BDY BTM",""))),"THR BTM")))</f>
        <v>THR BTM</v>
      </c>
      <c r="O174" s="5" t="n">
        <f aca="false">IF(N174="NUEVO CALCULO","-",G174-G173)</f>
        <v>-2</v>
      </c>
      <c r="P174" s="1" t="str">
        <f aca="false">IF(D174&gt;D173+$O$1,"HIGH","")</f>
        <v/>
      </c>
      <c r="Q174" s="1" t="str">
        <f aca="false">IF(AND(P173="HIGH",P174="HIGH"),"...",IF(P174="HIGH","BUY",IF(P173="HIGH","SELL","")))</f>
        <v/>
      </c>
      <c r="R174" s="1" t="str">
        <f aca="false">IF(Q174="",IF(AND(F174&gt;G174+$R$1,G174=F173),"BUY",IF(AND(R173="BUY",NOT(G174=F173)),"FALSE RAISE",IF(S173="TRD","SELL",""))),"")</f>
        <v/>
      </c>
      <c r="S174" s="1" t="str">
        <f aca="false">IF(Q174="",IF(R174="BUY","TRD",IF(OR(R174="SELL",R174="FALSE RAISE"),"",IF(S173="TRD","TRD",""))),"")</f>
        <v/>
      </c>
    </row>
    <row r="175" customFormat="false" ht="13.8" hidden="false" customHeight="false" outlineLevel="0" collapsed="false">
      <c r="A175" s="9" t="s">
        <v>190</v>
      </c>
      <c r="B175" s="9" t="s">
        <v>16</v>
      </c>
      <c r="C175" s="10" t="n">
        <v>22502235</v>
      </c>
      <c r="D175" s="10" t="n">
        <v>23160000</v>
      </c>
      <c r="E175" s="10" t="n">
        <v>21315002</v>
      </c>
      <c r="F175" s="4" t="n">
        <v>22415000</v>
      </c>
      <c r="G175" s="10" t="n">
        <v>21315002</v>
      </c>
      <c r="I175" s="5" t="n">
        <f aca="false">D175-E175</f>
        <v>1844998</v>
      </c>
      <c r="J175" s="6" t="n">
        <f aca="false">IFERROR((D175-MAX(C175,F175))/I175,0)</f>
        <v>0.356512581585454</v>
      </c>
      <c r="K175" s="6" t="n">
        <f aca="false">IFERROR((MIN(C175,F175)-E175)/I175,0)</f>
        <v>0.596205524342032</v>
      </c>
      <c r="L175" s="7" t="n">
        <f aca="false">IF(N175="NUEVO CALCULO","-",K175+J175)</f>
        <v>0.952718105927486</v>
      </c>
      <c r="M175" s="8" t="n">
        <f aca="false">IFERROR((G175-MIN(C175,F175))/(ABS(C175-F175)),0)</f>
        <v>-12.6095947727403</v>
      </c>
      <c r="N175" s="1" t="str">
        <f aca="false">IF(H175="NC","NUEVO CALCULO",IF(AND(G175&lt;=D175,G175&gt;MAX(C175,F175)),"THR TOP",IF(AND(G175&lt;=MAX(C175,F175),G175&gt;MIN(C175,F175)),IF(AND(M175&lt;=1,M175&gt;=0.6),"BDY TOP",IF(AND(M175&lt;0.6,M175&gt;=0.3),"BDY MID",IF(AND(M175&lt;0.3,M175&gt;=0),"BDY BTM",""))),"THR BTM")))</f>
        <v>THR BTM</v>
      </c>
      <c r="O175" s="5" t="n">
        <f aca="false">IF(N175="NUEVO CALCULO","-",G175-G174)</f>
        <v>0</v>
      </c>
      <c r="P175" s="1" t="str">
        <f aca="false">IF(D175&gt;D174+$O$1,"HIGH","")</f>
        <v/>
      </c>
      <c r="Q175" s="1" t="str">
        <f aca="false">IF(AND(P174="HIGH",P175="HIGH"),"...",IF(P175="HIGH","BUY",IF(P174="HIGH","SELL","")))</f>
        <v/>
      </c>
      <c r="R175" s="1" t="str">
        <f aca="false">IF(Q175="",IF(AND(F175&gt;G175+$R$1,G175=F174),"BUY",IF(AND(R174="BUY",NOT(G175=F174)),"FALSE RAISE",IF(S174="TRD","SELL",""))),"")</f>
        <v>BUY</v>
      </c>
      <c r="S175" s="1" t="str">
        <f aca="false">IF(Q175="",IF(R175="BUY","TRD",IF(OR(R175="SELL",R175="FALSE RAISE"),"",IF(S174="TRD","TRD",""))),"")</f>
        <v>TRD</v>
      </c>
    </row>
    <row r="176" customFormat="false" ht="13.8" hidden="false" customHeight="false" outlineLevel="0" collapsed="false">
      <c r="A176" s="9" t="s">
        <v>191</v>
      </c>
      <c r="B176" s="9" t="s">
        <v>16</v>
      </c>
      <c r="C176" s="10" t="n">
        <v>22502235</v>
      </c>
      <c r="D176" s="10" t="n">
        <v>23160000</v>
      </c>
      <c r="E176" s="10" t="n">
        <v>21315002</v>
      </c>
      <c r="F176" s="4" t="n">
        <v>21715003</v>
      </c>
      <c r="G176" s="4" t="n">
        <v>22415000</v>
      </c>
      <c r="I176" s="5" t="n">
        <f aca="false">D176-E176</f>
        <v>1844998</v>
      </c>
      <c r="J176" s="6" t="n">
        <f aca="false">IFERROR((D176-MAX(C176,F176))/I176,0)</f>
        <v>0.356512581585454</v>
      </c>
      <c r="K176" s="6" t="n">
        <f aca="false">IFERROR((MIN(C176,F176)-E176)/I176,0)</f>
        <v>0.216802945043843</v>
      </c>
      <c r="L176" s="7" t="n">
        <f aca="false">IF(N176="NUEVO CALCULO","-",K176+J176)</f>
        <v>0.573315526629297</v>
      </c>
      <c r="M176" s="8" t="n">
        <f aca="false">IFERROR((G176-MIN(C176,F176))/(ABS(C176-F176)),0)</f>
        <v>0.889187685459941</v>
      </c>
      <c r="N176" s="1" t="str">
        <f aca="false">IF(H176="NC","NUEVO CALCULO",IF(AND(G176&lt;=D176,G176&gt;MAX(C176,F176)),"THR TOP",IF(AND(G176&lt;=MAX(C176,F176),G176&gt;MIN(C176,F176)),IF(AND(M176&lt;=1,M176&gt;=0.6),"BDY TOP",IF(AND(M176&lt;0.6,M176&gt;=0.3),"BDY MID",IF(AND(M176&lt;0.3,M176&gt;=0),"BDY BTM",""))),"THR BTM")))</f>
        <v>BDY TOP</v>
      </c>
      <c r="O176" s="5" t="n">
        <f aca="false">IF(N176="NUEVO CALCULO","-",G176-G175)</f>
        <v>1099998</v>
      </c>
      <c r="P176" s="1" t="str">
        <f aca="false">IF(D176&gt;D175+$O$1,"HIGH","")</f>
        <v/>
      </c>
      <c r="Q176" s="1" t="str">
        <f aca="false">IF(AND(P175="HIGH",P176="HIGH"),"...",IF(P176="HIGH","BUY",IF(P175="HIGH","SELL","")))</f>
        <v/>
      </c>
      <c r="R176" s="1" t="str">
        <f aca="false">IF(Q176="",IF(AND(F176&gt;G176+$R$1,G176=F175),"BUY",IF(AND(R175="BUY",NOT(G176=F175)),"FALSE RAISE",IF(S175="TRD","SELL",""))),"")</f>
        <v>SELL</v>
      </c>
      <c r="S176" s="1" t="str">
        <f aca="false">IF(Q176="",IF(R176="BUY","TRD",IF(OR(R176="SELL",R176="FALSE RAISE"),"",IF(S175="TRD","TRD",""))),"")</f>
        <v/>
      </c>
    </row>
    <row r="177" customFormat="false" ht="13.8" hidden="false" customHeight="false" outlineLevel="0" collapsed="false">
      <c r="A177" s="9" t="s">
        <v>192</v>
      </c>
      <c r="B177" s="9" t="s">
        <v>16</v>
      </c>
      <c r="C177" s="10" t="n">
        <v>22502235</v>
      </c>
      <c r="D177" s="10" t="n">
        <v>23160000</v>
      </c>
      <c r="E177" s="10" t="n">
        <v>21315002</v>
      </c>
      <c r="F177" s="10" t="n">
        <v>21715003.01</v>
      </c>
      <c r="G177" s="4" t="n">
        <v>21715003</v>
      </c>
      <c r="I177" s="5" t="n">
        <f aca="false">D177-E177</f>
        <v>1844998</v>
      </c>
      <c r="J177" s="6" t="n">
        <f aca="false">IFERROR((D177-MAX(C177,F177))/I177,0)</f>
        <v>0.356512581585454</v>
      </c>
      <c r="K177" s="6" t="n">
        <f aca="false">IFERROR((MIN(C177,F177)-E177)/I177,0)</f>
        <v>0.216802950463904</v>
      </c>
      <c r="L177" s="7" t="n">
        <f aca="false">IF(N177="NUEVO CALCULO","-",K177+J177)</f>
        <v>0.573315532049358</v>
      </c>
      <c r="M177" s="8" t="n">
        <f aca="false">IFERROR((G177-MIN(C177,F177))/(ABS(C177-F177)),0)</f>
        <v>-1.27027379046522E-008</v>
      </c>
      <c r="N177" s="1" t="str">
        <f aca="false">IF(H177="NC","NUEVO CALCULO",IF(AND(G177&lt;=D177,G177&gt;MAX(C177,F177)),"THR TOP",IF(AND(G177&lt;=MAX(C177,F177),G177&gt;MIN(C177,F177)),IF(AND(M177&lt;=1,M177&gt;=0.6),"BDY TOP",IF(AND(M177&lt;0.6,M177&gt;=0.3),"BDY MID",IF(AND(M177&lt;0.3,M177&gt;=0),"BDY BTM",""))),"THR BTM")))</f>
        <v>THR BTM</v>
      </c>
      <c r="O177" s="5" t="n">
        <f aca="false">IF(N177="NUEVO CALCULO","-",G177-G176)</f>
        <v>-699997</v>
      </c>
      <c r="P177" s="1" t="str">
        <f aca="false">IF(D177&gt;D176+$O$1,"HIGH","")</f>
        <v/>
      </c>
      <c r="Q177" s="1" t="str">
        <f aca="false">IF(AND(P176="HIGH",P177="HIGH"),"...",IF(P177="HIGH","BUY",IF(P176="HIGH","SELL","")))</f>
        <v/>
      </c>
      <c r="R177" s="1" t="str">
        <f aca="false">IF(Q177="",IF(AND(F177&gt;G177+$R$1,G177=F176),"BUY",IF(AND(R176="BUY",NOT(G177=F176)),"FALSE RAISE",IF(S176="TRD","SELL",""))),"")</f>
        <v/>
      </c>
      <c r="S177" s="1" t="str">
        <f aca="false">IF(Q177="",IF(R177="BUY","TRD",IF(OR(R177="SELL",R177="FALSE RAISE"),"",IF(S176="TRD","TRD",""))),"")</f>
        <v/>
      </c>
    </row>
    <row r="178" customFormat="false" ht="13.8" hidden="false" customHeight="false" outlineLevel="0" collapsed="false">
      <c r="A178" s="9" t="s">
        <v>193</v>
      </c>
      <c r="B178" s="9" t="s">
        <v>16</v>
      </c>
      <c r="C178" s="10" t="n">
        <v>22502235</v>
      </c>
      <c r="D178" s="10" t="n">
        <v>23160000</v>
      </c>
      <c r="E178" s="10" t="n">
        <v>21315002</v>
      </c>
      <c r="F178" s="4" t="n">
        <v>21316002</v>
      </c>
      <c r="G178" s="4" t="n">
        <v>21715003.01</v>
      </c>
      <c r="I178" s="5" t="n">
        <f aca="false">D178-E178</f>
        <v>1844998</v>
      </c>
      <c r="J178" s="6" t="n">
        <f aca="false">IFERROR((D178-MAX(C178,F178))/I178,0)</f>
        <v>0.356512581585454</v>
      </c>
      <c r="K178" s="6" t="n">
        <f aca="false">IFERROR((MIN(C178,F178)-E178)/I178,0)</f>
        <v>0.000542006007594588</v>
      </c>
      <c r="L178" s="7" t="n">
        <f aca="false">IF(N178="NUEVO CALCULO","-",K178+J178)</f>
        <v>0.357054587593049</v>
      </c>
      <c r="M178" s="8" t="n">
        <f aca="false">IFERROR((G178-MIN(C178,F178))/(ABS(C178-F178)),0)</f>
        <v>0.336359728653647</v>
      </c>
      <c r="N178" s="1" t="str">
        <f aca="false">IF(H178="NC","NUEVO CALCULO",IF(AND(G178&lt;=D178,G178&gt;MAX(C178,F178)),"THR TOP",IF(AND(G178&lt;=MAX(C178,F178),G178&gt;MIN(C178,F178)),IF(AND(M178&lt;=1,M178&gt;=0.6),"BDY TOP",IF(AND(M178&lt;0.6,M178&gt;=0.3),"BDY MID",IF(AND(M178&lt;0.3,M178&gt;=0),"BDY BTM",""))),"THR BTM")))</f>
        <v>BDY MID</v>
      </c>
      <c r="O178" s="5" t="n">
        <f aca="false">IF(N178="NUEVO CALCULO","-",G178-G177)</f>
        <v>0.0100000016391277</v>
      </c>
      <c r="P178" s="1" t="str">
        <f aca="false">IF(D178&gt;D177+$O$1,"HIGH","")</f>
        <v/>
      </c>
      <c r="Q178" s="1" t="str">
        <f aca="false">IF(AND(P177="HIGH",P178="HIGH"),"...",IF(P178="HIGH","BUY",IF(P177="HIGH","SELL","")))</f>
        <v/>
      </c>
      <c r="R178" s="1" t="str">
        <f aca="false">IF(Q178="",IF(AND(F178&gt;G178+$R$1,G178=F177),"BUY",IF(AND(R177="BUY",NOT(G178=F177)),"FALSE RAISE",IF(S177="TRD","SELL",""))),"")</f>
        <v/>
      </c>
      <c r="S178" s="1" t="str">
        <f aca="false">IF(Q178="",IF(R178="BUY","TRD",IF(OR(R178="SELL",R178="FALSE RAISE"),"",IF(S177="TRD","TRD",""))),"")</f>
        <v/>
      </c>
    </row>
    <row r="179" customFormat="false" ht="13.8" hidden="false" customHeight="false" outlineLevel="0" collapsed="false">
      <c r="A179" s="9" t="s">
        <v>194</v>
      </c>
      <c r="B179" s="9" t="s">
        <v>16</v>
      </c>
      <c r="C179" s="10" t="n">
        <v>22502235</v>
      </c>
      <c r="D179" s="10" t="n">
        <v>23160000</v>
      </c>
      <c r="E179" s="10" t="n">
        <v>21315002</v>
      </c>
      <c r="F179" s="4" t="n">
        <v>21320001</v>
      </c>
      <c r="G179" s="4" t="n">
        <v>21316002</v>
      </c>
      <c r="I179" s="5" t="n">
        <f aca="false">D179-E179</f>
        <v>1844998</v>
      </c>
      <c r="J179" s="6" t="n">
        <f aca="false">IFERROR((D179-MAX(C179,F179))/I179,0)</f>
        <v>0.356512581585454</v>
      </c>
      <c r="K179" s="6" t="n">
        <f aca="false">IFERROR((MIN(C179,F179)-E179)/I179,0)</f>
        <v>0.00270948803196535</v>
      </c>
      <c r="L179" s="7" t="n">
        <f aca="false">IF(N179="NUEVO CALCULO","-",K179+J179)</f>
        <v>0.35922206961742</v>
      </c>
      <c r="M179" s="8" t="n">
        <f aca="false">IFERROR((G179-MIN(C179,F179))/(ABS(C179-F179)),0)</f>
        <v>-0.00338257908332868</v>
      </c>
      <c r="N179" s="1" t="str">
        <f aca="false">IF(H179="NC","NUEVO CALCULO",IF(AND(G179&lt;=D179,G179&gt;MAX(C179,F179)),"THR TOP",IF(AND(G179&lt;=MAX(C179,F179),G179&gt;MIN(C179,F179)),IF(AND(M179&lt;=1,M179&gt;=0.6),"BDY TOP",IF(AND(M179&lt;0.6,M179&gt;=0.3),"BDY MID",IF(AND(M179&lt;0.3,M179&gt;=0),"BDY BTM",""))),"THR BTM")))</f>
        <v>THR BTM</v>
      </c>
      <c r="O179" s="5" t="n">
        <f aca="false">IF(N179="NUEVO CALCULO","-",G179-G178)</f>
        <v>-399001.010000002</v>
      </c>
      <c r="P179" s="1" t="str">
        <f aca="false">IF(D179&gt;D178+$O$1,"HIGH","")</f>
        <v/>
      </c>
      <c r="Q179" s="1" t="str">
        <f aca="false">IF(AND(P178="HIGH",P179="HIGH"),"...",IF(P179="HIGH","BUY",IF(P178="HIGH","SELL","")))</f>
        <v/>
      </c>
      <c r="R179" s="1" t="str">
        <f aca="false">IF(Q179="",IF(AND(F179&gt;G179+$R$1,G179=F178),"BUY",IF(AND(R178="BUY",NOT(G179=F178)),"FALSE RAISE",IF(S178="TRD","SELL",""))),"")</f>
        <v/>
      </c>
      <c r="S179" s="1" t="str">
        <f aca="false">IF(Q179="",IF(R179="BUY","TRD",IF(OR(R179="SELL",R179="FALSE RAISE"),"",IF(S178="TRD","TRD",""))),"")</f>
        <v/>
      </c>
    </row>
    <row r="180" customFormat="false" ht="13.8" hidden="false" customHeight="false" outlineLevel="0" collapsed="false">
      <c r="A180" s="9" t="s">
        <v>195</v>
      </c>
      <c r="B180" s="9" t="s">
        <v>16</v>
      </c>
      <c r="C180" s="10" t="n">
        <v>22502235</v>
      </c>
      <c r="D180" s="10" t="n">
        <v>23160000</v>
      </c>
      <c r="E180" s="10" t="n">
        <v>21315002</v>
      </c>
      <c r="F180" s="4" t="n">
        <v>21320011</v>
      </c>
      <c r="G180" s="4" t="n">
        <v>21320001</v>
      </c>
      <c r="I180" s="5" t="n">
        <f aca="false">D180-E180</f>
        <v>1844998</v>
      </c>
      <c r="J180" s="6" t="n">
        <f aca="false">IFERROR((D180-MAX(C180,F180))/I180,0)</f>
        <v>0.356512581585454</v>
      </c>
      <c r="K180" s="6" t="n">
        <f aca="false">IFERROR((MIN(C180,F180)-E180)/I180,0)</f>
        <v>0.00271490809204129</v>
      </c>
      <c r="L180" s="7" t="n">
        <f aca="false">IF(N180="NUEVO CALCULO","-",K180+J180)</f>
        <v>0.359227489677496</v>
      </c>
      <c r="M180" s="8" t="n">
        <f aca="false">IFERROR((G180-MIN(C180,F180))/(ABS(C180-F180)),0)</f>
        <v>-8.45863389679113E-006</v>
      </c>
      <c r="N180" s="1" t="str">
        <f aca="false">IF(H180="NC","NUEVO CALCULO",IF(AND(G180&lt;=D180,G180&gt;MAX(C180,F180)),"THR TOP",IF(AND(G180&lt;=MAX(C180,F180),G180&gt;MIN(C180,F180)),IF(AND(M180&lt;=1,M180&gt;=0.6),"BDY TOP",IF(AND(M180&lt;0.6,M180&gt;=0.3),"BDY MID",IF(AND(M180&lt;0.3,M180&gt;=0),"BDY BTM",""))),"THR BTM")))</f>
        <v>THR BTM</v>
      </c>
      <c r="O180" s="5" t="n">
        <f aca="false">IF(N180="NUEVO CALCULO","-",G180-G179)</f>
        <v>3999</v>
      </c>
      <c r="P180" s="1" t="str">
        <f aca="false">IF(D180&gt;D179+$O$1,"HIGH","")</f>
        <v/>
      </c>
      <c r="Q180" s="1" t="str">
        <f aca="false">IF(AND(P179="HIGH",P180="HIGH"),"...",IF(P180="HIGH","BUY",IF(P179="HIGH","SELL","")))</f>
        <v/>
      </c>
      <c r="R180" s="1" t="str">
        <f aca="false">IF(Q180="",IF(AND(F180&gt;G180+$R$1,G180=F179),"BUY",IF(AND(R179="BUY",NOT(G180=F179)),"FALSE RAISE",IF(S179="TRD","SELL",""))),"")</f>
        <v/>
      </c>
      <c r="S180" s="1" t="str">
        <f aca="false">IF(Q180="",IF(R180="BUY","TRD",IF(OR(R180="SELL",R180="FALSE RAISE"),"",IF(S179="TRD","TRD",""))),"")</f>
        <v/>
      </c>
    </row>
    <row r="181" customFormat="false" ht="13.8" hidden="false" customHeight="false" outlineLevel="0" collapsed="false">
      <c r="A181" s="9" t="s">
        <v>196</v>
      </c>
      <c r="B181" s="9" t="s">
        <v>16</v>
      </c>
      <c r="C181" s="10" t="n">
        <v>22502235</v>
      </c>
      <c r="D181" s="10" t="n">
        <v>23160000</v>
      </c>
      <c r="E181" s="10" t="n">
        <v>21315002</v>
      </c>
      <c r="F181" s="4" t="n">
        <v>21320200</v>
      </c>
      <c r="G181" s="4" t="n">
        <v>21320011</v>
      </c>
      <c r="I181" s="5" t="n">
        <f aca="false">D181-E181</f>
        <v>1844998</v>
      </c>
      <c r="J181" s="6" t="n">
        <f aca="false">IFERROR((D181-MAX(C181,F181))/I181,0)</f>
        <v>0.356512581585454</v>
      </c>
      <c r="K181" s="6" t="n">
        <f aca="false">IFERROR((MIN(C181,F181)-E181)/I181,0)</f>
        <v>0.00281734722747667</v>
      </c>
      <c r="L181" s="7" t="n">
        <f aca="false">IF(N181="NUEVO CALCULO","-",K181+J181)</f>
        <v>0.359329928812931</v>
      </c>
      <c r="M181" s="8" t="n">
        <f aca="false">IFERROR((G181-MIN(C181,F181))/(ABS(C181-F181)),0)</f>
        <v>-0.000159893742571074</v>
      </c>
      <c r="N181" s="1" t="str">
        <f aca="false">IF(H181="NC","NUEVO CALCULO",IF(AND(G181&lt;=D181,G181&gt;MAX(C181,F181)),"THR TOP",IF(AND(G181&lt;=MAX(C181,F181),G181&gt;MIN(C181,F181)),IF(AND(M181&lt;=1,M181&gt;=0.6),"BDY TOP",IF(AND(M181&lt;0.6,M181&gt;=0.3),"BDY MID",IF(AND(M181&lt;0.3,M181&gt;=0),"BDY BTM",""))),"THR BTM")))</f>
        <v>THR BTM</v>
      </c>
      <c r="O181" s="5" t="n">
        <f aca="false">IF(N181="NUEVO CALCULO","-",G181-G180)</f>
        <v>10</v>
      </c>
      <c r="P181" s="1" t="str">
        <f aca="false">IF(D181&gt;D180+$O$1,"HIGH","")</f>
        <v/>
      </c>
      <c r="Q181" s="1" t="str">
        <f aca="false">IF(AND(P180="HIGH",P181="HIGH"),"...",IF(P181="HIGH","BUY",IF(P180="HIGH","SELL","")))</f>
        <v/>
      </c>
      <c r="R181" s="1" t="str">
        <f aca="false">IF(Q181="",IF(AND(F181&gt;G181+$R$1,G181=F180),"BUY",IF(AND(R180="BUY",NOT(G181=F180)),"FALSE RAISE",IF(S180="TRD","SELL",""))),"")</f>
        <v/>
      </c>
      <c r="S181" s="1" t="str">
        <f aca="false">IF(Q181="",IF(R181="BUY","TRD",IF(OR(R181="SELL",R181="FALSE RAISE"),"",IF(S180="TRD","TRD",""))),"")</f>
        <v/>
      </c>
    </row>
    <row r="182" customFormat="false" ht="13.8" hidden="false" customHeight="false" outlineLevel="0" collapsed="false">
      <c r="A182" s="9" t="s">
        <v>197</v>
      </c>
      <c r="B182" s="9" t="s">
        <v>16</v>
      </c>
      <c r="C182" s="10" t="n">
        <v>22502235</v>
      </c>
      <c r="D182" s="10" t="n">
        <v>23160000</v>
      </c>
      <c r="E182" s="10" t="n">
        <v>21315002</v>
      </c>
      <c r="F182" s="4" t="n">
        <v>22200000</v>
      </c>
      <c r="G182" s="4" t="n">
        <v>21320200</v>
      </c>
      <c r="I182" s="5" t="n">
        <f aca="false">D182-E182</f>
        <v>1844998</v>
      </c>
      <c r="J182" s="6" t="n">
        <f aca="false">IFERROR((D182-MAX(C182,F182))/I182,0)</f>
        <v>0.356512581585454</v>
      </c>
      <c r="K182" s="6" t="n">
        <f aca="false">IFERROR((MIN(C182,F182)-E182)/I182,0)</f>
        <v>0.479674232709195</v>
      </c>
      <c r="L182" s="7" t="n">
        <f aca="false">IF(N182="NUEVO CALCULO","-",K182+J182)</f>
        <v>0.83618681429465</v>
      </c>
      <c r="M182" s="8" t="n">
        <f aca="false">IFERROR((G182-MIN(C182,F182))/(ABS(C182-F182)),0)</f>
        <v>-2.91097986666005</v>
      </c>
      <c r="N182" s="1" t="str">
        <f aca="false">IF(H182="NC","NUEVO CALCULO",IF(AND(G182&lt;=D182,G182&gt;MAX(C182,F182)),"THR TOP",IF(AND(G182&lt;=MAX(C182,F182),G182&gt;MIN(C182,F182)),IF(AND(M182&lt;=1,M182&gt;=0.6),"BDY TOP",IF(AND(M182&lt;0.6,M182&gt;=0.3),"BDY MID",IF(AND(M182&lt;0.3,M182&gt;=0),"BDY BTM",""))),"THR BTM")))</f>
        <v>THR BTM</v>
      </c>
      <c r="O182" s="5" t="n">
        <f aca="false">IF(N182="NUEVO CALCULO","-",G182-G181)</f>
        <v>189</v>
      </c>
      <c r="P182" s="1" t="str">
        <f aca="false">IF(D182&gt;D181+$O$1,"HIGH","")</f>
        <v/>
      </c>
      <c r="Q182" s="1" t="str">
        <f aca="false">IF(AND(P181="HIGH",P182="HIGH"),"...",IF(P182="HIGH","BUY",IF(P181="HIGH","SELL","")))</f>
        <v/>
      </c>
      <c r="R182" s="1" t="str">
        <f aca="false">IF(Q182="",IF(AND(F182&gt;G182+$R$1,G182=F181),"BUY",IF(AND(R181="BUY",NOT(G182=F181)),"FALSE RAISE",IF(S181="TRD","SELL",""))),"")</f>
        <v>BUY</v>
      </c>
      <c r="S182" s="1" t="str">
        <f aca="false">IF(Q182="",IF(R182="BUY","TRD",IF(OR(R182="SELL",R182="FALSE RAISE"),"",IF(S181="TRD","TRD",""))),"")</f>
        <v>TRD</v>
      </c>
    </row>
    <row r="183" customFormat="false" ht="13.8" hidden="false" customHeight="false" outlineLevel="0" collapsed="false">
      <c r="A183" s="9" t="s">
        <v>198</v>
      </c>
      <c r="B183" s="9" t="s">
        <v>16</v>
      </c>
      <c r="C183" s="10" t="n">
        <v>22502235</v>
      </c>
      <c r="D183" s="10" t="n">
        <v>23160000</v>
      </c>
      <c r="E183" s="10" t="n">
        <v>21315002</v>
      </c>
      <c r="F183" s="4" t="n">
        <v>21322000</v>
      </c>
      <c r="G183" s="10" t="n">
        <v>21320200</v>
      </c>
      <c r="I183" s="5" t="n">
        <f aca="false">D183-E183</f>
        <v>1844998</v>
      </c>
      <c r="J183" s="6" t="n">
        <f aca="false">IFERROR((D183-MAX(C183,F183))/I183,0)</f>
        <v>0.356512581585454</v>
      </c>
      <c r="K183" s="6" t="n">
        <f aca="false">IFERROR((MIN(C183,F183)-E183)/I183,0)</f>
        <v>0.00379295804114693</v>
      </c>
      <c r="L183" s="7" t="n">
        <f aca="false">IF(N183="NUEVO CALCULO","-",K183+J183)</f>
        <v>0.360305539626601</v>
      </c>
      <c r="M183" s="8" t="n">
        <f aca="false">IFERROR((G183-MIN(C183,F183))/(ABS(C183-F183)),0)</f>
        <v>-0.00152511999728868</v>
      </c>
      <c r="N183" s="1" t="str">
        <f aca="false">IF(H183="NC","NUEVO CALCULO",IF(AND(G183&lt;=D183,G183&gt;MAX(C183,F183)),"THR TOP",IF(AND(G183&lt;=MAX(C183,F183),G183&gt;MIN(C183,F183)),IF(AND(M183&lt;=1,M183&gt;=0.6),"BDY TOP",IF(AND(M183&lt;0.6,M183&gt;=0.3),"BDY MID",IF(AND(M183&lt;0.3,M183&gt;=0),"BDY BTM",""))),"THR BTM")))</f>
        <v>THR BTM</v>
      </c>
      <c r="O183" s="5" t="n">
        <f aca="false">IF(N183="NUEVO CALCULO","-",G183-G182)</f>
        <v>0</v>
      </c>
      <c r="P183" s="1" t="str">
        <f aca="false">IF(D183&gt;D182+$O$1,"HIGH","")</f>
        <v/>
      </c>
      <c r="Q183" s="1" t="str">
        <f aca="false">IF(AND(P182="HIGH",P183="HIGH"),"...",IF(P183="HIGH","BUY",IF(P182="HIGH","SELL","")))</f>
        <v/>
      </c>
      <c r="R183" s="1" t="str">
        <f aca="false">IF(Q183="",IF(AND(F183&gt;G183+$R$1,G183=F182),"BUY",IF(AND(R182="BUY",NOT(G183=F182)),"FALSE RAISE",IF(S182="TRD","SELL",""))),"")</f>
        <v>FALSE RAISE</v>
      </c>
      <c r="S183" s="1" t="str">
        <f aca="false">IF(Q183="",IF(R183="BUY","TRD",IF(OR(R183="SELL",R183="FALSE RAISE"),"",IF(S182="TRD","TRD",""))),"")</f>
        <v/>
      </c>
    </row>
    <row r="184" customFormat="false" ht="13.8" hidden="false" customHeight="false" outlineLevel="0" collapsed="false">
      <c r="A184" s="9" t="s">
        <v>199</v>
      </c>
      <c r="B184" s="9" t="s">
        <v>16</v>
      </c>
      <c r="C184" s="10" t="n">
        <v>22502235</v>
      </c>
      <c r="D184" s="10" t="n">
        <v>23160000</v>
      </c>
      <c r="E184" s="10" t="n">
        <v>21315002</v>
      </c>
      <c r="F184" s="4" t="n">
        <v>21322001</v>
      </c>
      <c r="G184" s="4" t="n">
        <v>21322001</v>
      </c>
      <c r="I184" s="5" t="n">
        <f aca="false">D184-E184</f>
        <v>1844998</v>
      </c>
      <c r="J184" s="6" t="n">
        <f aca="false">IFERROR((D184-MAX(C184,F184))/I184,0)</f>
        <v>0.356512581585454</v>
      </c>
      <c r="K184" s="6" t="n">
        <f aca="false">IFERROR((MIN(C184,F184)-E184)/I184,0)</f>
        <v>0.00379350004715452</v>
      </c>
      <c r="L184" s="7" t="n">
        <f aca="false">IF(N184="NUEVO CALCULO","-",K184+J184)</f>
        <v>0.360306081632609</v>
      </c>
      <c r="M184" s="8" t="n">
        <f aca="false">IFERROR((G184-MIN(C184,F184))/(ABS(C184-F184)),0)</f>
        <v>0</v>
      </c>
      <c r="N184" s="1" t="str">
        <f aca="false">IF(H184="NC","NUEVO CALCULO",IF(AND(G184&lt;=D184,G184&gt;MAX(C184,F184)),"THR TOP",IF(AND(G184&lt;=MAX(C184,F184),G184&gt;MIN(C184,F184)),IF(AND(M184&lt;=1,M184&gt;=0.6),"BDY TOP",IF(AND(M184&lt;0.6,M184&gt;=0.3),"BDY MID",IF(AND(M184&lt;0.3,M184&gt;=0),"BDY BTM",""))),"THR BTM")))</f>
        <v>THR BTM</v>
      </c>
      <c r="O184" s="5" t="n">
        <f aca="false">IF(N184="NUEVO CALCULO","-",G184-G183)</f>
        <v>1801</v>
      </c>
      <c r="P184" s="1" t="str">
        <f aca="false">IF(D184&gt;D183+$O$1,"HIGH","")</f>
        <v/>
      </c>
      <c r="Q184" s="1" t="str">
        <f aca="false">IF(AND(P183="HIGH",P184="HIGH"),"...",IF(P184="HIGH","BUY",IF(P183="HIGH","SELL","")))</f>
        <v/>
      </c>
      <c r="R184" s="1" t="str">
        <f aca="false">IF(Q184="",IF(AND(F184&gt;G184+$R$1,G184=F183),"BUY",IF(AND(R183="BUY",NOT(G184=F183)),"FALSE RAISE",IF(S183="TRD","SELL",""))),"")</f>
        <v/>
      </c>
      <c r="S184" s="1" t="str">
        <f aca="false">IF(Q184="",IF(R184="BUY","TRD",IF(OR(R184="SELL",R184="FALSE RAISE"),"",IF(S183="TRD","TRD",""))),"")</f>
        <v/>
      </c>
    </row>
    <row r="185" customFormat="false" ht="13.8" hidden="false" customHeight="false" outlineLevel="0" collapsed="false">
      <c r="A185" s="9" t="s">
        <v>200</v>
      </c>
      <c r="B185" s="9" t="s">
        <v>16</v>
      </c>
      <c r="C185" s="10" t="n">
        <v>22502235</v>
      </c>
      <c r="D185" s="10" t="n">
        <v>23160000</v>
      </c>
      <c r="E185" s="10" t="n">
        <v>21315002</v>
      </c>
      <c r="F185" s="4" t="n">
        <v>21325000</v>
      </c>
      <c r="G185" s="10" t="n">
        <v>21322001</v>
      </c>
      <c r="I185" s="5" t="n">
        <f aca="false">D185-E185</f>
        <v>1844998</v>
      </c>
      <c r="J185" s="6" t="n">
        <f aca="false">IFERROR((D185-MAX(C185,F185))/I185,0)</f>
        <v>0.356512581585454</v>
      </c>
      <c r="K185" s="6" t="n">
        <f aca="false">IFERROR((MIN(C185,F185)-E185)/I185,0)</f>
        <v>0.00541897606393069</v>
      </c>
      <c r="L185" s="7" t="n">
        <f aca="false">IF(N185="NUEVO CALCULO","-",K185+J185)</f>
        <v>0.361931557649385</v>
      </c>
      <c r="M185" s="8" t="n">
        <f aca="false">IFERROR((G185-MIN(C185,F185))/(ABS(C185-F185)),0)</f>
        <v>-0.00254749476527626</v>
      </c>
      <c r="N185" s="1" t="str">
        <f aca="false">IF(H185="NC","NUEVO CALCULO",IF(AND(G185&lt;=D185,G185&gt;MAX(C185,F185)),"THR TOP",IF(AND(G185&lt;=MAX(C185,F185),G185&gt;MIN(C185,F185)),IF(AND(M185&lt;=1,M185&gt;=0.6),"BDY TOP",IF(AND(M185&lt;0.6,M185&gt;=0.3),"BDY MID",IF(AND(M185&lt;0.3,M185&gt;=0),"BDY BTM",""))),"THR BTM")))</f>
        <v>THR BTM</v>
      </c>
      <c r="O185" s="5" t="n">
        <f aca="false">IF(N185="NUEVO CALCULO","-",G185-G184)</f>
        <v>0</v>
      </c>
      <c r="P185" s="1" t="str">
        <f aca="false">IF(D185&gt;D184+$O$1,"HIGH","")</f>
        <v/>
      </c>
      <c r="Q185" s="1" t="str">
        <f aca="false">IF(AND(P184="HIGH",P185="HIGH"),"...",IF(P185="HIGH","BUY",IF(P184="HIGH","SELL","")))</f>
        <v/>
      </c>
      <c r="R185" s="1" t="str">
        <f aca="false">IF(Q185="",IF(AND(F185&gt;G185+$R$1,G185=F184),"BUY",IF(AND(R184="BUY",NOT(G185=F184)),"FALSE RAISE",IF(S184="TRD","SELL",""))),"")</f>
        <v/>
      </c>
      <c r="S185" s="1" t="str">
        <f aca="false">IF(Q185="",IF(R185="BUY","TRD",IF(OR(R185="SELL",R185="FALSE RAISE"),"",IF(S184="TRD","TRD",""))),"")</f>
        <v/>
      </c>
    </row>
    <row r="186" customFormat="false" ht="13.8" hidden="false" customHeight="false" outlineLevel="0" collapsed="false">
      <c r="A186" s="9" t="s">
        <v>201</v>
      </c>
      <c r="B186" s="9" t="s">
        <v>16</v>
      </c>
      <c r="C186" s="10" t="n">
        <v>22502235</v>
      </c>
      <c r="D186" s="10" t="n">
        <v>23160000</v>
      </c>
      <c r="E186" s="10" t="n">
        <v>21315002</v>
      </c>
      <c r="F186" s="4" t="n">
        <v>21315003</v>
      </c>
      <c r="G186" s="4" t="n">
        <v>21325000</v>
      </c>
      <c r="I186" s="5" t="n">
        <f aca="false">D186-E186</f>
        <v>1844998</v>
      </c>
      <c r="J186" s="6" t="n">
        <f aca="false">IFERROR((D186-MAX(C186,F186))/I186,0)</f>
        <v>0.356512581585454</v>
      </c>
      <c r="K186" s="6" t="n">
        <f aca="false">IFERROR((MIN(C186,F186)-E186)/I186,0)</f>
        <v>5.42006007594588E-007</v>
      </c>
      <c r="L186" s="7" t="n">
        <f aca="false">IF(N186="NUEVO CALCULO","-",K186+J186)</f>
        <v>0.356513123591462</v>
      </c>
      <c r="M186" s="8" t="n">
        <f aca="false">IFERROR((G186-MIN(C186,F186))/(ABS(C186-F186)),0)</f>
        <v>0.0084204266731355</v>
      </c>
      <c r="N186" s="1" t="str">
        <f aca="false">IF(H186="NC","NUEVO CALCULO",IF(AND(G186&lt;=D186,G186&gt;MAX(C186,F186)),"THR TOP",IF(AND(G186&lt;=MAX(C186,F186),G186&gt;MIN(C186,F186)),IF(AND(M186&lt;=1,M186&gt;=0.6),"BDY TOP",IF(AND(M186&lt;0.6,M186&gt;=0.3),"BDY MID",IF(AND(M186&lt;0.3,M186&gt;=0),"BDY BTM",""))),"THR BTM")))</f>
        <v>BDY BTM</v>
      </c>
      <c r="O186" s="5" t="n">
        <f aca="false">IF(N186="NUEVO CALCULO","-",G186-G185)</f>
        <v>2999</v>
      </c>
      <c r="P186" s="1" t="str">
        <f aca="false">IF(D186&gt;D185+$O$1,"HIGH","")</f>
        <v/>
      </c>
      <c r="Q186" s="1" t="str">
        <f aca="false">IF(AND(P185="HIGH",P186="HIGH"),"...",IF(P186="HIGH","BUY",IF(P185="HIGH","SELL","")))</f>
        <v/>
      </c>
      <c r="R186" s="1" t="str">
        <f aca="false">IF(Q186="",IF(AND(F186&gt;G186+$R$1,G186=F185),"BUY",IF(AND(R185="BUY",NOT(G186=F185)),"FALSE RAISE",IF(S185="TRD","SELL",""))),"")</f>
        <v/>
      </c>
      <c r="S186" s="1" t="str">
        <f aca="false">IF(Q186="",IF(R186="BUY","TRD",IF(OR(R186="SELL",R186="FALSE RAISE"),"",IF(S185="TRD","TRD",""))),"")</f>
        <v/>
      </c>
    </row>
    <row r="187" customFormat="false" ht="13.8" hidden="false" customHeight="false" outlineLevel="0" collapsed="false">
      <c r="A187" s="9" t="s">
        <v>202</v>
      </c>
      <c r="B187" s="9" t="s">
        <v>16</v>
      </c>
      <c r="C187" s="10" t="n">
        <v>22502235</v>
      </c>
      <c r="D187" s="10" t="n">
        <v>23160000</v>
      </c>
      <c r="E187" s="10" t="n">
        <v>21315002</v>
      </c>
      <c r="F187" s="10" t="n">
        <v>21315003</v>
      </c>
      <c r="G187" s="4" t="n">
        <v>21315003</v>
      </c>
      <c r="I187" s="5" t="n">
        <f aca="false">D187-E187</f>
        <v>1844998</v>
      </c>
      <c r="J187" s="6" t="n">
        <f aca="false">IFERROR((D187-MAX(C187,F187))/I187,0)</f>
        <v>0.356512581585454</v>
      </c>
      <c r="K187" s="6" t="n">
        <f aca="false">IFERROR((MIN(C187,F187)-E187)/I187,0)</f>
        <v>5.42006007594588E-007</v>
      </c>
      <c r="L187" s="7" t="n">
        <f aca="false">IF(N187="NUEVO CALCULO","-",K187+J187)</f>
        <v>0.356513123591462</v>
      </c>
      <c r="M187" s="8" t="n">
        <f aca="false">IFERROR((G187-MIN(C187,F187))/(ABS(C187-F187)),0)</f>
        <v>0</v>
      </c>
      <c r="N187" s="1" t="str">
        <f aca="false">IF(H187="NC","NUEVO CALCULO",IF(AND(G187&lt;=D187,G187&gt;MAX(C187,F187)),"THR TOP",IF(AND(G187&lt;=MAX(C187,F187),G187&gt;MIN(C187,F187)),IF(AND(M187&lt;=1,M187&gt;=0.6),"BDY TOP",IF(AND(M187&lt;0.6,M187&gt;=0.3),"BDY MID",IF(AND(M187&lt;0.3,M187&gt;=0),"BDY BTM",""))),"THR BTM")))</f>
        <v>THR BTM</v>
      </c>
      <c r="O187" s="5" t="n">
        <f aca="false">IF(N187="NUEVO CALCULO","-",G187-G186)</f>
        <v>-9997</v>
      </c>
      <c r="P187" s="1" t="str">
        <f aca="false">IF(D187&gt;D186+$O$1,"HIGH","")</f>
        <v/>
      </c>
      <c r="Q187" s="1" t="str">
        <f aca="false">IF(AND(P186="HIGH",P187="HIGH"),"...",IF(P187="HIGH","BUY",IF(P186="HIGH","SELL","")))</f>
        <v/>
      </c>
      <c r="R187" s="1" t="str">
        <f aca="false">IF(Q187="",IF(AND(F187&gt;G187+$R$1,G187=F186),"BUY",IF(AND(R186="BUY",NOT(G187=F186)),"FALSE RAISE",IF(S186="TRD","SELL",""))),"")</f>
        <v/>
      </c>
      <c r="S187" s="1" t="str">
        <f aca="false">IF(Q187="",IF(R187="BUY","TRD",IF(OR(R187="SELL",R187="FALSE RAISE"),"",IF(S186="TRD","TRD",""))),"")</f>
        <v/>
      </c>
    </row>
    <row r="188" customFormat="false" ht="13.8" hidden="false" customHeight="false" outlineLevel="0" collapsed="false">
      <c r="A188" s="9" t="s">
        <v>203</v>
      </c>
      <c r="B188" s="9" t="s">
        <v>16</v>
      </c>
      <c r="C188" s="10" t="n">
        <v>22502235</v>
      </c>
      <c r="D188" s="10" t="n">
        <v>23160000</v>
      </c>
      <c r="E188" s="4" t="n">
        <v>20800000</v>
      </c>
      <c r="F188" s="4" t="n">
        <v>20800000</v>
      </c>
      <c r="G188" s="4" t="n">
        <v>20800000</v>
      </c>
      <c r="I188" s="5" t="n">
        <f aca="false">D188-E188</f>
        <v>2360000</v>
      </c>
      <c r="J188" s="6" t="n">
        <f aca="false">IFERROR((D188-MAX(C188,F188))/I188,0)</f>
        <v>0.278713983050847</v>
      </c>
      <c r="K188" s="6" t="n">
        <f aca="false">IFERROR((MIN(C188,F188)-E188)/I188,0)</f>
        <v>0</v>
      </c>
      <c r="L188" s="7" t="n">
        <f aca="false">IF(N188="NUEVO CALCULO","-",K188+J188)</f>
        <v>0.278713983050847</v>
      </c>
      <c r="M188" s="8" t="n">
        <f aca="false">IFERROR((G188-MIN(C188,F188))/(ABS(C188-F188)),0)</f>
        <v>0</v>
      </c>
      <c r="N188" s="1" t="str">
        <f aca="false">IF(H188="NC","NUEVO CALCULO",IF(AND(G188&lt;=D188,G188&gt;MAX(C188,F188)),"THR TOP",IF(AND(G188&lt;=MAX(C188,F188),G188&gt;MIN(C188,F188)),IF(AND(M188&lt;=1,M188&gt;=0.6),"BDY TOP",IF(AND(M188&lt;0.6,M188&gt;=0.3),"BDY MID",IF(AND(M188&lt;0.3,M188&gt;=0),"BDY BTM",""))),"THR BTM")))</f>
        <v>THR BTM</v>
      </c>
      <c r="O188" s="5" t="n">
        <f aca="false">IF(N188="NUEVO CALCULO","-",G188-G187)</f>
        <v>-515003</v>
      </c>
      <c r="P188" s="1" t="str">
        <f aca="false">IF(D188&gt;D187+$O$1,"HIGH","")</f>
        <v/>
      </c>
      <c r="Q188" s="1" t="str">
        <f aca="false">IF(AND(P187="HIGH",P188="HIGH"),"...",IF(P188="HIGH","BUY",IF(P187="HIGH","SELL","")))</f>
        <v/>
      </c>
      <c r="R188" s="1" t="str">
        <f aca="false">IF(Q188="",IF(AND(F188&gt;G188+$R$1,G188=F187),"BUY",IF(AND(R187="BUY",NOT(G188=F187)),"FALSE RAISE",IF(S187="TRD","SELL",""))),"")</f>
        <v/>
      </c>
      <c r="S188" s="1" t="str">
        <f aca="false">IF(Q188="",IF(R188="BUY","TRD",IF(OR(R188="SELL",R188="FALSE RAISE"),"",IF(S187="TRD","TRD",""))),"")</f>
        <v/>
      </c>
    </row>
    <row r="189" customFormat="false" ht="13.8" hidden="false" customHeight="false" outlineLevel="0" collapsed="false">
      <c r="A189" s="9" t="s">
        <v>204</v>
      </c>
      <c r="B189" s="9" t="s">
        <v>16</v>
      </c>
      <c r="C189" s="10" t="n">
        <v>22502235</v>
      </c>
      <c r="D189" s="10" t="n">
        <v>23160000</v>
      </c>
      <c r="E189" s="10" t="n">
        <v>20800000</v>
      </c>
      <c r="F189" s="10" t="n">
        <v>20800000</v>
      </c>
      <c r="G189" s="10" t="n">
        <v>20800000</v>
      </c>
      <c r="I189" s="5" t="n">
        <f aca="false">D189-E189</f>
        <v>2360000</v>
      </c>
      <c r="J189" s="6" t="n">
        <f aca="false">IFERROR((D189-MAX(C189,F189))/I189,0)</f>
        <v>0.278713983050847</v>
      </c>
      <c r="K189" s="6" t="n">
        <f aca="false">IFERROR((MIN(C189,F189)-E189)/I189,0)</f>
        <v>0</v>
      </c>
      <c r="L189" s="7" t="n">
        <f aca="false">IF(N189="NUEVO CALCULO","-",K189+J189)</f>
        <v>0.278713983050847</v>
      </c>
      <c r="M189" s="8" t="n">
        <f aca="false">IFERROR((G189-MIN(C189,F189))/(ABS(C189-F189)),0)</f>
        <v>0</v>
      </c>
      <c r="N189" s="1" t="str">
        <f aca="false">IF(H189="NC","NUEVO CALCULO",IF(AND(G189&lt;=D189,G189&gt;MAX(C189,F189)),"THR TOP",IF(AND(G189&lt;=MAX(C189,F189),G189&gt;MIN(C189,F189)),IF(AND(M189&lt;=1,M189&gt;=0.6),"BDY TOP",IF(AND(M189&lt;0.6,M189&gt;=0.3),"BDY MID",IF(AND(M189&lt;0.3,M189&gt;=0),"BDY BTM",""))),"THR BTM")))</f>
        <v>THR BTM</v>
      </c>
      <c r="O189" s="5" t="n">
        <f aca="false">IF(N189="NUEVO CALCULO","-",G189-G188)</f>
        <v>0</v>
      </c>
      <c r="P189" s="1" t="str">
        <f aca="false">IF(D189&gt;D188+$O$1,"HIGH","")</f>
        <v/>
      </c>
      <c r="Q189" s="1" t="str">
        <f aca="false">IF(AND(P188="HIGH",P189="HIGH"),"...",IF(P189="HIGH","BUY",IF(P188="HIGH","SELL","")))</f>
        <v/>
      </c>
      <c r="R189" s="1" t="str">
        <f aca="false">IF(Q189="",IF(AND(F189&gt;G189+$R$1,G189=F188),"BUY",IF(AND(R188="BUY",NOT(G189=F188)),"FALSE RAISE",IF(S188="TRD","SELL",""))),"")</f>
        <v/>
      </c>
      <c r="S189" s="1" t="str">
        <f aca="false">IF(Q189="",IF(R189="BUY","TRD",IF(OR(R189="SELL",R189="FALSE RAISE"),"",IF(S188="TRD","TRD",""))),"")</f>
        <v/>
      </c>
    </row>
    <row r="190" customFormat="false" ht="13.8" hidden="false" customHeight="false" outlineLevel="0" collapsed="false">
      <c r="A190" s="9" t="s">
        <v>205</v>
      </c>
      <c r="B190" s="9" t="s">
        <v>16</v>
      </c>
      <c r="C190" s="10" t="n">
        <v>22502235</v>
      </c>
      <c r="D190" s="10" t="n">
        <v>23160000</v>
      </c>
      <c r="E190" s="4" t="n">
        <v>20790000</v>
      </c>
      <c r="F190" s="4" t="n">
        <v>20790000</v>
      </c>
      <c r="G190" s="10" t="n">
        <v>20800000</v>
      </c>
      <c r="I190" s="5" t="n">
        <f aca="false">D190-E190</f>
        <v>2370000</v>
      </c>
      <c r="J190" s="6" t="n">
        <f aca="false">IFERROR((D190-MAX(C190,F190))/I190,0)</f>
        <v>0.277537974683544</v>
      </c>
      <c r="K190" s="6" t="n">
        <f aca="false">IFERROR((MIN(C190,F190)-E190)/I190,0)</f>
        <v>0</v>
      </c>
      <c r="L190" s="7" t="n">
        <f aca="false">IF(N190="NUEVO CALCULO","-",K190+J190)</f>
        <v>0.277537974683544</v>
      </c>
      <c r="M190" s="8" t="n">
        <f aca="false">IFERROR((G190-MIN(C190,F190))/(ABS(C190-F190)),0)</f>
        <v>0.00584031981591312</v>
      </c>
      <c r="N190" s="1" t="str">
        <f aca="false">IF(H190="NC","NUEVO CALCULO",IF(AND(G190&lt;=D190,G190&gt;MAX(C190,F190)),"THR TOP",IF(AND(G190&lt;=MAX(C190,F190),G190&gt;MIN(C190,F190)),IF(AND(M190&lt;=1,M190&gt;=0.6),"BDY TOP",IF(AND(M190&lt;0.6,M190&gt;=0.3),"BDY MID",IF(AND(M190&lt;0.3,M190&gt;=0),"BDY BTM",""))),"THR BTM")))</f>
        <v>BDY BTM</v>
      </c>
      <c r="O190" s="5" t="n">
        <f aca="false">IF(N190="NUEVO CALCULO","-",G190-G189)</f>
        <v>0</v>
      </c>
      <c r="P190" s="1" t="str">
        <f aca="false">IF(D190&gt;D189+$O$1,"HIGH","")</f>
        <v/>
      </c>
      <c r="Q190" s="1" t="str">
        <f aca="false">IF(AND(P189="HIGH",P190="HIGH"),"...",IF(P190="HIGH","BUY",IF(P189="HIGH","SELL","")))</f>
        <v/>
      </c>
      <c r="R190" s="1" t="str">
        <f aca="false">IF(Q190="",IF(AND(F190&gt;G190+$R$1,G190=F189),"BUY",IF(AND(R189="BUY",NOT(G190=F189)),"FALSE RAISE",IF(S189="TRD","SELL",""))),"")</f>
        <v/>
      </c>
      <c r="S190" s="1" t="str">
        <f aca="false">IF(Q190="",IF(R190="BUY","TRD",IF(OR(R190="SELL",R190="FALSE RAISE"),"",IF(S189="TRD","TRD",""))),"")</f>
        <v/>
      </c>
    </row>
    <row r="191" customFormat="false" ht="13.8" hidden="false" customHeight="false" outlineLevel="0" collapsed="false">
      <c r="A191" s="9" t="s">
        <v>206</v>
      </c>
      <c r="B191" s="9" t="s">
        <v>16</v>
      </c>
      <c r="C191" s="10" t="n">
        <v>22502235</v>
      </c>
      <c r="D191" s="10" t="n">
        <v>23160000</v>
      </c>
      <c r="E191" s="10" t="n">
        <v>20790000</v>
      </c>
      <c r="F191" s="10" t="n">
        <v>20790000</v>
      </c>
      <c r="G191" s="4" t="n">
        <v>20790000</v>
      </c>
      <c r="I191" s="5" t="n">
        <f aca="false">D191-E191</f>
        <v>2370000</v>
      </c>
      <c r="J191" s="6" t="n">
        <f aca="false">IFERROR((D191-MAX(C191,F191))/I191,0)</f>
        <v>0.277537974683544</v>
      </c>
      <c r="K191" s="6" t="n">
        <f aca="false">IFERROR((MIN(C191,F191)-E191)/I191,0)</f>
        <v>0</v>
      </c>
      <c r="L191" s="7" t="n">
        <f aca="false">IF(N191="NUEVO CALCULO","-",K191+J191)</f>
        <v>0.277537974683544</v>
      </c>
      <c r="M191" s="8" t="n">
        <f aca="false">IFERROR((G191-MIN(C191,F191))/(ABS(C191-F191)),0)</f>
        <v>0</v>
      </c>
      <c r="N191" s="1" t="str">
        <f aca="false">IF(H191="NC","NUEVO CALCULO",IF(AND(G191&lt;=D191,G191&gt;MAX(C191,F191)),"THR TOP",IF(AND(G191&lt;=MAX(C191,F191),G191&gt;MIN(C191,F191)),IF(AND(M191&lt;=1,M191&gt;=0.6),"BDY TOP",IF(AND(M191&lt;0.6,M191&gt;=0.3),"BDY MID",IF(AND(M191&lt;0.3,M191&gt;=0),"BDY BTM",""))),"THR BTM")))</f>
        <v>THR BTM</v>
      </c>
      <c r="O191" s="5" t="n">
        <f aca="false">IF(N191="NUEVO CALCULO","-",G191-G190)</f>
        <v>-10000</v>
      </c>
      <c r="P191" s="1" t="str">
        <f aca="false">IF(D191&gt;D190+$O$1,"HIGH","")</f>
        <v/>
      </c>
      <c r="Q191" s="1" t="str">
        <f aca="false">IF(AND(P190="HIGH",P191="HIGH"),"...",IF(P191="HIGH","BUY",IF(P190="HIGH","SELL","")))</f>
        <v/>
      </c>
      <c r="R191" s="1" t="str">
        <f aca="false">IF(Q191="",IF(AND(F191&gt;G191+$R$1,G191=F190),"BUY",IF(AND(R190="BUY",NOT(G191=F190)),"FALSE RAISE",IF(S190="TRD","SELL",""))),"")</f>
        <v/>
      </c>
      <c r="S191" s="1" t="str">
        <f aca="false">IF(Q191="",IF(R191="BUY","TRD",IF(OR(R191="SELL",R191="FALSE RAISE"),"",IF(S190="TRD","TRD",""))),"")</f>
        <v/>
      </c>
    </row>
    <row r="192" customFormat="false" ht="13.8" hidden="false" customHeight="false" outlineLevel="0" collapsed="false">
      <c r="A192" s="9" t="s">
        <v>207</v>
      </c>
      <c r="B192" s="9" t="s">
        <v>16</v>
      </c>
      <c r="C192" s="10" t="n">
        <v>22502235</v>
      </c>
      <c r="D192" s="10" t="n">
        <v>23160000</v>
      </c>
      <c r="E192" s="10" t="n">
        <v>20790000</v>
      </c>
      <c r="F192" s="10" t="n">
        <v>20790000</v>
      </c>
      <c r="G192" s="10" t="n">
        <v>20790000</v>
      </c>
      <c r="I192" s="5" t="n">
        <f aca="false">D192-E192</f>
        <v>2370000</v>
      </c>
      <c r="J192" s="6" t="n">
        <f aca="false">IFERROR((D192-MAX(C192,F192))/I192,0)</f>
        <v>0.277537974683544</v>
      </c>
      <c r="K192" s="6" t="n">
        <f aca="false">IFERROR((MIN(C192,F192)-E192)/I192,0)</f>
        <v>0</v>
      </c>
      <c r="L192" s="7" t="n">
        <f aca="false">IF(N192="NUEVO CALCULO","-",K192+J192)</f>
        <v>0.277537974683544</v>
      </c>
      <c r="M192" s="8" t="n">
        <f aca="false">IFERROR((G192-MIN(C192,F192))/(ABS(C192-F192)),0)</f>
        <v>0</v>
      </c>
      <c r="N192" s="1" t="str">
        <f aca="false">IF(H192="NC","NUEVO CALCULO",IF(AND(G192&lt;=D192,G192&gt;MAX(C192,F192)),"THR TOP",IF(AND(G192&lt;=MAX(C192,F192),G192&gt;MIN(C192,F192)),IF(AND(M192&lt;=1,M192&gt;=0.6),"BDY TOP",IF(AND(M192&lt;0.6,M192&gt;=0.3),"BDY MID",IF(AND(M192&lt;0.3,M192&gt;=0),"BDY BTM",""))),"THR BTM")))</f>
        <v>THR BTM</v>
      </c>
      <c r="O192" s="5" t="n">
        <f aca="false">IF(N192="NUEVO CALCULO","-",G192-G191)</f>
        <v>0</v>
      </c>
      <c r="P192" s="1" t="str">
        <f aca="false">IF(D192&gt;D191+$O$1,"HIGH","")</f>
        <v/>
      </c>
      <c r="Q192" s="1" t="str">
        <f aca="false">IF(AND(P191="HIGH",P192="HIGH"),"...",IF(P192="HIGH","BUY",IF(P191="HIGH","SELL","")))</f>
        <v/>
      </c>
      <c r="R192" s="1" t="str">
        <f aca="false">IF(Q192="",IF(AND(F192&gt;G192+$R$1,G192=F191),"BUY",IF(AND(R191="BUY",NOT(G192=F191)),"FALSE RAISE",IF(S191="TRD","SELL",""))),"")</f>
        <v/>
      </c>
      <c r="S192" s="1" t="str">
        <f aca="false">IF(Q192="",IF(R192="BUY","TRD",IF(OR(R192="SELL",R192="FALSE RAISE"),"",IF(S191="TRD","TRD",""))),"")</f>
        <v/>
      </c>
    </row>
    <row r="193" customFormat="false" ht="13.8" hidden="false" customHeight="false" outlineLevel="0" collapsed="false">
      <c r="A193" s="9" t="s">
        <v>208</v>
      </c>
      <c r="B193" s="9" t="s">
        <v>16</v>
      </c>
      <c r="C193" s="10" t="n">
        <v>22502235</v>
      </c>
      <c r="D193" s="10" t="n">
        <v>23160000</v>
      </c>
      <c r="E193" s="10" t="n">
        <v>20790000</v>
      </c>
      <c r="F193" s="10" t="n">
        <v>20790000</v>
      </c>
      <c r="G193" s="10" t="n">
        <v>20790000</v>
      </c>
      <c r="I193" s="5" t="n">
        <f aca="false">D193-E193</f>
        <v>2370000</v>
      </c>
      <c r="J193" s="6" t="n">
        <f aca="false">IFERROR((D193-MAX(C193,F193))/I193,0)</f>
        <v>0.277537974683544</v>
      </c>
      <c r="K193" s="6" t="n">
        <f aca="false">IFERROR((MIN(C193,F193)-E193)/I193,0)</f>
        <v>0</v>
      </c>
      <c r="L193" s="7" t="n">
        <f aca="false">IF(N193="NUEVO CALCULO","-",K193+J193)</f>
        <v>0.277537974683544</v>
      </c>
      <c r="M193" s="8" t="n">
        <f aca="false">IFERROR((G193-MIN(C193,F193))/(ABS(C193-F193)),0)</f>
        <v>0</v>
      </c>
      <c r="N193" s="1" t="str">
        <f aca="false">IF(H193="NC","NUEVO CALCULO",IF(AND(G193&lt;=D193,G193&gt;MAX(C193,F193)),"THR TOP",IF(AND(G193&lt;=MAX(C193,F193),G193&gt;MIN(C193,F193)),IF(AND(M193&lt;=1,M193&gt;=0.6),"BDY TOP",IF(AND(M193&lt;0.6,M193&gt;=0.3),"BDY MID",IF(AND(M193&lt;0.3,M193&gt;=0),"BDY BTM",""))),"THR BTM")))</f>
        <v>THR BTM</v>
      </c>
      <c r="O193" s="5" t="n">
        <f aca="false">IF(N193="NUEVO CALCULO","-",G193-G192)</f>
        <v>0</v>
      </c>
      <c r="P193" s="1" t="str">
        <f aca="false">IF(D193&gt;D192+$O$1,"HIGH","")</f>
        <v/>
      </c>
      <c r="Q193" s="1" t="str">
        <f aca="false">IF(AND(P192="HIGH",P193="HIGH"),"...",IF(P193="HIGH","BUY",IF(P192="HIGH","SELL","")))</f>
        <v/>
      </c>
      <c r="R193" s="1" t="str">
        <f aca="false">IF(Q193="",IF(AND(F193&gt;G193+$R$1,G193=F192),"BUY",IF(AND(R192="BUY",NOT(G193=F192)),"FALSE RAISE",IF(S192="TRD","SELL",""))),"")</f>
        <v/>
      </c>
      <c r="S193" s="1" t="str">
        <f aca="false">IF(Q193="",IF(R193="BUY","TRD",IF(OR(R193="SELL",R193="FALSE RAISE"),"",IF(S192="TRD","TRD",""))),"")</f>
        <v/>
      </c>
    </row>
    <row r="194" customFormat="false" ht="13.8" hidden="false" customHeight="false" outlineLevel="0" collapsed="false">
      <c r="A194" s="9" t="s">
        <v>209</v>
      </c>
      <c r="B194" s="9" t="s">
        <v>16</v>
      </c>
      <c r="C194" s="10" t="n">
        <v>22502235</v>
      </c>
      <c r="D194" s="10" t="n">
        <v>23160000</v>
      </c>
      <c r="E194" s="10" t="n">
        <v>20790000</v>
      </c>
      <c r="F194" s="10" t="n">
        <v>20790000</v>
      </c>
      <c r="G194" s="10" t="n">
        <v>20790000</v>
      </c>
      <c r="I194" s="5" t="n">
        <f aca="false">D194-E194</f>
        <v>2370000</v>
      </c>
      <c r="J194" s="6" t="n">
        <f aca="false">IFERROR((D194-MAX(C194,F194))/I194,0)</f>
        <v>0.277537974683544</v>
      </c>
      <c r="K194" s="6" t="n">
        <f aca="false">IFERROR((MIN(C194,F194)-E194)/I194,0)</f>
        <v>0</v>
      </c>
      <c r="L194" s="7" t="n">
        <f aca="false">IF(N194="NUEVO CALCULO","-",K194+J194)</f>
        <v>0.277537974683544</v>
      </c>
      <c r="M194" s="8" t="n">
        <f aca="false">IFERROR((G194-MIN(C194,F194))/(ABS(C194-F194)),0)</f>
        <v>0</v>
      </c>
      <c r="N194" s="1" t="str">
        <f aca="false">IF(H194="NC","NUEVO CALCULO",IF(AND(G194&lt;=D194,G194&gt;MAX(C194,F194)),"THR TOP",IF(AND(G194&lt;=MAX(C194,F194),G194&gt;MIN(C194,F194)),IF(AND(M194&lt;=1,M194&gt;=0.6),"BDY TOP",IF(AND(M194&lt;0.6,M194&gt;=0.3),"BDY MID",IF(AND(M194&lt;0.3,M194&gt;=0),"BDY BTM",""))),"THR BTM")))</f>
        <v>THR BTM</v>
      </c>
      <c r="O194" s="5" t="n">
        <f aca="false">IF(N194="NUEVO CALCULO","-",G194-G193)</f>
        <v>0</v>
      </c>
      <c r="P194" s="1" t="str">
        <f aca="false">IF(D194&gt;D193+$O$1,"HIGH","")</f>
        <v/>
      </c>
      <c r="Q194" s="1" t="str">
        <f aca="false">IF(AND(P193="HIGH",P194="HIGH"),"...",IF(P194="HIGH","BUY",IF(P193="HIGH","SELL","")))</f>
        <v/>
      </c>
      <c r="R194" s="1" t="str">
        <f aca="false">IF(Q194="",IF(AND(F194&gt;G194+$R$1,G194=F193),"BUY",IF(AND(R193="BUY",NOT(G194=F193)),"FALSE RAISE",IF(S193="TRD","SELL",""))),"")</f>
        <v/>
      </c>
      <c r="S194" s="1" t="str">
        <f aca="false">IF(Q194="",IF(R194="BUY","TRD",IF(OR(R194="SELL",R194="FALSE RAISE"),"",IF(S193="TRD","TRD",""))),"")</f>
        <v/>
      </c>
    </row>
    <row r="195" customFormat="false" ht="13.8" hidden="false" customHeight="false" outlineLevel="0" collapsed="false">
      <c r="A195" s="9" t="s">
        <v>210</v>
      </c>
      <c r="B195" s="9" t="s">
        <v>16</v>
      </c>
      <c r="C195" s="10" t="n">
        <v>22502235</v>
      </c>
      <c r="D195" s="10" t="n">
        <v>23160000</v>
      </c>
      <c r="E195" s="10" t="n">
        <v>20790000</v>
      </c>
      <c r="F195" s="4" t="n">
        <v>21000000</v>
      </c>
      <c r="G195" s="4" t="n">
        <v>21000000</v>
      </c>
      <c r="I195" s="5" t="n">
        <f aca="false">D195-E195</f>
        <v>2370000</v>
      </c>
      <c r="J195" s="6" t="n">
        <f aca="false">IFERROR((D195-MAX(C195,F195))/I195,0)</f>
        <v>0.277537974683544</v>
      </c>
      <c r="K195" s="6" t="n">
        <f aca="false">IFERROR((MIN(C195,F195)-E195)/I195,0)</f>
        <v>0.0886075949367089</v>
      </c>
      <c r="L195" s="7" t="n">
        <f aca="false">IF(N195="NUEVO CALCULO","-",K195+J195)</f>
        <v>0.366145569620253</v>
      </c>
      <c r="M195" s="8" t="n">
        <f aca="false">IFERROR((G195-MIN(C195,F195))/(ABS(C195-F195)),0)</f>
        <v>0</v>
      </c>
      <c r="N195" s="1" t="str">
        <f aca="false">IF(H195="NC","NUEVO CALCULO",IF(AND(G195&lt;=D195,G195&gt;MAX(C195,F195)),"THR TOP",IF(AND(G195&lt;=MAX(C195,F195),G195&gt;MIN(C195,F195)),IF(AND(M195&lt;=1,M195&gt;=0.6),"BDY TOP",IF(AND(M195&lt;0.6,M195&gt;=0.3),"BDY MID",IF(AND(M195&lt;0.3,M195&gt;=0),"BDY BTM",""))),"THR BTM")))</f>
        <v>THR BTM</v>
      </c>
      <c r="O195" s="5" t="n">
        <f aca="false">IF(N195="NUEVO CALCULO","-",G195-G194)</f>
        <v>210000</v>
      </c>
      <c r="P195" s="1" t="str">
        <f aca="false">IF(D195&gt;D194+$O$1,"HIGH","")</f>
        <v/>
      </c>
      <c r="Q195" s="1" t="str">
        <f aca="false">IF(AND(P194="HIGH",P195="HIGH"),"...",IF(P195="HIGH","BUY",IF(P194="HIGH","SELL","")))</f>
        <v/>
      </c>
      <c r="R195" s="1" t="str">
        <f aca="false">IF(Q195="",IF(AND(F195&gt;G195+$R$1,G195=F194),"BUY",IF(AND(R194="BUY",NOT(G195=F194)),"FALSE RAISE",IF(S194="TRD","SELL",""))),"")</f>
        <v/>
      </c>
      <c r="S195" s="1" t="str">
        <f aca="false">IF(Q195="",IF(R195="BUY","TRD",IF(OR(R195="SELL",R195="FALSE RAISE"),"",IF(S194="TRD","TRD",""))),"")</f>
        <v/>
      </c>
    </row>
    <row r="196" customFormat="false" ht="13.8" hidden="false" customHeight="false" outlineLevel="0" collapsed="false">
      <c r="A196" s="9" t="s">
        <v>211</v>
      </c>
      <c r="B196" s="9" t="s">
        <v>16</v>
      </c>
      <c r="C196" s="10" t="n">
        <v>22502235</v>
      </c>
      <c r="D196" s="10" t="n">
        <v>23160000</v>
      </c>
      <c r="E196" s="10" t="n">
        <v>20790000</v>
      </c>
      <c r="F196" s="4" t="n">
        <v>21000001</v>
      </c>
      <c r="G196" s="10" t="n">
        <v>21000000</v>
      </c>
      <c r="I196" s="5" t="n">
        <f aca="false">D196-E196</f>
        <v>2370000</v>
      </c>
      <c r="J196" s="6" t="n">
        <f aca="false">IFERROR((D196-MAX(C196,F196))/I196,0)</f>
        <v>0.277537974683544</v>
      </c>
      <c r="K196" s="6" t="n">
        <f aca="false">IFERROR((MIN(C196,F196)-E196)/I196,0)</f>
        <v>0.0886080168776371</v>
      </c>
      <c r="L196" s="7" t="n">
        <f aca="false">IF(N196="NUEVO CALCULO","-",K196+J196)</f>
        <v>0.366145991561181</v>
      </c>
      <c r="M196" s="8" t="n">
        <f aca="false">IFERROR((G196-MIN(C196,F196))/(ABS(C196-F196)),0)</f>
        <v>-6.65675254321231E-007</v>
      </c>
      <c r="N196" s="1" t="str">
        <f aca="false">IF(H196="NC","NUEVO CALCULO",IF(AND(G196&lt;=D196,G196&gt;MAX(C196,F196)),"THR TOP",IF(AND(G196&lt;=MAX(C196,F196),G196&gt;MIN(C196,F196)),IF(AND(M196&lt;=1,M196&gt;=0.6),"BDY TOP",IF(AND(M196&lt;0.6,M196&gt;=0.3),"BDY MID",IF(AND(M196&lt;0.3,M196&gt;=0),"BDY BTM",""))),"THR BTM")))</f>
        <v>THR BTM</v>
      </c>
      <c r="O196" s="5" t="n">
        <f aca="false">IF(N196="NUEVO CALCULO","-",G196-G195)</f>
        <v>0</v>
      </c>
      <c r="P196" s="1" t="str">
        <f aca="false">IF(D196&gt;D195+$O$1,"HIGH","")</f>
        <v/>
      </c>
      <c r="Q196" s="1" t="str">
        <f aca="false">IF(AND(P195="HIGH",P196="HIGH"),"...",IF(P196="HIGH","BUY",IF(P195="HIGH","SELL","")))</f>
        <v/>
      </c>
      <c r="R196" s="1" t="str">
        <f aca="false">IF(Q196="",IF(AND(F196&gt;G196+$R$1,G196=F195),"BUY",IF(AND(R195="BUY",NOT(G196=F195)),"FALSE RAISE",IF(S195="TRD","SELL",""))),"")</f>
        <v/>
      </c>
      <c r="S196" s="1" t="str">
        <f aca="false">IF(Q196="",IF(R196="BUY","TRD",IF(OR(R196="SELL",R196="FALSE RAISE"),"",IF(S195="TRD","TRD",""))),"")</f>
        <v/>
      </c>
    </row>
    <row r="197" customFormat="false" ht="13.8" hidden="false" customHeight="false" outlineLevel="0" collapsed="false">
      <c r="A197" s="3" t="s">
        <v>212</v>
      </c>
      <c r="B197" s="3" t="s">
        <v>16</v>
      </c>
      <c r="C197" s="4" t="n">
        <v>22099856</v>
      </c>
      <c r="D197" s="4" t="n">
        <v>22199000</v>
      </c>
      <c r="E197" s="4" t="n">
        <v>22099856</v>
      </c>
      <c r="F197" s="4" t="n">
        <v>22199000</v>
      </c>
      <c r="G197" s="4" t="n">
        <v>22199000</v>
      </c>
      <c r="H197" s="12" t="s">
        <v>30</v>
      </c>
      <c r="I197" s="13" t="n">
        <f aca="false">D197-E197</f>
        <v>99144</v>
      </c>
      <c r="J197" s="6" t="n">
        <f aca="false">IFERROR((D197-MAX(C197,F197))/I197,0)</f>
        <v>0</v>
      </c>
      <c r="K197" s="6" t="n">
        <f aca="false">IFERROR((MIN(C197,F197)-E197)/I197,0)</f>
        <v>0</v>
      </c>
      <c r="L197" s="14" t="str">
        <f aca="false">IF(N197="NUEVO CALCULO","-",K197+J197)</f>
        <v>-</v>
      </c>
      <c r="M197" s="8" t="n">
        <f aca="false">IFERROR((G197-MIN(C197,F197))/(ABS(C197-F197)),0)</f>
        <v>1</v>
      </c>
      <c r="N197" s="12" t="str">
        <f aca="false">IF(H197="NC","NUEVO CALCULO",IF(AND(G197&lt;=D197,G197&gt;MAX(C197,F197)),"THR TOP",IF(AND(G197&lt;=MAX(C197,F197),G197&gt;MIN(C197,F197)),IF(AND(M197&lt;=1,M197&gt;=0.6),"BDY TOP",IF(AND(M197&lt;0.6,M197&gt;=0.3),"BDY MID",IF(AND(M197&lt;0.3,M197&gt;=0),"BDY BTM",""))),"THR BTM")))</f>
        <v>NUEVO CALCULO</v>
      </c>
      <c r="O197" s="5" t="str">
        <f aca="false">IF(N197="NUEVO CALCULO","-",G197-G196)</f>
        <v>-</v>
      </c>
      <c r="P197" s="1" t="str">
        <f aca="false">IF(D197&gt;D196+$O$1,"HIGH","")</f>
        <v/>
      </c>
      <c r="Q197" s="1" t="str">
        <f aca="false">IF(AND(P196="HIGH",P197="HIGH"),"...",IF(P197="HIGH","BUY",IF(P196="HIGH","SELL","")))</f>
        <v/>
      </c>
      <c r="R197" s="1" t="str">
        <f aca="false">IF(Q197="",IF(AND(F197&gt;G197+$R$1,G197=F196),"BUY",IF(AND(R196="BUY",NOT(G197=F196)),"FALSE RAISE",IF(S196="TRD","SELL",""))),"")</f>
        <v/>
      </c>
      <c r="S197" s="1" t="str">
        <f aca="false">IF(Q197="",IF(R197="BUY","TRD",IF(OR(R197="SELL",R197="FALSE RAISE"),"",IF(S196="TRD","TRD",""))),"")</f>
        <v/>
      </c>
    </row>
    <row r="198" customFormat="false" ht="13.8" hidden="false" customHeight="false" outlineLevel="0" collapsed="false">
      <c r="A198" s="9" t="s">
        <v>213</v>
      </c>
      <c r="B198" s="9" t="s">
        <v>16</v>
      </c>
      <c r="C198" s="10" t="n">
        <v>22099856</v>
      </c>
      <c r="D198" s="10" t="n">
        <v>22199000</v>
      </c>
      <c r="E198" s="4" t="n">
        <v>21030001</v>
      </c>
      <c r="F198" s="4" t="n">
        <v>21030001</v>
      </c>
      <c r="G198" s="10" t="n">
        <v>22199000</v>
      </c>
      <c r="I198" s="5" t="n">
        <f aca="false">D198-E198</f>
        <v>1168999</v>
      </c>
      <c r="J198" s="6" t="n">
        <f aca="false">IFERROR((D198-MAX(C198,F198))/I198,0)</f>
        <v>0.0848110220795741</v>
      </c>
      <c r="K198" s="6" t="n">
        <f aca="false">IFERROR((MIN(C198,F198)-E198)/I198,0)</f>
        <v>0</v>
      </c>
      <c r="L198" s="7" t="n">
        <f aca="false">IF(N198="NUEVO CALCULO","-",K198+J198)</f>
        <v>0.0848110220795741</v>
      </c>
      <c r="M198" s="8" t="n">
        <f aca="false">IFERROR((G198-MIN(C198,F198))/(ABS(C198-F198)),0)</f>
        <v>1.09267050207738</v>
      </c>
      <c r="N198" s="1" t="str">
        <f aca="false">IF(H198="NC","NUEVO CALCULO",IF(AND(G198&lt;=D198,G198&gt;MAX(C198,F198)),"THR TOP",IF(AND(G198&lt;=MAX(C198,F198),G198&gt;MIN(C198,F198)),IF(AND(M198&lt;=1,M198&gt;=0.6),"BDY TOP",IF(AND(M198&lt;0.6,M198&gt;=0.3),"BDY MID",IF(AND(M198&lt;0.3,M198&gt;=0),"BDY BTM",""))),"THR BTM")))</f>
        <v>THR TOP</v>
      </c>
      <c r="O198" s="5" t="n">
        <f aca="false">IF(N198="NUEVO CALCULO","-",G198-G197)</f>
        <v>0</v>
      </c>
      <c r="P198" s="1" t="str">
        <f aca="false">IF(D198&gt;D197+$O$1,"HIGH","")</f>
        <v/>
      </c>
      <c r="Q198" s="1" t="str">
        <f aca="false">IF(AND(P197="HIGH",P198="HIGH"),"...",IF(P198="HIGH","BUY",IF(P197="HIGH","SELL","")))</f>
        <v/>
      </c>
      <c r="R198" s="1" t="str">
        <f aca="false">IF(Q198="",IF(AND(F198&gt;G198+$R$1,G198=F197),"BUY",IF(AND(R197="BUY",NOT(G198=F197)),"FALSE RAISE",IF(S197="TRD","SELL",""))),"")</f>
        <v/>
      </c>
      <c r="S198" s="1" t="str">
        <f aca="false">IF(Q198="",IF(R198="BUY","TRD",IF(OR(R198="SELL",R198="FALSE RAISE"),"",IF(S197="TRD","TRD",""))),"")</f>
        <v/>
      </c>
    </row>
    <row r="199" customFormat="false" ht="13.8" hidden="false" customHeight="false" outlineLevel="0" collapsed="false">
      <c r="A199" s="9" t="s">
        <v>214</v>
      </c>
      <c r="B199" s="9" t="s">
        <v>16</v>
      </c>
      <c r="C199" s="10" t="n">
        <v>22099856</v>
      </c>
      <c r="D199" s="10" t="n">
        <v>22199000</v>
      </c>
      <c r="E199" s="10" t="n">
        <v>21030001</v>
      </c>
      <c r="F199" s="4" t="n">
        <v>21150000</v>
      </c>
      <c r="G199" s="4" t="n">
        <v>21030001</v>
      </c>
      <c r="I199" s="5" t="n">
        <f aca="false">D199-E199</f>
        <v>1168999</v>
      </c>
      <c r="J199" s="6" t="n">
        <f aca="false">IFERROR((D199-MAX(C199,F199))/I199,0)</f>
        <v>0.0848110220795741</v>
      </c>
      <c r="K199" s="6" t="n">
        <f aca="false">IFERROR((MIN(C199,F199)-E199)/I199,0)</f>
        <v>0.102651071557803</v>
      </c>
      <c r="L199" s="7" t="n">
        <f aca="false">IF(N199="NUEVO CALCULO","-",K199+J199)</f>
        <v>0.187462093637377</v>
      </c>
      <c r="M199" s="8" t="n">
        <f aca="false">IFERROR((G199-MIN(C199,F199))/(ABS(C199-F199)),0)</f>
        <v>-0.126333886399623</v>
      </c>
      <c r="N199" s="1" t="str">
        <f aca="false">IF(H199="NC","NUEVO CALCULO",IF(AND(G199&lt;=D199,G199&gt;MAX(C199,F199)),"THR TOP",IF(AND(G199&lt;=MAX(C199,F199),G199&gt;MIN(C199,F199)),IF(AND(M199&lt;=1,M199&gt;=0.6),"BDY TOP",IF(AND(M199&lt;0.6,M199&gt;=0.3),"BDY MID",IF(AND(M199&lt;0.3,M199&gt;=0),"BDY BTM",""))),"THR BTM")))</f>
        <v>THR BTM</v>
      </c>
      <c r="O199" s="5" t="n">
        <f aca="false">IF(N199="NUEVO CALCULO","-",G199-G198)</f>
        <v>-1168999</v>
      </c>
      <c r="P199" s="1" t="str">
        <f aca="false">IF(D199&gt;D198+$O$1,"HIGH","")</f>
        <v/>
      </c>
      <c r="Q199" s="1" t="str">
        <f aca="false">IF(AND(P198="HIGH",P199="HIGH"),"...",IF(P199="HIGH","BUY",IF(P198="HIGH","SELL","")))</f>
        <v/>
      </c>
      <c r="R199" s="1" t="str">
        <f aca="false">IF(Q199="",IF(AND(F199&gt;G199+$R$1,G199=F198),"BUY",IF(AND(R198="BUY",NOT(G199=F198)),"FALSE RAISE",IF(S198="TRD","SELL",""))),"")</f>
        <v>BUY</v>
      </c>
      <c r="S199" s="1" t="str">
        <f aca="false">IF(Q199="",IF(R199="BUY","TRD",IF(OR(R199="SELL",R199="FALSE RAISE"),"",IF(S198="TRD","TRD",""))),"")</f>
        <v>TRD</v>
      </c>
    </row>
    <row r="200" customFormat="false" ht="13.8" hidden="false" customHeight="false" outlineLevel="0" collapsed="false">
      <c r="A200" s="9" t="s">
        <v>215</v>
      </c>
      <c r="B200" s="9" t="s">
        <v>16</v>
      </c>
      <c r="C200" s="10" t="n">
        <v>22099856</v>
      </c>
      <c r="D200" s="10" t="n">
        <v>22199000</v>
      </c>
      <c r="E200" s="10" t="n">
        <v>21030001</v>
      </c>
      <c r="F200" s="10" t="n">
        <v>21150000</v>
      </c>
      <c r="G200" s="10" t="n">
        <v>21030001</v>
      </c>
      <c r="I200" s="5" t="n">
        <f aca="false">D200-E200</f>
        <v>1168999</v>
      </c>
      <c r="J200" s="6" t="n">
        <f aca="false">IFERROR((D200-MAX(C200,F200))/I200,0)</f>
        <v>0.0848110220795741</v>
      </c>
      <c r="K200" s="6" t="n">
        <f aca="false">IFERROR((MIN(C200,F200)-E200)/I200,0)</f>
        <v>0.102651071557803</v>
      </c>
      <c r="L200" s="7" t="n">
        <f aca="false">IF(N200="NUEVO CALCULO","-",K200+J200)</f>
        <v>0.187462093637377</v>
      </c>
      <c r="M200" s="8" t="n">
        <f aca="false">IFERROR((G200-MIN(C200,F200))/(ABS(C200-F200)),0)</f>
        <v>-0.126333886399623</v>
      </c>
      <c r="N200" s="1" t="str">
        <f aca="false">IF(H200="NC","NUEVO CALCULO",IF(AND(G200&lt;=D200,G200&gt;MAX(C200,F200)),"THR TOP",IF(AND(G200&lt;=MAX(C200,F200),G200&gt;MIN(C200,F200)),IF(AND(M200&lt;=1,M200&gt;=0.6),"BDY TOP",IF(AND(M200&lt;0.6,M200&gt;=0.3),"BDY MID",IF(AND(M200&lt;0.3,M200&gt;=0),"BDY BTM",""))),"THR BTM")))</f>
        <v>THR BTM</v>
      </c>
      <c r="O200" s="5" t="n">
        <f aca="false">IF(N200="NUEVO CALCULO","-",G200-G199)</f>
        <v>0</v>
      </c>
      <c r="P200" s="1" t="str">
        <f aca="false">IF(D200&gt;D199+$O$1,"HIGH","")</f>
        <v/>
      </c>
      <c r="Q200" s="1" t="str">
        <f aca="false">IF(AND(P199="HIGH",P200="HIGH"),"...",IF(P200="HIGH","BUY",IF(P199="HIGH","SELL","")))</f>
        <v/>
      </c>
      <c r="R200" s="1" t="str">
        <f aca="false">IF(Q200="",IF(AND(F200&gt;G200+$R$1,G200=F199),"BUY",IF(AND(R199="BUY",NOT(G200=F199)),"FALSE RAISE",IF(S199="TRD","SELL",""))),"")</f>
        <v>FALSE RAISE</v>
      </c>
      <c r="S200" s="1" t="str">
        <f aca="false">IF(Q200="",IF(R200="BUY","TRD",IF(OR(R200="SELL",R200="FALSE RAISE"),"",IF(S199="TRD","TRD",""))),"")</f>
        <v/>
      </c>
    </row>
    <row r="201" customFormat="false" ht="13.8" hidden="false" customHeight="false" outlineLevel="0" collapsed="false">
      <c r="A201" s="9" t="s">
        <v>216</v>
      </c>
      <c r="B201" s="9" t="s">
        <v>16</v>
      </c>
      <c r="C201" s="10" t="n">
        <v>22099856</v>
      </c>
      <c r="D201" s="10" t="n">
        <v>22199000</v>
      </c>
      <c r="E201" s="10" t="n">
        <v>21030001</v>
      </c>
      <c r="F201" s="4" t="n">
        <v>21100017</v>
      </c>
      <c r="G201" s="4" t="n">
        <v>21150000</v>
      </c>
      <c r="I201" s="5" t="n">
        <f aca="false">D201-E201</f>
        <v>1168999</v>
      </c>
      <c r="J201" s="6" t="n">
        <f aca="false">IFERROR((D201-MAX(C201,F201))/I201,0)</f>
        <v>0.0848110220795741</v>
      </c>
      <c r="K201" s="6" t="n">
        <f aca="false">IFERROR((MIN(C201,F201)-E201)/I201,0)</f>
        <v>0.0598939776680733</v>
      </c>
      <c r="L201" s="7" t="n">
        <f aca="false">IF(N201="NUEVO CALCULO","-",K201+J201)</f>
        <v>0.144704999747647</v>
      </c>
      <c r="M201" s="8" t="n">
        <f aca="false">IFERROR((G201-MIN(C201,F201))/(ABS(C201-F201)),0)</f>
        <v>0.049991048558818</v>
      </c>
      <c r="N201" s="1" t="str">
        <f aca="false">IF(H201="NC","NUEVO CALCULO",IF(AND(G201&lt;=D201,G201&gt;MAX(C201,F201)),"THR TOP",IF(AND(G201&lt;=MAX(C201,F201),G201&gt;MIN(C201,F201)),IF(AND(M201&lt;=1,M201&gt;=0.6),"BDY TOP",IF(AND(M201&lt;0.6,M201&gt;=0.3),"BDY MID",IF(AND(M201&lt;0.3,M201&gt;=0),"BDY BTM",""))),"THR BTM")))</f>
        <v>BDY BTM</v>
      </c>
      <c r="O201" s="5" t="n">
        <f aca="false">IF(N201="NUEVO CALCULO","-",G201-G200)</f>
        <v>119999</v>
      </c>
      <c r="P201" s="1" t="str">
        <f aca="false">IF(D201&gt;D200+$O$1,"HIGH","")</f>
        <v/>
      </c>
      <c r="Q201" s="1" t="str">
        <f aca="false">IF(AND(P200="HIGH",P201="HIGH"),"...",IF(P201="HIGH","BUY",IF(P200="HIGH","SELL","")))</f>
        <v/>
      </c>
      <c r="R201" s="1" t="str">
        <f aca="false">IF(Q201="",IF(AND(F201&gt;G201+$R$1,G201=F200),"BUY",IF(AND(R200="BUY",NOT(G201=F200)),"FALSE RAISE",IF(S200="TRD","SELL",""))),"")</f>
        <v/>
      </c>
      <c r="S201" s="1" t="str">
        <f aca="false">IF(Q201="",IF(R201="BUY","TRD",IF(OR(R201="SELL",R201="FALSE RAISE"),"",IF(S200="TRD","TRD",""))),"")</f>
        <v/>
      </c>
    </row>
    <row r="202" customFormat="false" ht="13.8" hidden="false" customHeight="false" outlineLevel="0" collapsed="false">
      <c r="A202" s="9" t="s">
        <v>217</v>
      </c>
      <c r="B202" s="9" t="s">
        <v>16</v>
      </c>
      <c r="C202" s="10" t="n">
        <v>22099856</v>
      </c>
      <c r="D202" s="10" t="n">
        <v>22199000</v>
      </c>
      <c r="E202" s="10" t="n">
        <v>21030001</v>
      </c>
      <c r="F202" s="4" t="n">
        <v>21100018</v>
      </c>
      <c r="G202" s="4" t="n">
        <v>21100018</v>
      </c>
      <c r="I202" s="5" t="n">
        <f aca="false">D202-E202</f>
        <v>1168999</v>
      </c>
      <c r="J202" s="6" t="n">
        <f aca="false">IFERROR((D202-MAX(C202,F202))/I202,0)</f>
        <v>0.0848110220795741</v>
      </c>
      <c r="K202" s="6" t="n">
        <f aca="false">IFERROR((MIN(C202,F202)-E202)/I202,0)</f>
        <v>0.0598948331007982</v>
      </c>
      <c r="L202" s="7" t="n">
        <f aca="false">IF(N202="NUEVO CALCULO","-",K202+J202)</f>
        <v>0.144705855180372</v>
      </c>
      <c r="M202" s="8" t="n">
        <f aca="false">IFERROR((G202-MIN(C202,F202))/(ABS(C202-F202)),0)</f>
        <v>0</v>
      </c>
      <c r="N202" s="1" t="str">
        <f aca="false">IF(H202="NC","NUEVO CALCULO",IF(AND(G202&lt;=D202,G202&gt;MAX(C202,F202)),"THR TOP",IF(AND(G202&lt;=MAX(C202,F202),G202&gt;MIN(C202,F202)),IF(AND(M202&lt;=1,M202&gt;=0.6),"BDY TOP",IF(AND(M202&lt;0.6,M202&gt;=0.3),"BDY MID",IF(AND(M202&lt;0.3,M202&gt;=0),"BDY BTM",""))),"THR BTM")))</f>
        <v>THR BTM</v>
      </c>
      <c r="O202" s="5" t="n">
        <f aca="false">IF(N202="NUEVO CALCULO","-",G202-G201)</f>
        <v>-49982</v>
      </c>
      <c r="P202" s="1" t="str">
        <f aca="false">IF(D202&gt;D201+$O$1,"HIGH","")</f>
        <v/>
      </c>
      <c r="Q202" s="1" t="str">
        <f aca="false">IF(AND(P201="HIGH",P202="HIGH"),"...",IF(P202="HIGH","BUY",IF(P201="HIGH","SELL","")))</f>
        <v/>
      </c>
      <c r="R202" s="1" t="str">
        <f aca="false">IF(Q202="",IF(AND(F202&gt;G202+$R$1,G202=F201),"BUY",IF(AND(R201="BUY",NOT(G202=F201)),"FALSE RAISE",IF(S201="TRD","SELL",""))),"")</f>
        <v/>
      </c>
      <c r="S202" s="1" t="str">
        <f aca="false">IF(Q202="",IF(R202="BUY","TRD",IF(OR(R202="SELL",R202="FALSE RAISE"),"",IF(S201="TRD","TRD",""))),"")</f>
        <v/>
      </c>
    </row>
    <row r="203" customFormat="false" ht="13.8" hidden="false" customHeight="false" outlineLevel="0" collapsed="false">
      <c r="A203" s="9" t="s">
        <v>218</v>
      </c>
      <c r="B203" s="9" t="s">
        <v>16</v>
      </c>
      <c r="C203" s="10" t="n">
        <v>22099856</v>
      </c>
      <c r="D203" s="10" t="n">
        <v>22199000</v>
      </c>
      <c r="E203" s="10" t="n">
        <v>21030001</v>
      </c>
      <c r="F203" s="10" t="n">
        <v>21100018</v>
      </c>
      <c r="G203" s="10" t="n">
        <v>21100018</v>
      </c>
      <c r="I203" s="5" t="n">
        <f aca="false">D203-E203</f>
        <v>1168999</v>
      </c>
      <c r="J203" s="6" t="n">
        <f aca="false">IFERROR((D203-MAX(C203,F203))/I203,0)</f>
        <v>0.0848110220795741</v>
      </c>
      <c r="K203" s="6" t="n">
        <f aca="false">IFERROR((MIN(C203,F203)-E203)/I203,0)</f>
        <v>0.0598948331007982</v>
      </c>
      <c r="L203" s="7" t="n">
        <f aca="false">IF(N203="NUEVO CALCULO","-",K203+J203)</f>
        <v>0.144705855180372</v>
      </c>
      <c r="M203" s="8" t="n">
        <f aca="false">IFERROR((G203-MIN(C203,F203))/(ABS(C203-F203)),0)</f>
        <v>0</v>
      </c>
      <c r="N203" s="1" t="str">
        <f aca="false">IF(H203="NC","NUEVO CALCULO",IF(AND(G203&lt;=D203,G203&gt;MAX(C203,F203)),"THR TOP",IF(AND(G203&lt;=MAX(C203,F203),G203&gt;MIN(C203,F203)),IF(AND(M203&lt;=1,M203&gt;=0.6),"BDY TOP",IF(AND(M203&lt;0.6,M203&gt;=0.3),"BDY MID",IF(AND(M203&lt;0.3,M203&gt;=0),"BDY BTM",""))),"THR BTM")))</f>
        <v>THR BTM</v>
      </c>
      <c r="O203" s="5" t="n">
        <f aca="false">IF(N203="NUEVO CALCULO","-",G203-G202)</f>
        <v>0</v>
      </c>
      <c r="P203" s="1" t="str">
        <f aca="false">IF(D203&gt;D202+$O$1,"HIGH","")</f>
        <v/>
      </c>
      <c r="Q203" s="1" t="str">
        <f aca="false">IF(AND(P202="HIGH",P203="HIGH"),"...",IF(P203="HIGH","BUY",IF(P202="HIGH","SELL","")))</f>
        <v/>
      </c>
      <c r="R203" s="1" t="str">
        <f aca="false">IF(Q203="",IF(AND(F203&gt;G203+$R$1,G203=F202),"BUY",IF(AND(R202="BUY",NOT(G203=F202)),"FALSE RAISE",IF(S202="TRD","SELL",""))),"")</f>
        <v/>
      </c>
      <c r="S203" s="1" t="str">
        <f aca="false">IF(Q203="",IF(R203="BUY","TRD",IF(OR(R203="SELL",R203="FALSE RAISE"),"",IF(S202="TRD","TRD",""))),"")</f>
        <v/>
      </c>
    </row>
    <row r="204" customFormat="false" ht="13.8" hidden="false" customHeight="false" outlineLevel="0" collapsed="false">
      <c r="A204" s="9" t="s">
        <v>219</v>
      </c>
      <c r="B204" s="9" t="s">
        <v>16</v>
      </c>
      <c r="C204" s="10" t="n">
        <v>22099856</v>
      </c>
      <c r="D204" s="10" t="n">
        <v>22199000</v>
      </c>
      <c r="E204" s="10" t="n">
        <v>21030001</v>
      </c>
      <c r="F204" s="10" t="n">
        <v>21100018</v>
      </c>
      <c r="G204" s="10" t="n">
        <v>21100018</v>
      </c>
      <c r="I204" s="5" t="n">
        <f aca="false">D204-E204</f>
        <v>1168999</v>
      </c>
      <c r="J204" s="6" t="n">
        <f aca="false">IFERROR((D204-MAX(C204,F204))/I204,0)</f>
        <v>0.0848110220795741</v>
      </c>
      <c r="K204" s="6" t="n">
        <f aca="false">IFERROR((MIN(C204,F204)-E204)/I204,0)</f>
        <v>0.0598948331007982</v>
      </c>
      <c r="L204" s="7" t="n">
        <f aca="false">IF(N204="NUEVO CALCULO","-",K204+J204)</f>
        <v>0.144705855180372</v>
      </c>
      <c r="M204" s="8" t="n">
        <f aca="false">IFERROR((G204-MIN(C204,F204))/(ABS(C204-F204)),0)</f>
        <v>0</v>
      </c>
      <c r="N204" s="1" t="str">
        <f aca="false">IF(H204="NC","NUEVO CALCULO",IF(AND(G204&lt;=D204,G204&gt;MAX(C204,F204)),"THR TOP",IF(AND(G204&lt;=MAX(C204,F204),G204&gt;MIN(C204,F204)),IF(AND(M204&lt;=1,M204&gt;=0.6),"BDY TOP",IF(AND(M204&lt;0.6,M204&gt;=0.3),"BDY MID",IF(AND(M204&lt;0.3,M204&gt;=0),"BDY BTM",""))),"THR BTM")))</f>
        <v>THR BTM</v>
      </c>
      <c r="O204" s="5" t="n">
        <f aca="false">IF(N204="NUEVO CALCULO","-",G204-G203)</f>
        <v>0</v>
      </c>
      <c r="P204" s="1" t="str">
        <f aca="false">IF(D204&gt;D203+$O$1,"HIGH","")</f>
        <v/>
      </c>
      <c r="Q204" s="1" t="str">
        <f aca="false">IF(AND(P203="HIGH",P204="HIGH"),"...",IF(P204="HIGH","BUY",IF(P203="HIGH","SELL","")))</f>
        <v/>
      </c>
      <c r="R204" s="1" t="str">
        <f aca="false">IF(Q204="",IF(AND(F204&gt;G204+$R$1,G204=F203),"BUY",IF(AND(R203="BUY",NOT(G204=F203)),"FALSE RAISE",IF(S203="TRD","SELL",""))),"")</f>
        <v/>
      </c>
      <c r="S204" s="1" t="str">
        <f aca="false">IF(Q204="",IF(R204="BUY","TRD",IF(OR(R204="SELL",R204="FALSE RAISE"),"",IF(S203="TRD","TRD",""))),"")</f>
        <v/>
      </c>
    </row>
    <row r="205" customFormat="false" ht="13.8" hidden="false" customHeight="false" outlineLevel="0" collapsed="false">
      <c r="A205" s="9" t="s">
        <v>220</v>
      </c>
      <c r="B205" s="9" t="s">
        <v>16</v>
      </c>
      <c r="C205" s="10" t="n">
        <v>22099856</v>
      </c>
      <c r="D205" s="10" t="n">
        <v>22199000</v>
      </c>
      <c r="E205" s="10" t="n">
        <v>21030001</v>
      </c>
      <c r="F205" s="10" t="n">
        <v>21100018</v>
      </c>
      <c r="G205" s="10" t="n">
        <v>21100018</v>
      </c>
      <c r="I205" s="5" t="n">
        <f aca="false">D205-E205</f>
        <v>1168999</v>
      </c>
      <c r="J205" s="6" t="n">
        <f aca="false">IFERROR((D205-MAX(C205,F205))/I205,0)</f>
        <v>0.0848110220795741</v>
      </c>
      <c r="K205" s="6" t="n">
        <f aca="false">IFERROR((MIN(C205,F205)-E205)/I205,0)</f>
        <v>0.0598948331007982</v>
      </c>
      <c r="L205" s="7" t="n">
        <f aca="false">IF(N205="NUEVO CALCULO","-",K205+J205)</f>
        <v>0.144705855180372</v>
      </c>
      <c r="M205" s="8" t="n">
        <f aca="false">IFERROR((G205-MIN(C205,F205))/(ABS(C205-F205)),0)</f>
        <v>0</v>
      </c>
      <c r="N205" s="1" t="str">
        <f aca="false">IF(H205="NC","NUEVO CALCULO",IF(AND(G205&lt;=D205,G205&gt;MAX(C205,F205)),"THR TOP",IF(AND(G205&lt;=MAX(C205,F205),G205&gt;MIN(C205,F205)),IF(AND(M205&lt;=1,M205&gt;=0.6),"BDY TOP",IF(AND(M205&lt;0.6,M205&gt;=0.3),"BDY MID",IF(AND(M205&lt;0.3,M205&gt;=0),"BDY BTM",""))),"THR BTM")))</f>
        <v>THR BTM</v>
      </c>
      <c r="O205" s="5" t="n">
        <f aca="false">IF(N205="NUEVO CALCULO","-",G205-G204)</f>
        <v>0</v>
      </c>
      <c r="P205" s="1" t="str">
        <f aca="false">IF(D205&gt;D204+$O$1,"HIGH","")</f>
        <v/>
      </c>
      <c r="Q205" s="1" t="str">
        <f aca="false">IF(AND(P204="HIGH",P205="HIGH"),"...",IF(P205="HIGH","BUY",IF(P204="HIGH","SELL","")))</f>
        <v/>
      </c>
      <c r="R205" s="1" t="str">
        <f aca="false">IF(Q205="",IF(AND(F205&gt;G205+$R$1,G205=F204),"BUY",IF(AND(R204="BUY",NOT(G205=F204)),"FALSE RAISE",IF(S204="TRD","SELL",""))),"")</f>
        <v/>
      </c>
      <c r="S205" s="1" t="str">
        <f aca="false">IF(Q205="",IF(R205="BUY","TRD",IF(OR(R205="SELL",R205="FALSE RAISE"),"",IF(S204="TRD","TRD",""))),"")</f>
        <v/>
      </c>
    </row>
    <row r="206" customFormat="false" ht="13.8" hidden="false" customHeight="false" outlineLevel="0" collapsed="false">
      <c r="A206" s="9" t="s">
        <v>221</v>
      </c>
      <c r="B206" s="9" t="s">
        <v>16</v>
      </c>
      <c r="C206" s="10" t="n">
        <v>22099856</v>
      </c>
      <c r="D206" s="10" t="n">
        <v>22199000</v>
      </c>
      <c r="E206" s="10" t="n">
        <v>21030001</v>
      </c>
      <c r="F206" s="4" t="n">
        <v>21500000</v>
      </c>
      <c r="G206" s="10" t="n">
        <v>21100018</v>
      </c>
      <c r="I206" s="5" t="n">
        <f aca="false">D206-E206</f>
        <v>1168999</v>
      </c>
      <c r="J206" s="6" t="n">
        <f aca="false">IFERROR((D206-MAX(C206,F206))/I206,0)</f>
        <v>0.0848110220795741</v>
      </c>
      <c r="K206" s="6" t="n">
        <f aca="false">IFERROR((MIN(C206,F206)-E206)/I206,0)</f>
        <v>0.402052525280176</v>
      </c>
      <c r="L206" s="7" t="n">
        <f aca="false">IF(N206="NUEVO CALCULO","-",K206+J206)</f>
        <v>0.48686354735975</v>
      </c>
      <c r="M206" s="8" t="n">
        <f aca="false">IFERROR((G206-MIN(C206,F206))/(ABS(C206-F206)),0)</f>
        <v>-0.666796697874157</v>
      </c>
      <c r="N206" s="1" t="str">
        <f aca="false">IF(H206="NC","NUEVO CALCULO",IF(AND(G206&lt;=D206,G206&gt;MAX(C206,F206)),"THR TOP",IF(AND(G206&lt;=MAX(C206,F206),G206&gt;MIN(C206,F206)),IF(AND(M206&lt;=1,M206&gt;=0.6),"BDY TOP",IF(AND(M206&lt;0.6,M206&gt;=0.3),"BDY MID",IF(AND(M206&lt;0.3,M206&gt;=0),"BDY BTM",""))),"THR BTM")))</f>
        <v>THR BTM</v>
      </c>
      <c r="O206" s="5" t="n">
        <f aca="false">IF(N206="NUEVO CALCULO","-",G206-G205)</f>
        <v>0</v>
      </c>
      <c r="P206" s="1" t="str">
        <f aca="false">IF(D206&gt;D205+$O$1,"HIGH","")</f>
        <v/>
      </c>
      <c r="Q206" s="1" t="str">
        <f aca="false">IF(AND(P205="HIGH",P206="HIGH"),"...",IF(P206="HIGH","BUY",IF(P205="HIGH","SELL","")))</f>
        <v/>
      </c>
      <c r="R206" s="1" t="str">
        <f aca="false">IF(Q206="",IF(AND(F206&gt;G206+$R$1,G206=F205),"BUY",IF(AND(R205="BUY",NOT(G206=F205)),"FALSE RAISE",IF(S205="TRD","SELL",""))),"")</f>
        <v>BUY</v>
      </c>
      <c r="S206" s="1" t="str">
        <f aca="false">IF(Q206="",IF(R206="BUY","TRD",IF(OR(R206="SELL",R206="FALSE RAISE"),"",IF(S205="TRD","TRD",""))),"")</f>
        <v>TRD</v>
      </c>
    </row>
    <row r="207" customFormat="false" ht="13.8" hidden="false" customHeight="false" outlineLevel="0" collapsed="false">
      <c r="A207" s="9" t="s">
        <v>222</v>
      </c>
      <c r="B207" s="9" t="s">
        <v>16</v>
      </c>
      <c r="C207" s="10" t="n">
        <v>22099856</v>
      </c>
      <c r="D207" s="10" t="n">
        <v>22199000</v>
      </c>
      <c r="E207" s="10" t="n">
        <v>21030001</v>
      </c>
      <c r="F207" s="4" t="n">
        <v>22197997</v>
      </c>
      <c r="G207" s="4" t="n">
        <v>21500000</v>
      </c>
      <c r="I207" s="5" t="n">
        <f aca="false">D207-E207</f>
        <v>1168999</v>
      </c>
      <c r="J207" s="6" t="n">
        <f aca="false">IFERROR((D207-MAX(C207,F207))/I207,0)</f>
        <v>0.000857999023095828</v>
      </c>
      <c r="K207" s="6" t="n">
        <f aca="false">IFERROR((MIN(C207,F207)-E207)/I207,0)</f>
        <v>0.915188977920426</v>
      </c>
      <c r="L207" s="7" t="n">
        <f aca="false">IF(N207="NUEVO CALCULO","-",K207+J207)</f>
        <v>0.916046976943522</v>
      </c>
      <c r="M207" s="8" t="n">
        <f aca="false">IFERROR((G207-MIN(C207,F207))/(ABS(C207-F207)),0)</f>
        <v>-6.11218552898381</v>
      </c>
      <c r="N207" s="1" t="str">
        <f aca="false">IF(H207="NC","NUEVO CALCULO",IF(AND(G207&lt;=D207,G207&gt;MAX(C207,F207)),"THR TOP",IF(AND(G207&lt;=MAX(C207,F207),G207&gt;MIN(C207,F207)),IF(AND(M207&lt;=1,M207&gt;=0.6),"BDY TOP",IF(AND(M207&lt;0.6,M207&gt;=0.3),"BDY MID",IF(AND(M207&lt;0.3,M207&gt;=0),"BDY BTM",""))),"THR BTM")))</f>
        <v>THR BTM</v>
      </c>
      <c r="O207" s="5" t="n">
        <f aca="false">IF(N207="NUEVO CALCULO","-",G207-G206)</f>
        <v>399982</v>
      </c>
      <c r="P207" s="1" t="str">
        <f aca="false">IF(D207&gt;D206+$O$1,"HIGH","")</f>
        <v/>
      </c>
      <c r="Q207" s="1" t="str">
        <f aca="false">IF(AND(P206="HIGH",P207="HIGH"),"...",IF(P207="HIGH","BUY",IF(P206="HIGH","SELL","")))</f>
        <v/>
      </c>
      <c r="R207" s="1" t="str">
        <f aca="false">IF(Q207="",IF(AND(F207&gt;G207+$R$1,G207=F206),"BUY",IF(AND(R206="BUY",NOT(G207=F206)),"FALSE RAISE",IF(S206="TRD","SELL",""))),"")</f>
        <v>BUY</v>
      </c>
      <c r="S207" s="1" t="str">
        <f aca="false">IF(Q207="",IF(R207="BUY","TRD",IF(OR(R207="SELL",R207="FALSE RAISE"),"",IF(S206="TRD","TRD",""))),"")</f>
        <v>TRD</v>
      </c>
    </row>
    <row r="208" customFormat="false" ht="13.8" hidden="false" customHeight="false" outlineLevel="0" collapsed="false">
      <c r="A208" s="9" t="s">
        <v>223</v>
      </c>
      <c r="B208" s="9" t="s">
        <v>16</v>
      </c>
      <c r="C208" s="10" t="n">
        <v>22099856</v>
      </c>
      <c r="D208" s="10" t="n">
        <v>22199000</v>
      </c>
      <c r="E208" s="10" t="n">
        <v>21030001</v>
      </c>
      <c r="F208" s="4" t="n">
        <v>22199000</v>
      </c>
      <c r="G208" s="4" t="n">
        <v>22197997</v>
      </c>
      <c r="I208" s="5" t="n">
        <f aca="false">D208-E208</f>
        <v>1168999</v>
      </c>
      <c r="J208" s="6" t="n">
        <f aca="false">IFERROR((D208-MAX(C208,F208))/I208,0)</f>
        <v>0</v>
      </c>
      <c r="K208" s="6" t="n">
        <f aca="false">IFERROR((MIN(C208,F208)-E208)/I208,0)</f>
        <v>0.915188977920426</v>
      </c>
      <c r="L208" s="7" t="n">
        <f aca="false">IF(N208="NUEVO CALCULO","-",K208+J208)</f>
        <v>0.915188977920426</v>
      </c>
      <c r="M208" s="8" t="n">
        <f aca="false">IFERROR((G208-MIN(C208,F208))/(ABS(C208-F208)),0)</f>
        <v>0.989883401920439</v>
      </c>
      <c r="N208" s="1" t="str">
        <f aca="false">IF(H208="NC","NUEVO CALCULO",IF(AND(G208&lt;=D208,G208&gt;MAX(C208,F208)),"THR TOP",IF(AND(G208&lt;=MAX(C208,F208),G208&gt;MIN(C208,F208)),IF(AND(M208&lt;=1,M208&gt;=0.6),"BDY TOP",IF(AND(M208&lt;0.6,M208&gt;=0.3),"BDY MID",IF(AND(M208&lt;0.3,M208&gt;=0),"BDY BTM",""))),"THR BTM")))</f>
        <v>BDY TOP</v>
      </c>
      <c r="O208" s="5" t="n">
        <f aca="false">IF(N208="NUEVO CALCULO","-",G208-G207)</f>
        <v>697997</v>
      </c>
      <c r="P208" s="1" t="str">
        <f aca="false">IF(D208&gt;D207+$O$1,"HIGH","")</f>
        <v/>
      </c>
      <c r="Q208" s="1" t="str">
        <f aca="false">IF(AND(P207="HIGH",P208="HIGH"),"...",IF(P208="HIGH","BUY",IF(P207="HIGH","SELL","")))</f>
        <v/>
      </c>
      <c r="R208" s="1" t="str">
        <f aca="false">IF(Q208="",IF(AND(F208&gt;G208+$R$1,G208=F207),"BUY",IF(AND(R207="BUY",NOT(G208=F207)),"FALSE RAISE",IF(S207="TRD","SELL",""))),"")</f>
        <v>SELL</v>
      </c>
      <c r="S208" s="1" t="str">
        <f aca="false">IF(Q208="",IF(R208="BUY","TRD",IF(OR(R208="SELL",R208="FALSE RAISE"),"",IF(S207="TRD","TRD",""))),"")</f>
        <v/>
      </c>
    </row>
    <row r="209" customFormat="false" ht="13.8" hidden="false" customHeight="false" outlineLevel="0" collapsed="false">
      <c r="A209" s="9" t="s">
        <v>224</v>
      </c>
      <c r="B209" s="9" t="s">
        <v>16</v>
      </c>
      <c r="C209" s="10" t="n">
        <v>22099856</v>
      </c>
      <c r="D209" s="10" t="n">
        <v>22199000</v>
      </c>
      <c r="E209" s="10" t="n">
        <v>21030001</v>
      </c>
      <c r="F209" s="4" t="n">
        <v>21100101</v>
      </c>
      <c r="G209" s="4" t="n">
        <v>22199000</v>
      </c>
      <c r="I209" s="5" t="n">
        <f aca="false">D209-E209</f>
        <v>1168999</v>
      </c>
      <c r="J209" s="6" t="n">
        <f aca="false">IFERROR((D209-MAX(C209,F209))/I209,0)</f>
        <v>0.0848110220795741</v>
      </c>
      <c r="K209" s="6" t="n">
        <f aca="false">IFERROR((MIN(C209,F209)-E209)/I209,0)</f>
        <v>0.0599658340169667</v>
      </c>
      <c r="L209" s="7" t="n">
        <f aca="false">IF(N209="NUEVO CALCULO","-",K209+J209)</f>
        <v>0.144776856096541</v>
      </c>
      <c r="M209" s="8" t="n">
        <f aca="false">IFERROR((G209-MIN(C209,F209))/(ABS(C209-F209)),0)</f>
        <v>1.09916829623258</v>
      </c>
      <c r="N209" s="1" t="str">
        <f aca="false">IF(H209="NC","NUEVO CALCULO",IF(AND(G209&lt;=D209,G209&gt;MAX(C209,F209)),"THR TOP",IF(AND(G209&lt;=MAX(C209,F209),G209&gt;MIN(C209,F209)),IF(AND(M209&lt;=1,M209&gt;=0.6),"BDY TOP",IF(AND(M209&lt;0.6,M209&gt;=0.3),"BDY MID",IF(AND(M209&lt;0.3,M209&gt;=0),"BDY BTM",""))),"THR BTM")))</f>
        <v>THR TOP</v>
      </c>
      <c r="O209" s="5" t="n">
        <f aca="false">IF(N209="NUEVO CALCULO","-",G209-G208)</f>
        <v>1003</v>
      </c>
      <c r="P209" s="1" t="str">
        <f aca="false">IF(D209&gt;D208+$O$1,"HIGH","")</f>
        <v/>
      </c>
      <c r="Q209" s="1" t="str">
        <f aca="false">IF(AND(P208="HIGH",P209="HIGH"),"...",IF(P209="HIGH","BUY",IF(P208="HIGH","SELL","")))</f>
        <v/>
      </c>
      <c r="R209" s="1" t="str">
        <f aca="false">IF(Q209="",IF(AND(F209&gt;G209+$R$1,G209=F208),"BUY",IF(AND(R208="BUY",NOT(G209=F208)),"FALSE RAISE",IF(S208="TRD","SELL",""))),"")</f>
        <v/>
      </c>
      <c r="S209" s="1" t="str">
        <f aca="false">IF(Q209="",IF(R209="BUY","TRD",IF(OR(R209="SELL",R209="FALSE RAISE"),"",IF(S208="TRD","TRD",""))),"")</f>
        <v/>
      </c>
    </row>
    <row r="210" customFormat="false" ht="13.8" hidden="false" customHeight="false" outlineLevel="0" collapsed="false">
      <c r="A210" s="9" t="s">
        <v>225</v>
      </c>
      <c r="B210" s="9" t="s">
        <v>16</v>
      </c>
      <c r="C210" s="10" t="n">
        <v>22099856</v>
      </c>
      <c r="D210" s="10" t="n">
        <v>22199000</v>
      </c>
      <c r="E210" s="10" t="n">
        <v>21030001</v>
      </c>
      <c r="F210" s="4" t="n">
        <v>21200050</v>
      </c>
      <c r="G210" s="4" t="n">
        <v>21100101</v>
      </c>
      <c r="I210" s="5" t="n">
        <f aca="false">D210-E210</f>
        <v>1168999</v>
      </c>
      <c r="J210" s="6" t="n">
        <f aca="false">IFERROR((D210-MAX(C210,F210))/I210,0)</f>
        <v>0.0848110220795741</v>
      </c>
      <c r="K210" s="6" t="n">
        <f aca="false">IFERROR((MIN(C210,F210)-E210)/I210,0)</f>
        <v>0.145465479440102</v>
      </c>
      <c r="L210" s="7" t="n">
        <f aca="false">IF(N210="NUEVO CALCULO","-",K210+J210)</f>
        <v>0.230276501519676</v>
      </c>
      <c r="M210" s="8" t="n">
        <f aca="false">IFERROR((G210-MIN(C210,F210))/(ABS(C210-F210)),0)</f>
        <v>-0.111078388008082</v>
      </c>
      <c r="N210" s="1" t="str">
        <f aca="false">IF(H210="NC","NUEVO CALCULO",IF(AND(G210&lt;=D210,G210&gt;MAX(C210,F210)),"THR TOP",IF(AND(G210&lt;=MAX(C210,F210),G210&gt;MIN(C210,F210)),IF(AND(M210&lt;=1,M210&gt;=0.6),"BDY TOP",IF(AND(M210&lt;0.6,M210&gt;=0.3),"BDY MID",IF(AND(M210&lt;0.3,M210&gt;=0),"BDY BTM",""))),"THR BTM")))</f>
        <v>THR BTM</v>
      </c>
      <c r="O210" s="5" t="n">
        <f aca="false">IF(N210="NUEVO CALCULO","-",G210-G209)</f>
        <v>-1098899</v>
      </c>
      <c r="P210" s="1" t="str">
        <f aca="false">IF(D210&gt;D209+$O$1,"HIGH","")</f>
        <v/>
      </c>
      <c r="Q210" s="1" t="str">
        <f aca="false">IF(AND(P209="HIGH",P210="HIGH"),"...",IF(P210="HIGH","BUY",IF(P209="HIGH","SELL","")))</f>
        <v/>
      </c>
      <c r="R210" s="1" t="str">
        <f aca="false">IF(Q210="",IF(AND(F210&gt;G210+$R$1,G210=F209),"BUY",IF(AND(R209="BUY",NOT(G210=F209)),"FALSE RAISE",IF(S209="TRD","SELL",""))),"")</f>
        <v>BUY</v>
      </c>
      <c r="S210" s="1" t="str">
        <f aca="false">IF(Q210="",IF(R210="BUY","TRD",IF(OR(R210="SELL",R210="FALSE RAISE"),"",IF(S209="TRD","TRD",""))),"")</f>
        <v>TRD</v>
      </c>
    </row>
    <row r="211" customFormat="false" ht="13.8" hidden="false" customHeight="false" outlineLevel="0" collapsed="false">
      <c r="A211" s="9" t="s">
        <v>226</v>
      </c>
      <c r="B211" s="9" t="s">
        <v>16</v>
      </c>
      <c r="C211" s="10" t="n">
        <v>22099856</v>
      </c>
      <c r="D211" s="10" t="n">
        <v>22199000</v>
      </c>
      <c r="E211" s="10" t="n">
        <v>21030001</v>
      </c>
      <c r="F211" s="4" t="n">
        <v>21101673</v>
      </c>
      <c r="G211" s="4" t="n">
        <v>21200050</v>
      </c>
      <c r="I211" s="5" t="n">
        <f aca="false">D211-E211</f>
        <v>1168999</v>
      </c>
      <c r="J211" s="6" t="n">
        <f aca="false">IFERROR((D211-MAX(C211,F211))/I211,0)</f>
        <v>0.0848110220795741</v>
      </c>
      <c r="K211" s="6" t="n">
        <f aca="false">IFERROR((MIN(C211,F211)-E211)/I211,0)</f>
        <v>0.0613105742605426</v>
      </c>
      <c r="L211" s="7" t="n">
        <f aca="false">IF(N211="NUEVO CALCULO","-",K211+J211)</f>
        <v>0.146121596340117</v>
      </c>
      <c r="M211" s="8" t="n">
        <f aca="false">IFERROR((G211-MIN(C211,F211))/(ABS(C211-F211)),0)</f>
        <v>0.0985560763908021</v>
      </c>
      <c r="N211" s="1" t="str">
        <f aca="false">IF(H211="NC","NUEVO CALCULO",IF(AND(G211&lt;=D211,G211&gt;MAX(C211,F211)),"THR TOP",IF(AND(G211&lt;=MAX(C211,F211),G211&gt;MIN(C211,F211)),IF(AND(M211&lt;=1,M211&gt;=0.6),"BDY TOP",IF(AND(M211&lt;0.6,M211&gt;=0.3),"BDY MID",IF(AND(M211&lt;0.3,M211&gt;=0),"BDY BTM",""))),"THR BTM")))</f>
        <v>BDY BTM</v>
      </c>
      <c r="O211" s="5" t="n">
        <f aca="false">IF(N211="NUEVO CALCULO","-",G211-G210)</f>
        <v>99949</v>
      </c>
      <c r="P211" s="1" t="str">
        <f aca="false">IF(D211&gt;D210+$O$1,"HIGH","")</f>
        <v/>
      </c>
      <c r="Q211" s="1" t="str">
        <f aca="false">IF(AND(P210="HIGH",P211="HIGH"),"...",IF(P211="HIGH","BUY",IF(P210="HIGH","SELL","")))</f>
        <v/>
      </c>
      <c r="R211" s="1" t="str">
        <f aca="false">IF(Q211="",IF(AND(F211&gt;G211+$R$1,G211=F210),"BUY",IF(AND(R210="BUY",NOT(G211=F210)),"FALSE RAISE",IF(S210="TRD","SELL",""))),"")</f>
        <v>SELL</v>
      </c>
      <c r="S211" s="1" t="str">
        <f aca="false">IF(Q211="",IF(R211="BUY","TRD",IF(OR(R211="SELL",R211="FALSE RAISE"),"",IF(S210="TRD","TRD",""))),"")</f>
        <v/>
      </c>
    </row>
    <row r="212" customFormat="false" ht="13.8" hidden="false" customHeight="false" outlineLevel="0" collapsed="false">
      <c r="A212" s="9" t="s">
        <v>227</v>
      </c>
      <c r="B212" s="9" t="s">
        <v>16</v>
      </c>
      <c r="C212" s="10" t="n">
        <v>22099856</v>
      </c>
      <c r="D212" s="10" t="n">
        <v>22199000</v>
      </c>
      <c r="E212" s="4" t="n">
        <v>20790001</v>
      </c>
      <c r="F212" s="4" t="n">
        <v>20790001</v>
      </c>
      <c r="G212" s="4" t="n">
        <v>21101673</v>
      </c>
      <c r="I212" s="5" t="n">
        <f aca="false">D212-E212</f>
        <v>1408999</v>
      </c>
      <c r="J212" s="6" t="n">
        <f aca="false">IFERROR((D212-MAX(C212,F212))/I212,0)</f>
        <v>0.0703648476684512</v>
      </c>
      <c r="K212" s="6" t="n">
        <f aca="false">IFERROR((MIN(C212,F212)-E212)/I212,0)</f>
        <v>0</v>
      </c>
      <c r="L212" s="7" t="n">
        <f aca="false">IF(N212="NUEVO CALCULO","-",K212+J212)</f>
        <v>0.0703648476684512</v>
      </c>
      <c r="M212" s="8" t="n">
        <f aca="false">IFERROR((G212-MIN(C212,F212))/(ABS(C212-F212)),0)</f>
        <v>0.237943894553214</v>
      </c>
      <c r="N212" s="1" t="str">
        <f aca="false">IF(H212="NC","NUEVO CALCULO",IF(AND(G212&lt;=D212,G212&gt;MAX(C212,F212)),"THR TOP",IF(AND(G212&lt;=MAX(C212,F212),G212&gt;MIN(C212,F212)),IF(AND(M212&lt;=1,M212&gt;=0.6),"BDY TOP",IF(AND(M212&lt;0.6,M212&gt;=0.3),"BDY MID",IF(AND(M212&lt;0.3,M212&gt;=0),"BDY BTM",""))),"THR BTM")))</f>
        <v>BDY BTM</v>
      </c>
      <c r="O212" s="5" t="n">
        <f aca="false">IF(N212="NUEVO CALCULO","-",G212-G211)</f>
        <v>-98377</v>
      </c>
      <c r="P212" s="1" t="str">
        <f aca="false">IF(D212&gt;D211+$O$1,"HIGH","")</f>
        <v/>
      </c>
      <c r="Q212" s="1" t="str">
        <f aca="false">IF(AND(P211="HIGH",P212="HIGH"),"...",IF(P212="HIGH","BUY",IF(P211="HIGH","SELL","")))</f>
        <v/>
      </c>
      <c r="R212" s="1" t="str">
        <f aca="false">IF(Q212="",IF(AND(F212&gt;G212+$R$1,G212=F211),"BUY",IF(AND(R211="BUY",NOT(G212=F211)),"FALSE RAISE",IF(S211="TRD","SELL",""))),"")</f>
        <v/>
      </c>
      <c r="S212" s="1" t="str">
        <f aca="false">IF(Q212="",IF(R212="BUY","TRD",IF(OR(R212="SELL",R212="FALSE RAISE"),"",IF(S211="TRD","TRD",""))),"")</f>
        <v/>
      </c>
    </row>
    <row r="213" customFormat="false" ht="13.8" hidden="false" customHeight="false" outlineLevel="0" collapsed="false">
      <c r="A213" s="9" t="s">
        <v>228</v>
      </c>
      <c r="B213" s="9" t="s">
        <v>16</v>
      </c>
      <c r="C213" s="10" t="n">
        <v>22099856</v>
      </c>
      <c r="D213" s="10" t="n">
        <v>22199000</v>
      </c>
      <c r="E213" s="10" t="n">
        <v>20790001</v>
      </c>
      <c r="F213" s="10" t="n">
        <v>20790001</v>
      </c>
      <c r="G213" s="4" t="n">
        <v>20790001</v>
      </c>
      <c r="I213" s="5" t="n">
        <f aca="false">D213-E213</f>
        <v>1408999</v>
      </c>
      <c r="J213" s="6" t="n">
        <f aca="false">IFERROR((D213-MAX(C213,F213))/I213,0)</f>
        <v>0.0703648476684512</v>
      </c>
      <c r="K213" s="6" t="n">
        <f aca="false">IFERROR((MIN(C213,F213)-E213)/I213,0)</f>
        <v>0</v>
      </c>
      <c r="L213" s="7" t="n">
        <f aca="false">IF(N213="NUEVO CALCULO","-",K213+J213)</f>
        <v>0.0703648476684512</v>
      </c>
      <c r="M213" s="8" t="n">
        <f aca="false">IFERROR((G213-MIN(C213,F213))/(ABS(C213-F213)),0)</f>
        <v>0</v>
      </c>
      <c r="N213" s="1" t="str">
        <f aca="false">IF(H213="NC","NUEVO CALCULO",IF(AND(G213&lt;=D213,G213&gt;MAX(C213,F213)),"THR TOP",IF(AND(G213&lt;=MAX(C213,F213),G213&gt;MIN(C213,F213)),IF(AND(M213&lt;=1,M213&gt;=0.6),"BDY TOP",IF(AND(M213&lt;0.6,M213&gt;=0.3),"BDY MID",IF(AND(M213&lt;0.3,M213&gt;=0),"BDY BTM",""))),"THR BTM")))</f>
        <v>THR BTM</v>
      </c>
      <c r="O213" s="5" t="n">
        <f aca="false">IF(N213="NUEVO CALCULO","-",G213-G212)</f>
        <v>-311672</v>
      </c>
      <c r="P213" s="1" t="str">
        <f aca="false">IF(D213&gt;D212+$O$1,"HIGH","")</f>
        <v/>
      </c>
      <c r="Q213" s="1" t="str">
        <f aca="false">IF(AND(P212="HIGH",P213="HIGH"),"...",IF(P213="HIGH","BUY",IF(P212="HIGH","SELL","")))</f>
        <v/>
      </c>
      <c r="R213" s="1" t="str">
        <f aca="false">IF(Q213="",IF(AND(F213&gt;G213+$R$1,G213=F212),"BUY",IF(AND(R212="BUY",NOT(G213=F212)),"FALSE RAISE",IF(S212="TRD","SELL",""))),"")</f>
        <v/>
      </c>
      <c r="S213" s="1" t="str">
        <f aca="false">IF(Q213="",IF(R213="BUY","TRD",IF(OR(R213="SELL",R213="FALSE RAISE"),"",IF(S212="TRD","TRD",""))),"")</f>
        <v/>
      </c>
    </row>
    <row r="214" customFormat="false" ht="13.8" hidden="false" customHeight="false" outlineLevel="0" collapsed="false">
      <c r="A214" s="9" t="s">
        <v>229</v>
      </c>
      <c r="B214" s="9" t="s">
        <v>16</v>
      </c>
      <c r="C214" s="10" t="n">
        <v>22099856</v>
      </c>
      <c r="D214" s="10" t="n">
        <v>22199000</v>
      </c>
      <c r="E214" s="10" t="n">
        <v>20790001</v>
      </c>
      <c r="F214" s="10" t="n">
        <v>20790001</v>
      </c>
      <c r="G214" s="10" t="n">
        <v>20790001</v>
      </c>
      <c r="I214" s="5" t="n">
        <f aca="false">D214-E214</f>
        <v>1408999</v>
      </c>
      <c r="J214" s="6" t="n">
        <f aca="false">IFERROR((D214-MAX(C214,F214))/I214,0)</f>
        <v>0.0703648476684512</v>
      </c>
      <c r="K214" s="6" t="n">
        <f aca="false">IFERROR((MIN(C214,F214)-E214)/I214,0)</f>
        <v>0</v>
      </c>
      <c r="L214" s="7" t="n">
        <f aca="false">IF(N214="NUEVO CALCULO","-",K214+J214)</f>
        <v>0.0703648476684512</v>
      </c>
      <c r="M214" s="8" t="n">
        <f aca="false">IFERROR((G214-MIN(C214,F214))/(ABS(C214-F214)),0)</f>
        <v>0</v>
      </c>
      <c r="N214" s="1" t="str">
        <f aca="false">IF(H214="NC","NUEVO CALCULO",IF(AND(G214&lt;=D214,G214&gt;MAX(C214,F214)),"THR TOP",IF(AND(G214&lt;=MAX(C214,F214),G214&gt;MIN(C214,F214)),IF(AND(M214&lt;=1,M214&gt;=0.6),"BDY TOP",IF(AND(M214&lt;0.6,M214&gt;=0.3),"BDY MID",IF(AND(M214&lt;0.3,M214&gt;=0),"BDY BTM",""))),"THR BTM")))</f>
        <v>THR BTM</v>
      </c>
      <c r="O214" s="5" t="n">
        <f aca="false">IF(N214="NUEVO CALCULO","-",G214-G213)</f>
        <v>0</v>
      </c>
      <c r="P214" s="1" t="str">
        <f aca="false">IF(D214&gt;D213+$O$1,"HIGH","")</f>
        <v/>
      </c>
      <c r="Q214" s="1" t="str">
        <f aca="false">IF(AND(P213="HIGH",P214="HIGH"),"...",IF(P214="HIGH","BUY",IF(P213="HIGH","SELL","")))</f>
        <v/>
      </c>
      <c r="R214" s="1" t="str">
        <f aca="false">IF(Q214="",IF(AND(F214&gt;G214+$R$1,G214=F213),"BUY",IF(AND(R213="BUY",NOT(G214=F213)),"FALSE RAISE",IF(S213="TRD","SELL",""))),"")</f>
        <v/>
      </c>
      <c r="S214" s="1" t="str">
        <f aca="false">IF(Q214="",IF(R214="BUY","TRD",IF(OR(R214="SELL",R214="FALSE RAISE"),"",IF(S213="TRD","TRD",""))),"")</f>
        <v/>
      </c>
    </row>
    <row r="215" customFormat="false" ht="13.8" hidden="false" customHeight="false" outlineLevel="0" collapsed="false">
      <c r="A215" s="9" t="s">
        <v>230</v>
      </c>
      <c r="B215" s="9" t="s">
        <v>16</v>
      </c>
      <c r="C215" s="10" t="n">
        <v>22099856</v>
      </c>
      <c r="D215" s="10" t="n">
        <v>22199000</v>
      </c>
      <c r="E215" s="4" t="n">
        <v>20790000</v>
      </c>
      <c r="F215" s="4" t="n">
        <v>20790000</v>
      </c>
      <c r="G215" s="10" t="n">
        <v>20790001</v>
      </c>
      <c r="I215" s="5" t="n">
        <f aca="false">D215-E215</f>
        <v>1409000</v>
      </c>
      <c r="J215" s="6" t="n">
        <f aca="false">IFERROR((D215-MAX(C215,F215))/I215,0)</f>
        <v>0.0703647977288857</v>
      </c>
      <c r="K215" s="6" t="n">
        <f aca="false">IFERROR((MIN(C215,F215)-E215)/I215,0)</f>
        <v>0</v>
      </c>
      <c r="L215" s="7" t="n">
        <f aca="false">IF(N215="NUEVO CALCULO","-",K215+J215)</f>
        <v>0.0703647977288857</v>
      </c>
      <c r="M215" s="8" t="n">
        <f aca="false">IFERROR((G215-MIN(C215,F215))/(ABS(C215-F215)),0)</f>
        <v>7.63442699044781E-007</v>
      </c>
      <c r="N215" s="1" t="str">
        <f aca="false">IF(H215="NC","NUEVO CALCULO",IF(AND(G215&lt;=D215,G215&gt;MAX(C215,F215)),"THR TOP",IF(AND(G215&lt;=MAX(C215,F215),G215&gt;MIN(C215,F215)),IF(AND(M215&lt;=1,M215&gt;=0.6),"BDY TOP",IF(AND(M215&lt;0.6,M215&gt;=0.3),"BDY MID",IF(AND(M215&lt;0.3,M215&gt;=0),"BDY BTM",""))),"THR BTM")))</f>
        <v>BDY BTM</v>
      </c>
      <c r="O215" s="5" t="n">
        <f aca="false">IF(N215="NUEVO CALCULO","-",G215-G214)</f>
        <v>0</v>
      </c>
      <c r="P215" s="1" t="str">
        <f aca="false">IF(D215&gt;D214+$O$1,"HIGH","")</f>
        <v/>
      </c>
      <c r="Q215" s="1" t="str">
        <f aca="false">IF(AND(P214="HIGH",P215="HIGH"),"...",IF(P215="HIGH","BUY",IF(P214="HIGH","SELL","")))</f>
        <v/>
      </c>
      <c r="R215" s="1" t="str">
        <f aca="false">IF(Q215="",IF(AND(F215&gt;G215+$R$1,G215=F214),"BUY",IF(AND(R214="BUY",NOT(G215=F214)),"FALSE RAISE",IF(S214="TRD","SELL",""))),"")</f>
        <v/>
      </c>
      <c r="S215" s="1" t="str">
        <f aca="false">IF(Q215="",IF(R215="BUY","TRD",IF(OR(R215="SELL",R215="FALSE RAISE"),"",IF(S214="TRD","TRD",""))),"")</f>
        <v/>
      </c>
    </row>
    <row r="216" customFormat="false" ht="13.8" hidden="false" customHeight="false" outlineLevel="0" collapsed="false">
      <c r="A216" s="9" t="s">
        <v>231</v>
      </c>
      <c r="B216" s="9" t="s">
        <v>16</v>
      </c>
      <c r="C216" s="10" t="n">
        <v>22099856</v>
      </c>
      <c r="D216" s="10" t="n">
        <v>22199000</v>
      </c>
      <c r="E216" s="10" t="n">
        <v>20790000</v>
      </c>
      <c r="F216" s="10" t="n">
        <v>20790000</v>
      </c>
      <c r="G216" s="10" t="n">
        <v>20790000</v>
      </c>
      <c r="I216" s="5" t="n">
        <f aca="false">D216-E216</f>
        <v>1409000</v>
      </c>
      <c r="J216" s="6" t="n">
        <f aca="false">IFERROR((D216-MAX(C216,F216))/I216,0)</f>
        <v>0.0703647977288857</v>
      </c>
      <c r="K216" s="6" t="n">
        <f aca="false">IFERROR((MIN(C216,F216)-E216)/I216,0)</f>
        <v>0</v>
      </c>
      <c r="L216" s="7" t="n">
        <f aca="false">IF(N216="NUEVO CALCULO","-",K216+J216)</f>
        <v>0.0703647977288857</v>
      </c>
      <c r="M216" s="8" t="n">
        <f aca="false">IFERROR((G216-MIN(C216,F216))/(ABS(C216-F216)),0)</f>
        <v>0</v>
      </c>
      <c r="N216" s="1" t="str">
        <f aca="false">IF(H216="NC","NUEVO CALCULO",IF(AND(G216&lt;=D216,G216&gt;MAX(C216,F216)),"THR TOP",IF(AND(G216&lt;=MAX(C216,F216),G216&gt;MIN(C216,F216)),IF(AND(M216&lt;=1,M216&gt;=0.6),"BDY TOP",IF(AND(M216&lt;0.6,M216&gt;=0.3),"BDY MID",IF(AND(M216&lt;0.3,M216&gt;=0),"BDY BTM",""))),"THR BTM")))</f>
        <v>THR BTM</v>
      </c>
      <c r="O216" s="5" t="n">
        <f aca="false">IF(N216="NUEVO CALCULO","-",G216-G215)</f>
        <v>-1</v>
      </c>
      <c r="P216" s="1" t="str">
        <f aca="false">IF(D216&gt;D215+$O$1,"HIGH","")</f>
        <v/>
      </c>
      <c r="Q216" s="1" t="str">
        <f aca="false">IF(AND(P215="HIGH",P216="HIGH"),"...",IF(P216="HIGH","BUY",IF(P215="HIGH","SELL","")))</f>
        <v/>
      </c>
      <c r="R216" s="1" t="str">
        <f aca="false">IF(Q216="",IF(AND(F216&gt;G216+$R$1,G216=F215),"BUY",IF(AND(R215="BUY",NOT(G216=F215)),"FALSE RAISE",IF(S215="TRD","SELL",""))),"")</f>
        <v/>
      </c>
      <c r="S216" s="1" t="str">
        <f aca="false">IF(Q216="",IF(R216="BUY","TRD",IF(OR(R216="SELL",R216="FALSE RAISE"),"",IF(S215="TRD","TRD",""))),"")</f>
        <v/>
      </c>
    </row>
    <row r="217" customFormat="false" ht="13.8" hidden="false" customHeight="false" outlineLevel="0" collapsed="false">
      <c r="A217" s="9" t="s">
        <v>232</v>
      </c>
      <c r="B217" s="9" t="s">
        <v>16</v>
      </c>
      <c r="C217" s="10" t="n">
        <v>22099856</v>
      </c>
      <c r="D217" s="10" t="n">
        <v>22199000</v>
      </c>
      <c r="E217" s="10" t="n">
        <v>20790000</v>
      </c>
      <c r="F217" s="4" t="n">
        <v>21200000</v>
      </c>
      <c r="G217" s="10" t="n">
        <v>20790000</v>
      </c>
      <c r="I217" s="5" t="n">
        <f aca="false">D217-E217</f>
        <v>1409000</v>
      </c>
      <c r="J217" s="6" t="n">
        <f aca="false">IFERROR((D217-MAX(C217,F217))/I217,0)</f>
        <v>0.0703647977288857</v>
      </c>
      <c r="K217" s="6" t="n">
        <f aca="false">IFERROR((MIN(C217,F217)-E217)/I217,0)</f>
        <v>0.290986515259049</v>
      </c>
      <c r="L217" s="7" t="n">
        <f aca="false">IF(N217="NUEVO CALCULO","-",K217+J217)</f>
        <v>0.361351312987935</v>
      </c>
      <c r="M217" s="8" t="n">
        <f aca="false">IFERROR((G217-MIN(C217,F217))/(ABS(C217-F217)),0)</f>
        <v>-0.455628456108533</v>
      </c>
      <c r="N217" s="1" t="str">
        <f aca="false">IF(H217="NC","NUEVO CALCULO",IF(AND(G217&lt;=D217,G217&gt;MAX(C217,F217)),"THR TOP",IF(AND(G217&lt;=MAX(C217,F217),G217&gt;MIN(C217,F217)),IF(AND(M217&lt;=1,M217&gt;=0.6),"BDY TOP",IF(AND(M217&lt;0.6,M217&gt;=0.3),"BDY MID",IF(AND(M217&lt;0.3,M217&gt;=0),"BDY BTM",""))),"THR BTM")))</f>
        <v>THR BTM</v>
      </c>
      <c r="O217" s="5" t="n">
        <f aca="false">IF(N217="NUEVO CALCULO","-",G217-G216)</f>
        <v>0</v>
      </c>
      <c r="P217" s="1" t="str">
        <f aca="false">IF(D217&gt;D216+$O$1,"HIGH","")</f>
        <v/>
      </c>
      <c r="Q217" s="1" t="str">
        <f aca="false">IF(AND(P216="HIGH",P217="HIGH"),"...",IF(P217="HIGH","BUY",IF(P216="HIGH","SELL","")))</f>
        <v/>
      </c>
      <c r="R217" s="1" t="str">
        <f aca="false">IF(Q217="",IF(AND(F217&gt;G217+$R$1,G217=F216),"BUY",IF(AND(R216="BUY",NOT(G217=F216)),"FALSE RAISE",IF(S216="TRD","SELL",""))),"")</f>
        <v>BUY</v>
      </c>
      <c r="S217" s="1" t="str">
        <f aca="false">IF(Q217="",IF(R217="BUY","TRD",IF(OR(R217="SELL",R217="FALSE RAISE"),"",IF(S216="TRD","TRD",""))),"")</f>
        <v>TRD</v>
      </c>
    </row>
    <row r="218" customFormat="false" ht="13.8" hidden="false" customHeight="false" outlineLevel="0" collapsed="false">
      <c r="A218" s="9" t="s">
        <v>233</v>
      </c>
      <c r="B218" s="9" t="s">
        <v>16</v>
      </c>
      <c r="C218" s="10" t="n">
        <v>22099856</v>
      </c>
      <c r="D218" s="10" t="n">
        <v>22199000</v>
      </c>
      <c r="E218" s="10" t="n">
        <v>20790000</v>
      </c>
      <c r="F218" s="10" t="n">
        <v>21200000</v>
      </c>
      <c r="G218" s="4" t="n">
        <v>21200000</v>
      </c>
      <c r="I218" s="5" t="n">
        <f aca="false">D218-E218</f>
        <v>1409000</v>
      </c>
      <c r="J218" s="6" t="n">
        <f aca="false">IFERROR((D218-MAX(C218,F218))/I218,0)</f>
        <v>0.0703647977288857</v>
      </c>
      <c r="K218" s="6" t="n">
        <f aca="false">IFERROR((MIN(C218,F218)-E218)/I218,0)</f>
        <v>0.290986515259049</v>
      </c>
      <c r="L218" s="7" t="n">
        <f aca="false">IF(N218="NUEVO CALCULO","-",K218+J218)</f>
        <v>0.361351312987935</v>
      </c>
      <c r="M218" s="8" t="n">
        <f aca="false">IFERROR((G218-MIN(C218,F218))/(ABS(C218-F218)),0)</f>
        <v>0</v>
      </c>
      <c r="N218" s="1" t="str">
        <f aca="false">IF(H218="NC","NUEVO CALCULO",IF(AND(G218&lt;=D218,G218&gt;MAX(C218,F218)),"THR TOP",IF(AND(G218&lt;=MAX(C218,F218),G218&gt;MIN(C218,F218)),IF(AND(M218&lt;=1,M218&gt;=0.6),"BDY TOP",IF(AND(M218&lt;0.6,M218&gt;=0.3),"BDY MID",IF(AND(M218&lt;0.3,M218&gt;=0),"BDY BTM",""))),"THR BTM")))</f>
        <v>THR BTM</v>
      </c>
      <c r="O218" s="5" t="n">
        <f aca="false">IF(N218="NUEVO CALCULO","-",G218-G217)</f>
        <v>410000</v>
      </c>
      <c r="P218" s="1" t="str">
        <f aca="false">IF(D218&gt;D217+$O$1,"HIGH","")</f>
        <v/>
      </c>
      <c r="Q218" s="1" t="str">
        <f aca="false">IF(AND(P217="HIGH",P218="HIGH"),"...",IF(P218="HIGH","BUY",IF(P217="HIGH","SELL","")))</f>
        <v/>
      </c>
      <c r="R218" s="1" t="str">
        <f aca="false">IF(Q218="",IF(AND(F218&gt;G218+$R$1,G218=F217),"BUY",IF(AND(R217="BUY",NOT(G218=F217)),"FALSE RAISE",IF(S217="TRD","SELL",""))),"")</f>
        <v>SELL</v>
      </c>
      <c r="S218" s="1" t="str">
        <f aca="false">IF(Q218="",IF(R218="BUY","TRD",IF(OR(R218="SELL",R218="FALSE RAISE"),"",IF(S217="TRD","TRD",""))),"")</f>
        <v/>
      </c>
    </row>
    <row r="219" customFormat="false" ht="13.8" hidden="false" customHeight="false" outlineLevel="0" collapsed="false">
      <c r="A219" s="9" t="s">
        <v>234</v>
      </c>
      <c r="B219" s="9" t="s">
        <v>16</v>
      </c>
      <c r="C219" s="10" t="n">
        <v>22099856</v>
      </c>
      <c r="D219" s="10" t="n">
        <v>22199000</v>
      </c>
      <c r="E219" s="10" t="n">
        <v>20790000</v>
      </c>
      <c r="F219" s="10" t="n">
        <v>21200000</v>
      </c>
      <c r="G219" s="10" t="n">
        <v>21200000</v>
      </c>
      <c r="I219" s="5" t="n">
        <f aca="false">D219-E219</f>
        <v>1409000</v>
      </c>
      <c r="J219" s="6" t="n">
        <f aca="false">IFERROR((D219-MAX(C219,F219))/I219,0)</f>
        <v>0.0703647977288857</v>
      </c>
      <c r="K219" s="6" t="n">
        <f aca="false">IFERROR((MIN(C219,F219)-E219)/I219,0)</f>
        <v>0.290986515259049</v>
      </c>
      <c r="L219" s="7" t="n">
        <f aca="false">IF(N219="NUEVO CALCULO","-",K219+J219)</f>
        <v>0.361351312987935</v>
      </c>
      <c r="M219" s="8" t="n">
        <f aca="false">IFERROR((G219-MIN(C219,F219))/(ABS(C219-F219)),0)</f>
        <v>0</v>
      </c>
      <c r="N219" s="1" t="str">
        <f aca="false">IF(H219="NC","NUEVO CALCULO",IF(AND(G219&lt;=D219,G219&gt;MAX(C219,F219)),"THR TOP",IF(AND(G219&lt;=MAX(C219,F219),G219&gt;MIN(C219,F219)),IF(AND(M219&lt;=1,M219&gt;=0.6),"BDY TOP",IF(AND(M219&lt;0.6,M219&gt;=0.3),"BDY MID",IF(AND(M219&lt;0.3,M219&gt;=0),"BDY BTM",""))),"THR BTM")))</f>
        <v>THR BTM</v>
      </c>
      <c r="O219" s="5" t="n">
        <f aca="false">IF(N219="NUEVO CALCULO","-",G219-G218)</f>
        <v>0</v>
      </c>
      <c r="P219" s="1" t="str">
        <f aca="false">IF(D219&gt;D218+$O$1,"HIGH","")</f>
        <v/>
      </c>
      <c r="Q219" s="1" t="str">
        <f aca="false">IF(AND(P218="HIGH",P219="HIGH"),"...",IF(P219="HIGH","BUY",IF(P218="HIGH","SELL","")))</f>
        <v/>
      </c>
      <c r="R219" s="1" t="str">
        <f aca="false">IF(Q219="",IF(AND(F219&gt;G219+$R$1,G219=F218),"BUY",IF(AND(R218="BUY",NOT(G219=F218)),"FALSE RAISE",IF(S218="TRD","SELL",""))),"")</f>
        <v/>
      </c>
      <c r="S219" s="1" t="str">
        <f aca="false">IF(Q219="",IF(R219="BUY","TRD",IF(OR(R219="SELL",R219="FALSE RAISE"),"",IF(S218="TRD","TRD",""))),"")</f>
        <v/>
      </c>
    </row>
    <row r="220" customFormat="false" ht="13.8" hidden="false" customHeight="false" outlineLevel="0" collapsed="false">
      <c r="A220" s="9" t="s">
        <v>235</v>
      </c>
      <c r="B220" s="9" t="s">
        <v>16</v>
      </c>
      <c r="C220" s="10" t="n">
        <v>22099856</v>
      </c>
      <c r="D220" s="10" t="n">
        <v>22199000</v>
      </c>
      <c r="E220" s="10" t="n">
        <v>20790000</v>
      </c>
      <c r="F220" s="10" t="n">
        <v>21200000</v>
      </c>
      <c r="G220" s="10" t="n">
        <v>21200000</v>
      </c>
      <c r="I220" s="5" t="n">
        <f aca="false">D220-E220</f>
        <v>1409000</v>
      </c>
      <c r="J220" s="6" t="n">
        <f aca="false">IFERROR((D220-MAX(C220,F220))/I220,0)</f>
        <v>0.0703647977288857</v>
      </c>
      <c r="K220" s="6" t="n">
        <f aca="false">IFERROR((MIN(C220,F220)-E220)/I220,0)</f>
        <v>0.290986515259049</v>
      </c>
      <c r="L220" s="7" t="n">
        <f aca="false">IF(N220="NUEVO CALCULO","-",K220+J220)</f>
        <v>0.361351312987935</v>
      </c>
      <c r="M220" s="8" t="n">
        <f aca="false">IFERROR((G220-MIN(C220,F220))/(ABS(C220-F220)),0)</f>
        <v>0</v>
      </c>
      <c r="N220" s="1" t="str">
        <f aca="false">IF(H220="NC","NUEVO CALCULO",IF(AND(G220&lt;=D220,G220&gt;MAX(C220,F220)),"THR TOP",IF(AND(G220&lt;=MAX(C220,F220),G220&gt;MIN(C220,F220)),IF(AND(M220&lt;=1,M220&gt;=0.6),"BDY TOP",IF(AND(M220&lt;0.6,M220&gt;=0.3),"BDY MID",IF(AND(M220&lt;0.3,M220&gt;=0),"BDY BTM",""))),"THR BTM")))</f>
        <v>THR BTM</v>
      </c>
      <c r="O220" s="5" t="n">
        <f aca="false">IF(N220="NUEVO CALCULO","-",G220-G219)</f>
        <v>0</v>
      </c>
      <c r="P220" s="1" t="str">
        <f aca="false">IF(D220&gt;D219+$O$1,"HIGH","")</f>
        <v/>
      </c>
      <c r="Q220" s="1" t="str">
        <f aca="false">IF(AND(P219="HIGH",P220="HIGH"),"...",IF(P220="HIGH","BUY",IF(P219="HIGH","SELL","")))</f>
        <v/>
      </c>
      <c r="R220" s="1" t="str">
        <f aca="false">IF(Q220="",IF(AND(F220&gt;G220+$R$1,G220=F219),"BUY",IF(AND(R219="BUY",NOT(G220=F219)),"FALSE RAISE",IF(S219="TRD","SELL",""))),"")</f>
        <v/>
      </c>
      <c r="S220" s="1" t="str">
        <f aca="false">IF(Q220="",IF(R220="BUY","TRD",IF(OR(R220="SELL",R220="FALSE RAISE"),"",IF(S219="TRD","TRD",""))),"")</f>
        <v/>
      </c>
    </row>
    <row r="221" customFormat="false" ht="13.8" hidden="false" customHeight="false" outlineLevel="0" collapsed="false">
      <c r="A221" s="9" t="s">
        <v>236</v>
      </c>
      <c r="B221" s="9" t="s">
        <v>16</v>
      </c>
      <c r="C221" s="10" t="n">
        <v>22099856</v>
      </c>
      <c r="D221" s="10" t="n">
        <v>22199000</v>
      </c>
      <c r="E221" s="10" t="n">
        <v>20790000</v>
      </c>
      <c r="F221" s="10" t="n">
        <v>21200000</v>
      </c>
      <c r="G221" s="10" t="n">
        <v>21200000</v>
      </c>
      <c r="I221" s="5" t="n">
        <f aca="false">D221-E221</f>
        <v>1409000</v>
      </c>
      <c r="J221" s="6" t="n">
        <f aca="false">IFERROR((D221-MAX(C221,F221))/I221,0)</f>
        <v>0.0703647977288857</v>
      </c>
      <c r="K221" s="6" t="n">
        <f aca="false">IFERROR((MIN(C221,F221)-E221)/I221,0)</f>
        <v>0.290986515259049</v>
      </c>
      <c r="L221" s="7" t="n">
        <f aca="false">IF(N221="NUEVO CALCULO","-",K221+J221)</f>
        <v>0.361351312987935</v>
      </c>
      <c r="M221" s="8" t="n">
        <f aca="false">IFERROR((G221-MIN(C221,F221))/(ABS(C221-F221)),0)</f>
        <v>0</v>
      </c>
      <c r="N221" s="1" t="str">
        <f aca="false">IF(H221="NC","NUEVO CALCULO",IF(AND(G221&lt;=D221,G221&gt;MAX(C221,F221)),"THR TOP",IF(AND(G221&lt;=MAX(C221,F221),G221&gt;MIN(C221,F221)),IF(AND(M221&lt;=1,M221&gt;=0.6),"BDY TOP",IF(AND(M221&lt;0.6,M221&gt;=0.3),"BDY MID",IF(AND(M221&lt;0.3,M221&gt;=0),"BDY BTM",""))),"THR BTM")))</f>
        <v>THR BTM</v>
      </c>
      <c r="O221" s="5" t="n">
        <f aca="false">IF(N221="NUEVO CALCULO","-",G221-G220)</f>
        <v>0</v>
      </c>
      <c r="P221" s="1" t="str">
        <f aca="false">IF(D221&gt;D220+$O$1,"HIGH","")</f>
        <v/>
      </c>
      <c r="Q221" s="1" t="str">
        <f aca="false">IF(AND(P220="HIGH",P221="HIGH"),"...",IF(P221="HIGH","BUY",IF(P220="HIGH","SELL","")))</f>
        <v/>
      </c>
      <c r="R221" s="1" t="str">
        <f aca="false">IF(Q221="",IF(AND(F221&gt;G221+$R$1,G221=F220),"BUY",IF(AND(R220="BUY",NOT(G221=F220)),"FALSE RAISE",IF(S220="TRD","SELL",""))),"")</f>
        <v/>
      </c>
      <c r="S221" s="1" t="str">
        <f aca="false">IF(Q221="",IF(R221="BUY","TRD",IF(OR(R221="SELL",R221="FALSE RAISE"),"",IF(S220="TRD","TRD",""))),"")</f>
        <v/>
      </c>
    </row>
    <row r="222" customFormat="false" ht="13.8" hidden="false" customHeight="false" outlineLevel="0" collapsed="false">
      <c r="A222" s="9" t="s">
        <v>237</v>
      </c>
      <c r="B222" s="9" t="s">
        <v>16</v>
      </c>
      <c r="C222" s="10" t="n">
        <v>22099856</v>
      </c>
      <c r="D222" s="10" t="n">
        <v>22199000</v>
      </c>
      <c r="E222" s="10" t="n">
        <v>20790000</v>
      </c>
      <c r="F222" s="10" t="n">
        <v>21200000</v>
      </c>
      <c r="G222" s="10" t="n">
        <v>21200000</v>
      </c>
      <c r="I222" s="5" t="n">
        <f aca="false">D222-E222</f>
        <v>1409000</v>
      </c>
      <c r="J222" s="6" t="n">
        <f aca="false">IFERROR((D222-MAX(C222,F222))/I222,0)</f>
        <v>0.0703647977288857</v>
      </c>
      <c r="K222" s="6" t="n">
        <f aca="false">IFERROR((MIN(C222,F222)-E222)/I222,0)</f>
        <v>0.290986515259049</v>
      </c>
      <c r="L222" s="7" t="n">
        <f aca="false">IF(N222="NUEVO CALCULO","-",K222+J222)</f>
        <v>0.361351312987935</v>
      </c>
      <c r="M222" s="8" t="n">
        <f aca="false">IFERROR((G222-MIN(C222,F222))/(ABS(C222-F222)),0)</f>
        <v>0</v>
      </c>
      <c r="N222" s="1" t="str">
        <f aca="false">IF(H222="NC","NUEVO CALCULO",IF(AND(G222&lt;=D222,G222&gt;MAX(C222,F222)),"THR TOP",IF(AND(G222&lt;=MAX(C222,F222),G222&gt;MIN(C222,F222)),IF(AND(M222&lt;=1,M222&gt;=0.6),"BDY TOP",IF(AND(M222&lt;0.6,M222&gt;=0.3),"BDY MID",IF(AND(M222&lt;0.3,M222&gt;=0),"BDY BTM",""))),"THR BTM")))</f>
        <v>THR BTM</v>
      </c>
      <c r="O222" s="5" t="n">
        <f aca="false">IF(N222="NUEVO CALCULO","-",G222-G221)</f>
        <v>0</v>
      </c>
      <c r="P222" s="1" t="str">
        <f aca="false">IF(D222&gt;D221+$O$1,"HIGH","")</f>
        <v/>
      </c>
      <c r="Q222" s="1" t="str">
        <f aca="false">IF(AND(P221="HIGH",P222="HIGH"),"...",IF(P222="HIGH","BUY",IF(P221="HIGH","SELL","")))</f>
        <v/>
      </c>
      <c r="R222" s="1" t="str">
        <f aca="false">IF(Q222="",IF(AND(F222&gt;G222+$R$1,G222=F221),"BUY",IF(AND(R221="BUY",NOT(G222=F221)),"FALSE RAISE",IF(S221="TRD","SELL",""))),"")</f>
        <v/>
      </c>
      <c r="S222" s="1" t="str">
        <f aca="false">IF(Q222="",IF(R222="BUY","TRD",IF(OR(R222="SELL",R222="FALSE RAISE"),"",IF(S221="TRD","TRD",""))),"")</f>
        <v/>
      </c>
    </row>
    <row r="223" customFormat="false" ht="13.8" hidden="false" customHeight="false" outlineLevel="0" collapsed="false">
      <c r="A223" s="9" t="s">
        <v>238</v>
      </c>
      <c r="B223" s="9" t="s">
        <v>16</v>
      </c>
      <c r="C223" s="10" t="n">
        <v>22099856</v>
      </c>
      <c r="D223" s="10" t="n">
        <v>22199000</v>
      </c>
      <c r="E223" s="10" t="n">
        <v>20790000</v>
      </c>
      <c r="F223" s="10" t="n">
        <v>21200000</v>
      </c>
      <c r="G223" s="10" t="n">
        <v>21200000</v>
      </c>
      <c r="I223" s="5" t="n">
        <f aca="false">D223-E223</f>
        <v>1409000</v>
      </c>
      <c r="J223" s="6" t="n">
        <f aca="false">IFERROR((D223-MAX(C223,F223))/I223,0)</f>
        <v>0.0703647977288857</v>
      </c>
      <c r="K223" s="6" t="n">
        <f aca="false">IFERROR((MIN(C223,F223)-E223)/I223,0)</f>
        <v>0.290986515259049</v>
      </c>
      <c r="L223" s="7" t="n">
        <f aca="false">IF(N223="NUEVO CALCULO","-",K223+J223)</f>
        <v>0.361351312987935</v>
      </c>
      <c r="M223" s="8" t="n">
        <f aca="false">IFERROR((G223-MIN(C223,F223))/(ABS(C223-F223)),0)</f>
        <v>0</v>
      </c>
      <c r="N223" s="1" t="str">
        <f aca="false">IF(H223="NC","NUEVO CALCULO",IF(AND(G223&lt;=D223,G223&gt;MAX(C223,F223)),"THR TOP",IF(AND(G223&lt;=MAX(C223,F223),G223&gt;MIN(C223,F223)),IF(AND(M223&lt;=1,M223&gt;=0.6),"BDY TOP",IF(AND(M223&lt;0.6,M223&gt;=0.3),"BDY MID",IF(AND(M223&lt;0.3,M223&gt;=0),"BDY BTM",""))),"THR BTM")))</f>
        <v>THR BTM</v>
      </c>
      <c r="O223" s="5" t="n">
        <f aca="false">IF(N223="NUEVO CALCULO","-",G223-G222)</f>
        <v>0</v>
      </c>
      <c r="P223" s="1" t="str">
        <f aca="false">IF(D223&gt;D222+$O$1,"HIGH","")</f>
        <v/>
      </c>
      <c r="Q223" s="1" t="str">
        <f aca="false">IF(AND(P222="HIGH",P223="HIGH"),"...",IF(P223="HIGH","BUY",IF(P222="HIGH","SELL","")))</f>
        <v/>
      </c>
      <c r="R223" s="1" t="str">
        <f aca="false">IF(Q223="",IF(AND(F223&gt;G223+$R$1,G223=F222),"BUY",IF(AND(R222="BUY",NOT(G223=F222)),"FALSE RAISE",IF(S222="TRD","SELL",""))),"")</f>
        <v/>
      </c>
      <c r="S223" s="1" t="str">
        <f aca="false">IF(Q223="",IF(R223="BUY","TRD",IF(OR(R223="SELL",R223="FALSE RAISE"),"",IF(S222="TRD","TRD",""))),"")</f>
        <v/>
      </c>
    </row>
    <row r="224" customFormat="false" ht="13.8" hidden="false" customHeight="false" outlineLevel="0" collapsed="false">
      <c r="A224" s="9" t="s">
        <v>239</v>
      </c>
      <c r="B224" s="9" t="s">
        <v>16</v>
      </c>
      <c r="C224" s="10" t="n">
        <v>22099856</v>
      </c>
      <c r="D224" s="10" t="n">
        <v>22199000</v>
      </c>
      <c r="E224" s="10" t="n">
        <v>20790000</v>
      </c>
      <c r="F224" s="10" t="n">
        <v>21200000</v>
      </c>
      <c r="G224" s="10" t="n">
        <v>21200000</v>
      </c>
      <c r="I224" s="5" t="n">
        <f aca="false">D224-E224</f>
        <v>1409000</v>
      </c>
      <c r="J224" s="6" t="n">
        <f aca="false">IFERROR((D224-MAX(C224,F224))/I224,0)</f>
        <v>0.0703647977288857</v>
      </c>
      <c r="K224" s="6" t="n">
        <f aca="false">IFERROR((MIN(C224,F224)-E224)/I224,0)</f>
        <v>0.290986515259049</v>
      </c>
      <c r="L224" s="7" t="n">
        <f aca="false">IF(N224="NUEVO CALCULO","-",K224+J224)</f>
        <v>0.361351312987935</v>
      </c>
      <c r="M224" s="8" t="n">
        <f aca="false">IFERROR((G224-MIN(C224,F224))/(ABS(C224-F224)),0)</f>
        <v>0</v>
      </c>
      <c r="N224" s="1" t="str">
        <f aca="false">IF(H224="NC","NUEVO CALCULO",IF(AND(G224&lt;=D224,G224&gt;MAX(C224,F224)),"THR TOP",IF(AND(G224&lt;=MAX(C224,F224),G224&gt;MIN(C224,F224)),IF(AND(M224&lt;=1,M224&gt;=0.6),"BDY TOP",IF(AND(M224&lt;0.6,M224&gt;=0.3),"BDY MID",IF(AND(M224&lt;0.3,M224&gt;=0),"BDY BTM",""))),"THR BTM")))</f>
        <v>THR BTM</v>
      </c>
      <c r="O224" s="5" t="n">
        <f aca="false">IF(N224="NUEVO CALCULO","-",G224-G223)</f>
        <v>0</v>
      </c>
      <c r="P224" s="1" t="str">
        <f aca="false">IF(D224&gt;D223+$O$1,"HIGH","")</f>
        <v/>
      </c>
      <c r="Q224" s="1" t="str">
        <f aca="false">IF(AND(P223="HIGH",P224="HIGH"),"...",IF(P224="HIGH","BUY",IF(P223="HIGH","SELL","")))</f>
        <v/>
      </c>
      <c r="R224" s="1" t="str">
        <f aca="false">IF(Q224="",IF(AND(F224&gt;G224+$R$1,G224=F223),"BUY",IF(AND(R223="BUY",NOT(G224=F223)),"FALSE RAISE",IF(S223="TRD","SELL",""))),"")</f>
        <v/>
      </c>
      <c r="S224" s="1" t="str">
        <f aca="false">IF(Q224="",IF(R224="BUY","TRD",IF(OR(R224="SELL",R224="FALSE RAISE"),"",IF(S223="TRD","TRD",""))),"")</f>
        <v/>
      </c>
    </row>
    <row r="225" customFormat="false" ht="13.8" hidden="false" customHeight="false" outlineLevel="0" collapsed="false">
      <c r="A225" s="9" t="s">
        <v>240</v>
      </c>
      <c r="B225" s="9" t="s">
        <v>16</v>
      </c>
      <c r="C225" s="10" t="n">
        <v>22099856</v>
      </c>
      <c r="D225" s="10" t="n">
        <v>22199000</v>
      </c>
      <c r="E225" s="10" t="n">
        <v>20790000</v>
      </c>
      <c r="F225" s="10" t="n">
        <v>21200000</v>
      </c>
      <c r="G225" s="10" t="n">
        <v>21200000</v>
      </c>
      <c r="I225" s="5" t="n">
        <f aca="false">D225-E225</f>
        <v>1409000</v>
      </c>
      <c r="J225" s="6" t="n">
        <f aca="false">IFERROR((D225-MAX(C225,F225))/I225,0)</f>
        <v>0.0703647977288857</v>
      </c>
      <c r="K225" s="6" t="n">
        <f aca="false">IFERROR((MIN(C225,F225)-E225)/I225,0)</f>
        <v>0.290986515259049</v>
      </c>
      <c r="L225" s="7" t="n">
        <f aca="false">IF(N225="NUEVO CALCULO","-",K225+J225)</f>
        <v>0.361351312987935</v>
      </c>
      <c r="M225" s="8" t="n">
        <f aca="false">IFERROR((G225-MIN(C225,F225))/(ABS(C225-F225)),0)</f>
        <v>0</v>
      </c>
      <c r="N225" s="1" t="str">
        <f aca="false">IF(H225="NC","NUEVO CALCULO",IF(AND(G225&lt;=D225,G225&gt;MAX(C225,F225)),"THR TOP",IF(AND(G225&lt;=MAX(C225,F225),G225&gt;MIN(C225,F225)),IF(AND(M225&lt;=1,M225&gt;=0.6),"BDY TOP",IF(AND(M225&lt;0.6,M225&gt;=0.3),"BDY MID",IF(AND(M225&lt;0.3,M225&gt;=0),"BDY BTM",""))),"THR BTM")))</f>
        <v>THR BTM</v>
      </c>
      <c r="O225" s="5" t="n">
        <f aca="false">IF(N225="NUEVO CALCULO","-",G225-G224)</f>
        <v>0</v>
      </c>
      <c r="P225" s="1" t="str">
        <f aca="false">IF(D225&gt;D224+$O$1,"HIGH","")</f>
        <v/>
      </c>
      <c r="Q225" s="1" t="str">
        <f aca="false">IF(AND(P224="HIGH",P225="HIGH"),"...",IF(P225="HIGH","BUY",IF(P224="HIGH","SELL","")))</f>
        <v/>
      </c>
      <c r="R225" s="1" t="str">
        <f aca="false">IF(Q225="",IF(AND(F225&gt;G225+$R$1,G225=F224),"BUY",IF(AND(R224="BUY",NOT(G225=F224)),"FALSE RAISE",IF(S224="TRD","SELL",""))),"")</f>
        <v/>
      </c>
      <c r="S225" s="1" t="str">
        <f aca="false">IF(Q225="",IF(R225="BUY","TRD",IF(OR(R225="SELL",R225="FALSE RAISE"),"",IF(S224="TRD","TRD",""))),"")</f>
        <v/>
      </c>
    </row>
    <row r="226" customFormat="false" ht="13.8" hidden="false" customHeight="false" outlineLevel="0" collapsed="false">
      <c r="A226" s="9" t="s">
        <v>241</v>
      </c>
      <c r="B226" s="9" t="s">
        <v>16</v>
      </c>
      <c r="C226" s="10" t="n">
        <v>22099856</v>
      </c>
      <c r="D226" s="10" t="n">
        <v>22199000</v>
      </c>
      <c r="E226" s="10" t="n">
        <v>20790000</v>
      </c>
      <c r="F226" s="10" t="n">
        <v>21200000</v>
      </c>
      <c r="G226" s="10" t="n">
        <v>21200000</v>
      </c>
      <c r="I226" s="5" t="n">
        <f aca="false">D226-E226</f>
        <v>1409000</v>
      </c>
      <c r="J226" s="6" t="n">
        <f aca="false">IFERROR((D226-MAX(C226,F226))/I226,0)</f>
        <v>0.0703647977288857</v>
      </c>
      <c r="K226" s="6" t="n">
        <f aca="false">IFERROR((MIN(C226,F226)-E226)/I226,0)</f>
        <v>0.290986515259049</v>
      </c>
      <c r="L226" s="7" t="n">
        <f aca="false">IF(N226="NUEVO CALCULO","-",K226+J226)</f>
        <v>0.361351312987935</v>
      </c>
      <c r="M226" s="8" t="n">
        <f aca="false">IFERROR((G226-MIN(C226,F226))/(ABS(C226-F226)),0)</f>
        <v>0</v>
      </c>
      <c r="N226" s="1" t="str">
        <f aca="false">IF(H226="NC","NUEVO CALCULO",IF(AND(G226&lt;=D226,G226&gt;MAX(C226,F226)),"THR TOP",IF(AND(G226&lt;=MAX(C226,F226),G226&gt;MIN(C226,F226)),IF(AND(M226&lt;=1,M226&gt;=0.6),"BDY TOP",IF(AND(M226&lt;0.6,M226&gt;=0.3),"BDY MID",IF(AND(M226&lt;0.3,M226&gt;=0),"BDY BTM",""))),"THR BTM")))</f>
        <v>THR BTM</v>
      </c>
      <c r="O226" s="5" t="n">
        <f aca="false">IF(N226="NUEVO CALCULO","-",G226-G225)</f>
        <v>0</v>
      </c>
      <c r="P226" s="1" t="str">
        <f aca="false">IF(D226&gt;D225+$O$1,"HIGH","")</f>
        <v/>
      </c>
      <c r="Q226" s="1" t="str">
        <f aca="false">IF(AND(P225="HIGH",P226="HIGH"),"...",IF(P226="HIGH","BUY",IF(P225="HIGH","SELL","")))</f>
        <v/>
      </c>
      <c r="R226" s="1" t="str">
        <f aca="false">IF(Q226="",IF(AND(F226&gt;G226+$R$1,G226=F225),"BUY",IF(AND(R225="BUY",NOT(G226=F225)),"FALSE RAISE",IF(S225="TRD","SELL",""))),"")</f>
        <v/>
      </c>
      <c r="S226" s="1" t="str">
        <f aca="false">IF(Q226="",IF(R226="BUY","TRD",IF(OR(R226="SELL",R226="FALSE RAISE"),"",IF(S225="TRD","TRD",""))),"")</f>
        <v/>
      </c>
    </row>
    <row r="227" customFormat="false" ht="13.8" hidden="false" customHeight="false" outlineLevel="0" collapsed="false">
      <c r="A227" s="9" t="s">
        <v>242</v>
      </c>
      <c r="B227" s="9" t="s">
        <v>16</v>
      </c>
      <c r="C227" s="10" t="n">
        <v>22099856</v>
      </c>
      <c r="D227" s="10" t="n">
        <v>22199000</v>
      </c>
      <c r="E227" s="10" t="n">
        <v>20790000</v>
      </c>
      <c r="F227" s="10" t="n">
        <v>21200000</v>
      </c>
      <c r="G227" s="10" t="n">
        <v>21200000</v>
      </c>
      <c r="I227" s="5" t="n">
        <f aca="false">D227-E227</f>
        <v>1409000</v>
      </c>
      <c r="J227" s="6" t="n">
        <f aca="false">IFERROR((D227-MAX(C227,F227))/I227,0)</f>
        <v>0.0703647977288857</v>
      </c>
      <c r="K227" s="6" t="n">
        <f aca="false">IFERROR((MIN(C227,F227)-E227)/I227,0)</f>
        <v>0.290986515259049</v>
      </c>
      <c r="L227" s="7" t="n">
        <f aca="false">IF(N227="NUEVO CALCULO","-",K227+J227)</f>
        <v>0.361351312987935</v>
      </c>
      <c r="M227" s="8" t="n">
        <f aca="false">IFERROR((G227-MIN(C227,F227))/(ABS(C227-F227)),0)</f>
        <v>0</v>
      </c>
      <c r="N227" s="1" t="str">
        <f aca="false">IF(H227="NC","NUEVO CALCULO",IF(AND(G227&lt;=D227,G227&gt;MAX(C227,F227)),"THR TOP",IF(AND(G227&lt;=MAX(C227,F227),G227&gt;MIN(C227,F227)),IF(AND(M227&lt;=1,M227&gt;=0.6),"BDY TOP",IF(AND(M227&lt;0.6,M227&gt;=0.3),"BDY MID",IF(AND(M227&lt;0.3,M227&gt;=0),"BDY BTM",""))),"THR BTM")))</f>
        <v>THR BTM</v>
      </c>
      <c r="O227" s="5" t="n">
        <f aca="false">IF(N227="NUEVO CALCULO","-",G227-G226)</f>
        <v>0</v>
      </c>
      <c r="P227" s="1" t="str">
        <f aca="false">IF(D227&gt;D226+$O$1,"HIGH","")</f>
        <v/>
      </c>
      <c r="Q227" s="1" t="str">
        <f aca="false">IF(AND(P226="HIGH",P227="HIGH"),"...",IF(P227="HIGH","BUY",IF(P226="HIGH","SELL","")))</f>
        <v/>
      </c>
      <c r="R227" s="1" t="str">
        <f aca="false">IF(Q227="",IF(AND(F227&gt;G227+$R$1,G227=F226),"BUY",IF(AND(R226="BUY",NOT(G227=F226)),"FALSE RAISE",IF(S226="TRD","SELL",""))),"")</f>
        <v/>
      </c>
      <c r="S227" s="1" t="str">
        <f aca="false">IF(Q227="",IF(R227="BUY","TRD",IF(OR(R227="SELL",R227="FALSE RAISE"),"",IF(S226="TRD","TRD",""))),"")</f>
        <v/>
      </c>
    </row>
    <row r="228" customFormat="false" ht="13.8" hidden="false" customHeight="false" outlineLevel="0" collapsed="false">
      <c r="A228" s="9" t="s">
        <v>243</v>
      </c>
      <c r="B228" s="9" t="s">
        <v>16</v>
      </c>
      <c r="C228" s="10" t="n">
        <v>22099856</v>
      </c>
      <c r="D228" s="10" t="n">
        <v>22199000</v>
      </c>
      <c r="E228" s="10" t="n">
        <v>20790000</v>
      </c>
      <c r="F228" s="10" t="n">
        <v>21200000</v>
      </c>
      <c r="G228" s="10" t="n">
        <v>21200000</v>
      </c>
      <c r="I228" s="5" t="n">
        <f aca="false">D228-E228</f>
        <v>1409000</v>
      </c>
      <c r="J228" s="6" t="n">
        <f aca="false">IFERROR((D228-MAX(C228,F228))/I228,0)</f>
        <v>0.0703647977288857</v>
      </c>
      <c r="K228" s="6" t="n">
        <f aca="false">IFERROR((MIN(C228,F228)-E228)/I228,0)</f>
        <v>0.290986515259049</v>
      </c>
      <c r="L228" s="7" t="n">
        <f aca="false">IF(N228="NUEVO CALCULO","-",K228+J228)</f>
        <v>0.361351312987935</v>
      </c>
      <c r="M228" s="8" t="n">
        <f aca="false">IFERROR((G228-MIN(C228,F228))/(ABS(C228-F228)),0)</f>
        <v>0</v>
      </c>
      <c r="N228" s="1" t="str">
        <f aca="false">IF(H228="NC","NUEVO CALCULO",IF(AND(G228&lt;=D228,G228&gt;MAX(C228,F228)),"THR TOP",IF(AND(G228&lt;=MAX(C228,F228),G228&gt;MIN(C228,F228)),IF(AND(M228&lt;=1,M228&gt;=0.6),"BDY TOP",IF(AND(M228&lt;0.6,M228&gt;=0.3),"BDY MID",IF(AND(M228&lt;0.3,M228&gt;=0),"BDY BTM",""))),"THR BTM")))</f>
        <v>THR BTM</v>
      </c>
      <c r="O228" s="5" t="n">
        <f aca="false">IF(N228="NUEVO CALCULO","-",G228-G227)</f>
        <v>0</v>
      </c>
      <c r="P228" s="1" t="str">
        <f aca="false">IF(D228&gt;D227+$O$1,"HIGH","")</f>
        <v/>
      </c>
      <c r="Q228" s="1" t="str">
        <f aca="false">IF(AND(P227="HIGH",P228="HIGH"),"...",IF(P228="HIGH","BUY",IF(P227="HIGH","SELL","")))</f>
        <v/>
      </c>
      <c r="R228" s="1" t="str">
        <f aca="false">IF(Q228="",IF(AND(F228&gt;G228+$R$1,G228=F227),"BUY",IF(AND(R227="BUY",NOT(G228=F227)),"FALSE RAISE",IF(S227="TRD","SELL",""))),"")</f>
        <v/>
      </c>
      <c r="S228" s="1" t="str">
        <f aca="false">IF(Q228="",IF(R228="BUY","TRD",IF(OR(R228="SELL",R228="FALSE RAISE"),"",IF(S227="TRD","TRD",""))),"")</f>
        <v/>
      </c>
    </row>
    <row r="229" customFormat="false" ht="13.8" hidden="false" customHeight="false" outlineLevel="0" collapsed="false">
      <c r="A229" s="9" t="s">
        <v>244</v>
      </c>
      <c r="B229" s="9" t="s">
        <v>16</v>
      </c>
      <c r="C229" s="10" t="n">
        <v>22099856</v>
      </c>
      <c r="D229" s="10" t="n">
        <v>22199000</v>
      </c>
      <c r="E229" s="10" t="n">
        <v>20790000</v>
      </c>
      <c r="F229" s="10" t="n">
        <v>21200000</v>
      </c>
      <c r="G229" s="10" t="n">
        <v>21200000</v>
      </c>
      <c r="I229" s="5" t="n">
        <f aca="false">D229-E229</f>
        <v>1409000</v>
      </c>
      <c r="J229" s="6" t="n">
        <f aca="false">IFERROR((D229-MAX(C229,F229))/I229,0)</f>
        <v>0.0703647977288857</v>
      </c>
      <c r="K229" s="6" t="n">
        <f aca="false">IFERROR((MIN(C229,F229)-E229)/I229,0)</f>
        <v>0.290986515259049</v>
      </c>
      <c r="L229" s="7" t="n">
        <f aca="false">IF(N229="NUEVO CALCULO","-",K229+J229)</f>
        <v>0.361351312987935</v>
      </c>
      <c r="M229" s="8" t="n">
        <f aca="false">IFERROR((G229-MIN(C229,F229))/(ABS(C229-F229)),0)</f>
        <v>0</v>
      </c>
      <c r="N229" s="1" t="str">
        <f aca="false">IF(H229="NC","NUEVO CALCULO",IF(AND(G229&lt;=D229,G229&gt;MAX(C229,F229)),"THR TOP",IF(AND(G229&lt;=MAX(C229,F229),G229&gt;MIN(C229,F229)),IF(AND(M229&lt;=1,M229&gt;=0.6),"BDY TOP",IF(AND(M229&lt;0.6,M229&gt;=0.3),"BDY MID",IF(AND(M229&lt;0.3,M229&gt;=0),"BDY BTM",""))),"THR BTM")))</f>
        <v>THR BTM</v>
      </c>
      <c r="O229" s="5" t="n">
        <f aca="false">IF(N229="NUEVO CALCULO","-",G229-G228)</f>
        <v>0</v>
      </c>
      <c r="P229" s="1" t="str">
        <f aca="false">IF(D229&gt;D228+$O$1,"HIGH","")</f>
        <v/>
      </c>
      <c r="Q229" s="1" t="str">
        <f aca="false">IF(AND(P228="HIGH",P229="HIGH"),"...",IF(P229="HIGH","BUY",IF(P228="HIGH","SELL","")))</f>
        <v/>
      </c>
      <c r="R229" s="1" t="str">
        <f aca="false">IF(Q229="",IF(AND(F229&gt;G229+$R$1,G229=F228),"BUY",IF(AND(R228="BUY",NOT(G229=F228)),"FALSE RAISE",IF(S228="TRD","SELL",""))),"")</f>
        <v/>
      </c>
      <c r="S229" s="1" t="str">
        <f aca="false">IF(Q229="",IF(R229="BUY","TRD",IF(OR(R229="SELL",R229="FALSE RAISE"),"",IF(S228="TRD","TRD",""))),"")</f>
        <v/>
      </c>
    </row>
    <row r="230" customFormat="false" ht="13.8" hidden="false" customHeight="false" outlineLevel="0" collapsed="false">
      <c r="A230" s="9" t="s">
        <v>245</v>
      </c>
      <c r="B230" s="9" t="s">
        <v>16</v>
      </c>
      <c r="C230" s="10" t="n">
        <v>22099856</v>
      </c>
      <c r="D230" s="10" t="n">
        <v>22199000</v>
      </c>
      <c r="E230" s="10" t="n">
        <v>20790000</v>
      </c>
      <c r="F230" s="10" t="n">
        <v>21200000</v>
      </c>
      <c r="G230" s="10" t="n">
        <v>21200000</v>
      </c>
      <c r="I230" s="5" t="n">
        <f aca="false">D230-E230</f>
        <v>1409000</v>
      </c>
      <c r="J230" s="6" t="n">
        <f aca="false">IFERROR((D230-MAX(C230,F230))/I230,0)</f>
        <v>0.0703647977288857</v>
      </c>
      <c r="K230" s="6" t="n">
        <f aca="false">IFERROR((MIN(C230,F230)-E230)/I230,0)</f>
        <v>0.290986515259049</v>
      </c>
      <c r="L230" s="7" t="n">
        <f aca="false">IF(N230="NUEVO CALCULO","-",K230+J230)</f>
        <v>0.361351312987935</v>
      </c>
      <c r="M230" s="8" t="n">
        <f aca="false">IFERROR((G230-MIN(C230,F230))/(ABS(C230-F230)),0)</f>
        <v>0</v>
      </c>
      <c r="N230" s="1" t="str">
        <f aca="false">IF(H230="NC","NUEVO CALCULO",IF(AND(G230&lt;=D230,G230&gt;MAX(C230,F230)),"THR TOP",IF(AND(G230&lt;=MAX(C230,F230),G230&gt;MIN(C230,F230)),IF(AND(M230&lt;=1,M230&gt;=0.6),"BDY TOP",IF(AND(M230&lt;0.6,M230&gt;=0.3),"BDY MID",IF(AND(M230&lt;0.3,M230&gt;=0),"BDY BTM",""))),"THR BTM")))</f>
        <v>THR BTM</v>
      </c>
      <c r="O230" s="5" t="n">
        <f aca="false">IF(N230="NUEVO CALCULO","-",G230-G229)</f>
        <v>0</v>
      </c>
      <c r="P230" s="1" t="str">
        <f aca="false">IF(D230&gt;D229+$O$1,"HIGH","")</f>
        <v/>
      </c>
      <c r="Q230" s="1" t="str">
        <f aca="false">IF(AND(P229="HIGH",P230="HIGH"),"...",IF(P230="HIGH","BUY",IF(P229="HIGH","SELL","")))</f>
        <v/>
      </c>
      <c r="R230" s="1" t="str">
        <f aca="false">IF(Q230="",IF(AND(F230&gt;G230+$R$1,G230=F229),"BUY",IF(AND(R229="BUY",NOT(G230=F229)),"FALSE RAISE",IF(S229="TRD","SELL",""))),"")</f>
        <v/>
      </c>
      <c r="S230" s="1" t="str">
        <f aca="false">IF(Q230="",IF(R230="BUY","TRD",IF(OR(R230="SELL",R230="FALSE RAISE"),"",IF(S229="TRD","TRD",""))),"")</f>
        <v/>
      </c>
    </row>
    <row r="231" customFormat="false" ht="13.8" hidden="false" customHeight="false" outlineLevel="0" collapsed="false">
      <c r="A231" s="9" t="s">
        <v>246</v>
      </c>
      <c r="B231" s="9" t="s">
        <v>16</v>
      </c>
      <c r="C231" s="10" t="n">
        <v>22099856</v>
      </c>
      <c r="D231" s="10" t="n">
        <v>22199000</v>
      </c>
      <c r="E231" s="10" t="n">
        <v>20790000</v>
      </c>
      <c r="F231" s="10" t="n">
        <v>21200000</v>
      </c>
      <c r="G231" s="10" t="n">
        <v>21200000</v>
      </c>
      <c r="I231" s="5" t="n">
        <f aca="false">D231-E231</f>
        <v>1409000</v>
      </c>
      <c r="J231" s="6" t="n">
        <f aca="false">IFERROR((D231-MAX(C231,F231))/I231,0)</f>
        <v>0.0703647977288857</v>
      </c>
      <c r="K231" s="6" t="n">
        <f aca="false">IFERROR((MIN(C231,F231)-E231)/I231,0)</f>
        <v>0.290986515259049</v>
      </c>
      <c r="L231" s="7" t="n">
        <f aca="false">IF(N231="NUEVO CALCULO","-",K231+J231)</f>
        <v>0.361351312987935</v>
      </c>
      <c r="M231" s="8" t="n">
        <f aca="false">IFERROR((G231-MIN(C231,F231))/(ABS(C231-F231)),0)</f>
        <v>0</v>
      </c>
      <c r="N231" s="1" t="str">
        <f aca="false">IF(H231="NC","NUEVO CALCULO",IF(AND(G231&lt;=D231,G231&gt;MAX(C231,F231)),"THR TOP",IF(AND(G231&lt;=MAX(C231,F231),G231&gt;MIN(C231,F231)),IF(AND(M231&lt;=1,M231&gt;=0.6),"BDY TOP",IF(AND(M231&lt;0.6,M231&gt;=0.3),"BDY MID",IF(AND(M231&lt;0.3,M231&gt;=0),"BDY BTM",""))),"THR BTM")))</f>
        <v>THR BTM</v>
      </c>
      <c r="O231" s="5" t="n">
        <f aca="false">IF(N231="NUEVO CALCULO","-",G231-G230)</f>
        <v>0</v>
      </c>
      <c r="P231" s="1" t="str">
        <f aca="false">IF(D231&gt;D230+$O$1,"HIGH","")</f>
        <v/>
      </c>
      <c r="Q231" s="1" t="str">
        <f aca="false">IF(AND(P230="HIGH",P231="HIGH"),"...",IF(P231="HIGH","BUY",IF(P230="HIGH","SELL","")))</f>
        <v/>
      </c>
      <c r="R231" s="1" t="str">
        <f aca="false">IF(Q231="",IF(AND(F231&gt;G231+$R$1,G231=F230),"BUY",IF(AND(R230="BUY",NOT(G231=F230)),"FALSE RAISE",IF(S230="TRD","SELL",""))),"")</f>
        <v/>
      </c>
      <c r="S231" s="1" t="str">
        <f aca="false">IF(Q231="",IF(R231="BUY","TRD",IF(OR(R231="SELL",R231="FALSE RAISE"),"",IF(S230="TRD","TRD",""))),"")</f>
        <v/>
      </c>
    </row>
    <row r="232" customFormat="false" ht="13.8" hidden="false" customHeight="false" outlineLevel="0" collapsed="false">
      <c r="A232" s="9" t="s">
        <v>247</v>
      </c>
      <c r="B232" s="9" t="s">
        <v>16</v>
      </c>
      <c r="C232" s="10" t="n">
        <v>22099856</v>
      </c>
      <c r="D232" s="10" t="n">
        <v>22199000</v>
      </c>
      <c r="E232" s="10" t="n">
        <v>20790000</v>
      </c>
      <c r="F232" s="10" t="n">
        <v>21200000</v>
      </c>
      <c r="G232" s="10" t="n">
        <v>21200000</v>
      </c>
      <c r="I232" s="5" t="n">
        <f aca="false">D232-E232</f>
        <v>1409000</v>
      </c>
      <c r="J232" s="6" t="n">
        <f aca="false">IFERROR((D232-MAX(C232,F232))/I232,0)</f>
        <v>0.0703647977288857</v>
      </c>
      <c r="K232" s="6" t="n">
        <f aca="false">IFERROR((MIN(C232,F232)-E232)/I232,0)</f>
        <v>0.290986515259049</v>
      </c>
      <c r="L232" s="7" t="n">
        <f aca="false">IF(N232="NUEVO CALCULO","-",K232+J232)</f>
        <v>0.361351312987935</v>
      </c>
      <c r="M232" s="8" t="n">
        <f aca="false">IFERROR((G232-MIN(C232,F232))/(ABS(C232-F232)),0)</f>
        <v>0</v>
      </c>
      <c r="N232" s="1" t="str">
        <f aca="false">IF(H232="NC","NUEVO CALCULO",IF(AND(G232&lt;=D232,G232&gt;MAX(C232,F232)),"THR TOP",IF(AND(G232&lt;=MAX(C232,F232),G232&gt;MIN(C232,F232)),IF(AND(M232&lt;=1,M232&gt;=0.6),"BDY TOP",IF(AND(M232&lt;0.6,M232&gt;=0.3),"BDY MID",IF(AND(M232&lt;0.3,M232&gt;=0),"BDY BTM",""))),"THR BTM")))</f>
        <v>THR BTM</v>
      </c>
      <c r="O232" s="5" t="n">
        <f aca="false">IF(N232="NUEVO CALCULO","-",G232-G231)</f>
        <v>0</v>
      </c>
      <c r="P232" s="1" t="str">
        <f aca="false">IF(D232&gt;D231+$O$1,"HIGH","")</f>
        <v/>
      </c>
      <c r="Q232" s="1" t="str">
        <f aca="false">IF(AND(P231="HIGH",P232="HIGH"),"...",IF(P232="HIGH","BUY",IF(P231="HIGH","SELL","")))</f>
        <v/>
      </c>
      <c r="R232" s="1" t="str">
        <f aca="false">IF(Q232="",IF(AND(F232&gt;G232+$R$1,G232=F231),"BUY",IF(AND(R231="BUY",NOT(G232=F231)),"FALSE RAISE",IF(S231="TRD","SELL",""))),"")</f>
        <v/>
      </c>
      <c r="S232" s="1" t="str">
        <f aca="false">IF(Q232="",IF(R232="BUY","TRD",IF(OR(R232="SELL",R232="FALSE RAISE"),"",IF(S231="TRD","TRD",""))),"")</f>
        <v/>
      </c>
    </row>
    <row r="233" customFormat="false" ht="13.8" hidden="false" customHeight="false" outlineLevel="0" collapsed="false">
      <c r="A233" s="9" t="s">
        <v>248</v>
      </c>
      <c r="B233" s="9" t="s">
        <v>16</v>
      </c>
      <c r="C233" s="10" t="n">
        <v>22099856</v>
      </c>
      <c r="D233" s="10" t="n">
        <v>22199000</v>
      </c>
      <c r="E233" s="10" t="n">
        <v>20790000</v>
      </c>
      <c r="F233" s="10" t="n">
        <v>21200000</v>
      </c>
      <c r="G233" s="10" t="n">
        <v>21200000</v>
      </c>
      <c r="I233" s="5" t="n">
        <f aca="false">D233-E233</f>
        <v>1409000</v>
      </c>
      <c r="J233" s="6" t="n">
        <f aca="false">IFERROR((D233-MAX(C233,F233))/I233,0)</f>
        <v>0.0703647977288857</v>
      </c>
      <c r="K233" s="6" t="n">
        <f aca="false">IFERROR((MIN(C233,F233)-E233)/I233,0)</f>
        <v>0.290986515259049</v>
      </c>
      <c r="L233" s="7" t="n">
        <f aca="false">IF(N233="NUEVO CALCULO","-",K233+J233)</f>
        <v>0.361351312987935</v>
      </c>
      <c r="M233" s="8" t="n">
        <f aca="false">IFERROR((G233-MIN(C233,F233))/(ABS(C233-F233)),0)</f>
        <v>0</v>
      </c>
      <c r="N233" s="1" t="str">
        <f aca="false">IF(H233="NC","NUEVO CALCULO",IF(AND(G233&lt;=D233,G233&gt;MAX(C233,F233)),"THR TOP",IF(AND(G233&lt;=MAX(C233,F233),G233&gt;MIN(C233,F233)),IF(AND(M233&lt;=1,M233&gt;=0.6),"BDY TOP",IF(AND(M233&lt;0.6,M233&gt;=0.3),"BDY MID",IF(AND(M233&lt;0.3,M233&gt;=0),"BDY BTM",""))),"THR BTM")))</f>
        <v>THR BTM</v>
      </c>
      <c r="O233" s="5" t="n">
        <f aca="false">IF(N233="NUEVO CALCULO","-",G233-G232)</f>
        <v>0</v>
      </c>
      <c r="P233" s="1" t="str">
        <f aca="false">IF(D233&gt;D232+$O$1,"HIGH","")</f>
        <v/>
      </c>
      <c r="Q233" s="1" t="str">
        <f aca="false">IF(AND(P232="HIGH",P233="HIGH"),"...",IF(P233="HIGH","BUY",IF(P232="HIGH","SELL","")))</f>
        <v/>
      </c>
      <c r="R233" s="1" t="str">
        <f aca="false">IF(Q233="",IF(AND(F233&gt;G233+$R$1,G233=F232),"BUY",IF(AND(R232="BUY",NOT(G233=F232)),"FALSE RAISE",IF(S232="TRD","SELL",""))),"")</f>
        <v/>
      </c>
      <c r="S233" s="1" t="str">
        <f aca="false">IF(Q233="",IF(R233="BUY","TRD",IF(OR(R233="SELL",R233="FALSE RAISE"),"",IF(S232="TRD","TRD",""))),"")</f>
        <v/>
      </c>
    </row>
    <row r="234" customFormat="false" ht="13.8" hidden="false" customHeight="false" outlineLevel="0" collapsed="false">
      <c r="A234" s="9" t="s">
        <v>249</v>
      </c>
      <c r="B234" s="9" t="s">
        <v>16</v>
      </c>
      <c r="C234" s="10" t="n">
        <v>22099856</v>
      </c>
      <c r="D234" s="10" t="n">
        <v>22199000</v>
      </c>
      <c r="E234" s="10" t="n">
        <v>20790000</v>
      </c>
      <c r="F234" s="10" t="n">
        <v>21200000</v>
      </c>
      <c r="G234" s="10" t="n">
        <v>21200000</v>
      </c>
      <c r="I234" s="5" t="n">
        <f aca="false">D234-E234</f>
        <v>1409000</v>
      </c>
      <c r="J234" s="6" t="n">
        <f aca="false">IFERROR((D234-MAX(C234,F234))/I234,0)</f>
        <v>0.0703647977288857</v>
      </c>
      <c r="K234" s="6" t="n">
        <f aca="false">IFERROR((MIN(C234,F234)-E234)/I234,0)</f>
        <v>0.290986515259049</v>
      </c>
      <c r="L234" s="7" t="n">
        <f aca="false">IF(N234="NUEVO CALCULO","-",K234+J234)</f>
        <v>0.361351312987935</v>
      </c>
      <c r="M234" s="8" t="n">
        <f aca="false">IFERROR((G234-MIN(C234,F234))/(ABS(C234-F234)),0)</f>
        <v>0</v>
      </c>
      <c r="N234" s="1" t="str">
        <f aca="false">IF(H234="NC","NUEVO CALCULO",IF(AND(G234&lt;=D234,G234&gt;MAX(C234,F234)),"THR TOP",IF(AND(G234&lt;=MAX(C234,F234),G234&gt;MIN(C234,F234)),IF(AND(M234&lt;=1,M234&gt;=0.6),"BDY TOP",IF(AND(M234&lt;0.6,M234&gt;=0.3),"BDY MID",IF(AND(M234&lt;0.3,M234&gt;=0),"BDY BTM",""))),"THR BTM")))</f>
        <v>THR BTM</v>
      </c>
      <c r="O234" s="5" t="n">
        <f aca="false">IF(N234="NUEVO CALCULO","-",G234-G233)</f>
        <v>0</v>
      </c>
      <c r="P234" s="1" t="str">
        <f aca="false">IF(D234&gt;D233+$O$1,"HIGH","")</f>
        <v/>
      </c>
      <c r="Q234" s="1" t="str">
        <f aca="false">IF(AND(P233="HIGH",P234="HIGH"),"...",IF(P234="HIGH","BUY",IF(P233="HIGH","SELL","")))</f>
        <v/>
      </c>
      <c r="R234" s="1" t="str">
        <f aca="false">IF(Q234="",IF(AND(F234&gt;G234+$R$1,G234=F233),"BUY",IF(AND(R233="BUY",NOT(G234=F233)),"FALSE RAISE",IF(S233="TRD","SELL",""))),"")</f>
        <v/>
      </c>
      <c r="S234" s="1" t="str">
        <f aca="false">IF(Q234="",IF(R234="BUY","TRD",IF(OR(R234="SELL",R234="FALSE RAISE"),"",IF(S233="TRD","TRD",""))),"")</f>
        <v/>
      </c>
    </row>
    <row r="235" customFormat="false" ht="13.8" hidden="false" customHeight="false" outlineLevel="0" collapsed="false">
      <c r="A235" s="9" t="s">
        <v>250</v>
      </c>
      <c r="B235" s="9" t="s">
        <v>16</v>
      </c>
      <c r="C235" s="10" t="n">
        <v>22099856</v>
      </c>
      <c r="D235" s="10" t="n">
        <v>22199000</v>
      </c>
      <c r="E235" s="10" t="n">
        <v>20790000</v>
      </c>
      <c r="F235" s="10" t="n">
        <v>21200000</v>
      </c>
      <c r="G235" s="10" t="n">
        <v>21200000</v>
      </c>
      <c r="I235" s="5" t="n">
        <f aca="false">D235-E235</f>
        <v>1409000</v>
      </c>
      <c r="J235" s="6" t="n">
        <f aca="false">IFERROR((D235-MAX(C235,F235))/I235,0)</f>
        <v>0.0703647977288857</v>
      </c>
      <c r="K235" s="6" t="n">
        <f aca="false">IFERROR((MIN(C235,F235)-E235)/I235,0)</f>
        <v>0.290986515259049</v>
      </c>
      <c r="L235" s="7" t="n">
        <f aca="false">IF(N235="NUEVO CALCULO","-",K235+J235)</f>
        <v>0.361351312987935</v>
      </c>
      <c r="M235" s="8" t="n">
        <f aca="false">IFERROR((G235-MIN(C235,F235))/(ABS(C235-F235)),0)</f>
        <v>0</v>
      </c>
      <c r="N235" s="1" t="str">
        <f aca="false">IF(H235="NC","NUEVO CALCULO",IF(AND(G235&lt;=D235,G235&gt;MAX(C235,F235)),"THR TOP",IF(AND(G235&lt;=MAX(C235,F235),G235&gt;MIN(C235,F235)),IF(AND(M235&lt;=1,M235&gt;=0.6),"BDY TOP",IF(AND(M235&lt;0.6,M235&gt;=0.3),"BDY MID",IF(AND(M235&lt;0.3,M235&gt;=0),"BDY BTM",""))),"THR BTM")))</f>
        <v>THR BTM</v>
      </c>
      <c r="O235" s="5" t="n">
        <f aca="false">IF(N235="NUEVO CALCULO","-",G235-G234)</f>
        <v>0</v>
      </c>
      <c r="P235" s="1" t="str">
        <f aca="false">IF(D235&gt;D234+$O$1,"HIGH","")</f>
        <v/>
      </c>
      <c r="Q235" s="1" t="str">
        <f aca="false">IF(AND(P234="HIGH",P235="HIGH"),"...",IF(P235="HIGH","BUY",IF(P234="HIGH","SELL","")))</f>
        <v/>
      </c>
      <c r="R235" s="1" t="str">
        <f aca="false">IF(Q235="",IF(AND(F235&gt;G235+$R$1,G235=F234),"BUY",IF(AND(R234="BUY",NOT(G235=F234)),"FALSE RAISE",IF(S234="TRD","SELL",""))),"")</f>
        <v/>
      </c>
      <c r="S235" s="1" t="str">
        <f aca="false">IF(Q235="",IF(R235="BUY","TRD",IF(OR(R235="SELL",R235="FALSE RAISE"),"",IF(S234="TRD","TRD",""))),"")</f>
        <v/>
      </c>
    </row>
    <row r="236" customFormat="false" ht="13.8" hidden="false" customHeight="false" outlineLevel="0" collapsed="false">
      <c r="A236" s="9" t="s">
        <v>251</v>
      </c>
      <c r="B236" s="9" t="s">
        <v>16</v>
      </c>
      <c r="C236" s="10" t="n">
        <v>22099856</v>
      </c>
      <c r="D236" s="10" t="n">
        <v>22199000</v>
      </c>
      <c r="E236" s="10" t="n">
        <v>20790000</v>
      </c>
      <c r="F236" s="10" t="n">
        <v>21200000</v>
      </c>
      <c r="G236" s="10" t="n">
        <v>21200000</v>
      </c>
      <c r="I236" s="5" t="n">
        <f aca="false">D236-E236</f>
        <v>1409000</v>
      </c>
      <c r="J236" s="6" t="n">
        <f aca="false">IFERROR((D236-MAX(C236,F236))/I236,0)</f>
        <v>0.0703647977288857</v>
      </c>
      <c r="K236" s="6" t="n">
        <f aca="false">IFERROR((MIN(C236,F236)-E236)/I236,0)</f>
        <v>0.290986515259049</v>
      </c>
      <c r="L236" s="7" t="n">
        <f aca="false">IF(N236="NUEVO CALCULO","-",K236+J236)</f>
        <v>0.361351312987935</v>
      </c>
      <c r="M236" s="8" t="n">
        <f aca="false">IFERROR((G236-MIN(C236,F236))/(ABS(C236-F236)),0)</f>
        <v>0</v>
      </c>
      <c r="N236" s="1" t="str">
        <f aca="false">IF(H236="NC","NUEVO CALCULO",IF(AND(G236&lt;=D236,G236&gt;MAX(C236,F236)),"THR TOP",IF(AND(G236&lt;=MAX(C236,F236),G236&gt;MIN(C236,F236)),IF(AND(M236&lt;=1,M236&gt;=0.6),"BDY TOP",IF(AND(M236&lt;0.6,M236&gt;=0.3),"BDY MID",IF(AND(M236&lt;0.3,M236&gt;=0),"BDY BTM",""))),"THR BTM")))</f>
        <v>THR BTM</v>
      </c>
      <c r="O236" s="5" t="n">
        <f aca="false">IF(N236="NUEVO CALCULO","-",G236-G235)</f>
        <v>0</v>
      </c>
      <c r="P236" s="1" t="str">
        <f aca="false">IF(D236&gt;D235+$O$1,"HIGH","")</f>
        <v/>
      </c>
      <c r="Q236" s="1" t="str">
        <f aca="false">IF(AND(P235="HIGH",P236="HIGH"),"...",IF(P236="HIGH","BUY",IF(P235="HIGH","SELL","")))</f>
        <v/>
      </c>
      <c r="R236" s="1" t="str">
        <f aca="false">IF(Q236="",IF(AND(F236&gt;G236+$R$1,G236=F235),"BUY",IF(AND(R235="BUY",NOT(G236=F235)),"FALSE RAISE",IF(S235="TRD","SELL",""))),"")</f>
        <v/>
      </c>
      <c r="S236" s="1" t="str">
        <f aca="false">IF(Q236="",IF(R236="BUY","TRD",IF(OR(R236="SELL",R236="FALSE RAISE"),"",IF(S235="TRD","TRD",""))),"")</f>
        <v/>
      </c>
    </row>
    <row r="237" customFormat="false" ht="13.8" hidden="false" customHeight="false" outlineLevel="0" collapsed="false">
      <c r="A237" s="9" t="s">
        <v>252</v>
      </c>
      <c r="B237" s="9" t="s">
        <v>16</v>
      </c>
      <c r="C237" s="10" t="n">
        <v>22099856</v>
      </c>
      <c r="D237" s="10" t="n">
        <v>22199000</v>
      </c>
      <c r="E237" s="10" t="n">
        <v>20790000</v>
      </c>
      <c r="F237" s="10" t="n">
        <v>21200000</v>
      </c>
      <c r="G237" s="10" t="n">
        <v>21200000</v>
      </c>
      <c r="I237" s="5" t="n">
        <f aca="false">D237-E237</f>
        <v>1409000</v>
      </c>
      <c r="J237" s="6" t="n">
        <f aca="false">IFERROR((D237-MAX(C237,F237))/I237,0)</f>
        <v>0.0703647977288857</v>
      </c>
      <c r="K237" s="6" t="n">
        <f aca="false">IFERROR((MIN(C237,F237)-E237)/I237,0)</f>
        <v>0.290986515259049</v>
      </c>
      <c r="L237" s="7" t="n">
        <f aca="false">IF(N237="NUEVO CALCULO","-",K237+J237)</f>
        <v>0.361351312987935</v>
      </c>
      <c r="M237" s="8" t="n">
        <f aca="false">IFERROR((G237-MIN(C237,F237))/(ABS(C237-F237)),0)</f>
        <v>0</v>
      </c>
      <c r="N237" s="1" t="str">
        <f aca="false">IF(H237="NC","NUEVO CALCULO",IF(AND(G237&lt;=D237,G237&gt;MAX(C237,F237)),"THR TOP",IF(AND(G237&lt;=MAX(C237,F237),G237&gt;MIN(C237,F237)),IF(AND(M237&lt;=1,M237&gt;=0.6),"BDY TOP",IF(AND(M237&lt;0.6,M237&gt;=0.3),"BDY MID",IF(AND(M237&lt;0.3,M237&gt;=0),"BDY BTM",""))),"THR BTM")))</f>
        <v>THR BTM</v>
      </c>
      <c r="O237" s="5" t="n">
        <f aca="false">IF(N237="NUEVO CALCULO","-",G237-G236)</f>
        <v>0</v>
      </c>
      <c r="P237" s="1" t="str">
        <f aca="false">IF(D237&gt;D236+$O$1,"HIGH","")</f>
        <v/>
      </c>
      <c r="Q237" s="1" t="str">
        <f aca="false">IF(AND(P236="HIGH",P237="HIGH"),"...",IF(P237="HIGH","BUY",IF(P236="HIGH","SELL","")))</f>
        <v/>
      </c>
      <c r="R237" s="1" t="str">
        <f aca="false">IF(Q237="",IF(AND(F237&gt;G237+$R$1,G237=F236),"BUY",IF(AND(R236="BUY",NOT(G237=F236)),"FALSE RAISE",IF(S236="TRD","SELL",""))),"")</f>
        <v/>
      </c>
      <c r="S237" s="1" t="str">
        <f aca="false">IF(Q237="",IF(R237="BUY","TRD",IF(OR(R237="SELL",R237="FALSE RAISE"),"",IF(S236="TRD","TRD",""))),"")</f>
        <v/>
      </c>
    </row>
    <row r="238" customFormat="false" ht="13.8" hidden="false" customHeight="false" outlineLevel="0" collapsed="false">
      <c r="A238" s="9" t="s">
        <v>253</v>
      </c>
      <c r="B238" s="9" t="s">
        <v>16</v>
      </c>
      <c r="C238" s="10" t="n">
        <v>22099856</v>
      </c>
      <c r="D238" s="10" t="n">
        <v>22199000</v>
      </c>
      <c r="E238" s="10" t="n">
        <v>20790000</v>
      </c>
      <c r="F238" s="10" t="n">
        <v>21200000</v>
      </c>
      <c r="G238" s="10" t="n">
        <v>21200000</v>
      </c>
      <c r="I238" s="5" t="n">
        <f aca="false">D238-E238</f>
        <v>1409000</v>
      </c>
      <c r="J238" s="6" t="n">
        <f aca="false">IFERROR((D238-MAX(C238,F238))/I238,0)</f>
        <v>0.0703647977288857</v>
      </c>
      <c r="K238" s="6" t="n">
        <f aca="false">IFERROR((MIN(C238,F238)-E238)/I238,0)</f>
        <v>0.290986515259049</v>
      </c>
      <c r="L238" s="7" t="n">
        <f aca="false">IF(N238="NUEVO CALCULO","-",K238+J238)</f>
        <v>0.361351312987935</v>
      </c>
      <c r="M238" s="8" t="n">
        <f aca="false">IFERROR((G238-MIN(C238,F238))/(ABS(C238-F238)),0)</f>
        <v>0</v>
      </c>
      <c r="N238" s="1" t="str">
        <f aca="false">IF(H238="NC","NUEVO CALCULO",IF(AND(G238&lt;=D238,G238&gt;MAX(C238,F238)),"THR TOP",IF(AND(G238&lt;=MAX(C238,F238),G238&gt;MIN(C238,F238)),IF(AND(M238&lt;=1,M238&gt;=0.6),"BDY TOP",IF(AND(M238&lt;0.6,M238&gt;=0.3),"BDY MID",IF(AND(M238&lt;0.3,M238&gt;=0),"BDY BTM",""))),"THR BTM")))</f>
        <v>THR BTM</v>
      </c>
      <c r="O238" s="5" t="n">
        <f aca="false">IF(N238="NUEVO CALCULO","-",G238-G237)</f>
        <v>0</v>
      </c>
      <c r="P238" s="1" t="str">
        <f aca="false">IF(D238&gt;D237+$O$1,"HIGH","")</f>
        <v/>
      </c>
      <c r="Q238" s="1" t="str">
        <f aca="false">IF(AND(P237="HIGH",P238="HIGH"),"...",IF(P238="HIGH","BUY",IF(P237="HIGH","SELL","")))</f>
        <v/>
      </c>
      <c r="R238" s="1" t="str">
        <f aca="false">IF(Q238="",IF(AND(F238&gt;G238+$R$1,G238=F237),"BUY",IF(AND(R237="BUY",NOT(G238=F237)),"FALSE RAISE",IF(S237="TRD","SELL",""))),"")</f>
        <v/>
      </c>
      <c r="S238" s="1" t="str">
        <f aca="false">IF(Q238="",IF(R238="BUY","TRD",IF(OR(R238="SELL",R238="FALSE RAISE"),"",IF(S237="TRD","TRD",""))),"")</f>
        <v/>
      </c>
    </row>
    <row r="239" customFormat="false" ht="13.8" hidden="false" customHeight="false" outlineLevel="0" collapsed="false">
      <c r="A239" s="9" t="s">
        <v>254</v>
      </c>
      <c r="B239" s="9" t="s">
        <v>16</v>
      </c>
      <c r="C239" s="10" t="n">
        <v>22099856</v>
      </c>
      <c r="D239" s="10" t="n">
        <v>22199000</v>
      </c>
      <c r="E239" s="10" t="n">
        <v>20790000</v>
      </c>
      <c r="F239" s="10" t="n">
        <v>21200000</v>
      </c>
      <c r="G239" s="10" t="n">
        <v>21200000</v>
      </c>
      <c r="I239" s="5" t="n">
        <f aca="false">D239-E239</f>
        <v>1409000</v>
      </c>
      <c r="J239" s="6" t="n">
        <f aca="false">IFERROR((D239-MAX(C239,F239))/I239,0)</f>
        <v>0.0703647977288857</v>
      </c>
      <c r="K239" s="6" t="n">
        <f aca="false">IFERROR((MIN(C239,F239)-E239)/I239,0)</f>
        <v>0.290986515259049</v>
      </c>
      <c r="L239" s="7" t="n">
        <f aca="false">IF(N239="NUEVO CALCULO","-",K239+J239)</f>
        <v>0.361351312987935</v>
      </c>
      <c r="M239" s="8" t="n">
        <f aca="false">IFERROR((G239-MIN(C239,F239))/(ABS(C239-F239)),0)</f>
        <v>0</v>
      </c>
      <c r="N239" s="1" t="str">
        <f aca="false">IF(H239="NC","NUEVO CALCULO",IF(AND(G239&lt;=D239,G239&gt;MAX(C239,F239)),"THR TOP",IF(AND(G239&lt;=MAX(C239,F239),G239&gt;MIN(C239,F239)),IF(AND(M239&lt;=1,M239&gt;=0.6),"BDY TOP",IF(AND(M239&lt;0.6,M239&gt;=0.3),"BDY MID",IF(AND(M239&lt;0.3,M239&gt;=0),"BDY BTM",""))),"THR BTM")))</f>
        <v>THR BTM</v>
      </c>
      <c r="O239" s="5" t="n">
        <f aca="false">IF(N239="NUEVO CALCULO","-",G239-G238)</f>
        <v>0</v>
      </c>
      <c r="P239" s="1" t="str">
        <f aca="false">IF(D239&gt;D238+$O$1,"HIGH","")</f>
        <v/>
      </c>
      <c r="Q239" s="1" t="str">
        <f aca="false">IF(AND(P238="HIGH",P239="HIGH"),"...",IF(P239="HIGH","BUY",IF(P238="HIGH","SELL","")))</f>
        <v/>
      </c>
      <c r="R239" s="1" t="str">
        <f aca="false">IF(Q239="",IF(AND(F239&gt;G239+$R$1,G239=F238),"BUY",IF(AND(R238="BUY",NOT(G239=F238)),"FALSE RAISE",IF(S238="TRD","SELL",""))),"")</f>
        <v/>
      </c>
      <c r="S239" s="1" t="str">
        <f aca="false">IF(Q239="",IF(R239="BUY","TRD",IF(OR(R239="SELL",R239="FALSE RAISE"),"",IF(S238="TRD","TRD",""))),"")</f>
        <v/>
      </c>
    </row>
    <row r="240" customFormat="false" ht="13.8" hidden="false" customHeight="false" outlineLevel="0" collapsed="false">
      <c r="A240" s="9" t="s">
        <v>255</v>
      </c>
      <c r="B240" s="9" t="s">
        <v>16</v>
      </c>
      <c r="C240" s="10" t="n">
        <v>22099856</v>
      </c>
      <c r="D240" s="10" t="n">
        <v>22199000</v>
      </c>
      <c r="E240" s="10" t="n">
        <v>20790000</v>
      </c>
      <c r="F240" s="10" t="n">
        <v>21200000</v>
      </c>
      <c r="G240" s="10" t="n">
        <v>21200000</v>
      </c>
      <c r="I240" s="5" t="n">
        <f aca="false">D240-E240</f>
        <v>1409000</v>
      </c>
      <c r="J240" s="6" t="n">
        <f aca="false">IFERROR((D240-MAX(C240,F240))/I240,0)</f>
        <v>0.0703647977288857</v>
      </c>
      <c r="K240" s="6" t="n">
        <f aca="false">IFERROR((MIN(C240,F240)-E240)/I240,0)</f>
        <v>0.290986515259049</v>
      </c>
      <c r="L240" s="7" t="n">
        <f aca="false">IF(N240="NUEVO CALCULO","-",K240+J240)</f>
        <v>0.361351312987935</v>
      </c>
      <c r="M240" s="8" t="n">
        <f aca="false">IFERROR((G240-MIN(C240,F240))/(ABS(C240-F240)),0)</f>
        <v>0</v>
      </c>
      <c r="N240" s="1" t="str">
        <f aca="false">IF(H240="NC","NUEVO CALCULO",IF(AND(G240&lt;=D240,G240&gt;MAX(C240,F240)),"THR TOP",IF(AND(G240&lt;=MAX(C240,F240),G240&gt;MIN(C240,F240)),IF(AND(M240&lt;=1,M240&gt;=0.6),"BDY TOP",IF(AND(M240&lt;0.6,M240&gt;=0.3),"BDY MID",IF(AND(M240&lt;0.3,M240&gt;=0),"BDY BTM",""))),"THR BTM")))</f>
        <v>THR BTM</v>
      </c>
      <c r="O240" s="5" t="n">
        <f aca="false">IF(N240="NUEVO CALCULO","-",G240-G239)</f>
        <v>0</v>
      </c>
      <c r="P240" s="1" t="str">
        <f aca="false">IF(D240&gt;D239+$O$1,"HIGH","")</f>
        <v/>
      </c>
      <c r="Q240" s="1" t="str">
        <f aca="false">IF(AND(P239="HIGH",P240="HIGH"),"...",IF(P240="HIGH","BUY",IF(P239="HIGH","SELL","")))</f>
        <v/>
      </c>
      <c r="R240" s="1" t="str">
        <f aca="false">IF(Q240="",IF(AND(F240&gt;G240+$R$1,G240=F239),"BUY",IF(AND(R239="BUY",NOT(G240=F239)),"FALSE RAISE",IF(S239="TRD","SELL",""))),"")</f>
        <v/>
      </c>
      <c r="S240" s="1" t="str">
        <f aca="false">IF(Q240="",IF(R240="BUY","TRD",IF(OR(R240="SELL",R240="FALSE RAISE"),"",IF(S239="TRD","TRD",""))),"")</f>
        <v/>
      </c>
    </row>
    <row r="241" customFormat="false" ht="13.8" hidden="false" customHeight="false" outlineLevel="0" collapsed="false">
      <c r="A241" s="9" t="s">
        <v>256</v>
      </c>
      <c r="B241" s="9" t="s">
        <v>16</v>
      </c>
      <c r="C241" s="10" t="n">
        <v>22099856</v>
      </c>
      <c r="D241" s="10" t="n">
        <v>22199000</v>
      </c>
      <c r="E241" s="10" t="n">
        <v>20790000</v>
      </c>
      <c r="F241" s="10" t="n">
        <v>21200000</v>
      </c>
      <c r="G241" s="10" t="n">
        <v>21200000</v>
      </c>
      <c r="I241" s="5" t="n">
        <f aca="false">D241-E241</f>
        <v>1409000</v>
      </c>
      <c r="J241" s="6" t="n">
        <f aca="false">IFERROR((D241-MAX(C241,F241))/I241,0)</f>
        <v>0.0703647977288857</v>
      </c>
      <c r="K241" s="6" t="n">
        <f aca="false">IFERROR((MIN(C241,F241)-E241)/I241,0)</f>
        <v>0.290986515259049</v>
      </c>
      <c r="L241" s="7" t="n">
        <f aca="false">IF(N241="NUEVO CALCULO","-",K241+J241)</f>
        <v>0.361351312987935</v>
      </c>
      <c r="M241" s="8" t="n">
        <f aca="false">IFERROR((G241-MIN(C241,F241))/(ABS(C241-F241)),0)</f>
        <v>0</v>
      </c>
      <c r="N241" s="1" t="str">
        <f aca="false">IF(H241="NC","NUEVO CALCULO",IF(AND(G241&lt;=D241,G241&gt;MAX(C241,F241)),"THR TOP",IF(AND(G241&lt;=MAX(C241,F241),G241&gt;MIN(C241,F241)),IF(AND(M241&lt;=1,M241&gt;=0.6),"BDY TOP",IF(AND(M241&lt;0.6,M241&gt;=0.3),"BDY MID",IF(AND(M241&lt;0.3,M241&gt;=0),"BDY BTM",""))),"THR BTM")))</f>
        <v>THR BTM</v>
      </c>
      <c r="O241" s="5" t="n">
        <f aca="false">IF(N241="NUEVO CALCULO","-",G241-G240)</f>
        <v>0</v>
      </c>
      <c r="P241" s="1" t="str">
        <f aca="false">IF(D241&gt;D240+$O$1,"HIGH","")</f>
        <v/>
      </c>
      <c r="Q241" s="1" t="str">
        <f aca="false">IF(AND(P240="HIGH",P241="HIGH"),"...",IF(P241="HIGH","BUY",IF(P240="HIGH","SELL","")))</f>
        <v/>
      </c>
      <c r="R241" s="1" t="str">
        <f aca="false">IF(Q241="",IF(AND(F241&gt;G241+$R$1,G241=F240),"BUY",IF(AND(R240="BUY",NOT(G241=F240)),"FALSE RAISE",IF(S240="TRD","SELL",""))),"")</f>
        <v/>
      </c>
      <c r="S241" s="1" t="str">
        <f aca="false">IF(Q241="",IF(R241="BUY","TRD",IF(OR(R241="SELL",R241="FALSE RAISE"),"",IF(S240="TRD","TRD",""))),"")</f>
        <v/>
      </c>
    </row>
    <row r="242" customFormat="false" ht="13.8" hidden="false" customHeight="false" outlineLevel="0" collapsed="false">
      <c r="A242" s="9" t="s">
        <v>257</v>
      </c>
      <c r="B242" s="9" t="s">
        <v>16</v>
      </c>
      <c r="C242" s="10" t="n">
        <v>22099856</v>
      </c>
      <c r="D242" s="10" t="n">
        <v>22199000</v>
      </c>
      <c r="E242" s="10" t="n">
        <v>20790000</v>
      </c>
      <c r="F242" s="10" t="n">
        <v>21200000</v>
      </c>
      <c r="G242" s="10" t="n">
        <v>21200000</v>
      </c>
      <c r="I242" s="5" t="n">
        <f aca="false">D242-E242</f>
        <v>1409000</v>
      </c>
      <c r="J242" s="6" t="n">
        <f aca="false">IFERROR((D242-MAX(C242,F242))/I242,0)</f>
        <v>0.0703647977288857</v>
      </c>
      <c r="K242" s="6" t="n">
        <f aca="false">IFERROR((MIN(C242,F242)-E242)/I242,0)</f>
        <v>0.290986515259049</v>
      </c>
      <c r="L242" s="7" t="n">
        <f aca="false">IF(N242="NUEVO CALCULO","-",K242+J242)</f>
        <v>0.361351312987935</v>
      </c>
      <c r="M242" s="8" t="n">
        <f aca="false">IFERROR((G242-MIN(C242,F242))/(ABS(C242-F242)),0)</f>
        <v>0</v>
      </c>
      <c r="N242" s="1" t="str">
        <f aca="false">IF(H242="NC","NUEVO CALCULO",IF(AND(G242&lt;=D242,G242&gt;MAX(C242,F242)),"THR TOP",IF(AND(G242&lt;=MAX(C242,F242),G242&gt;MIN(C242,F242)),IF(AND(M242&lt;=1,M242&gt;=0.6),"BDY TOP",IF(AND(M242&lt;0.6,M242&gt;=0.3),"BDY MID",IF(AND(M242&lt;0.3,M242&gt;=0),"BDY BTM",""))),"THR BTM")))</f>
        <v>THR BTM</v>
      </c>
      <c r="O242" s="5" t="n">
        <f aca="false">IF(N242="NUEVO CALCULO","-",G242-G241)</f>
        <v>0</v>
      </c>
      <c r="P242" s="1" t="str">
        <f aca="false">IF(D242&gt;D241+$O$1,"HIGH","")</f>
        <v/>
      </c>
      <c r="Q242" s="1" t="str">
        <f aca="false">IF(AND(P241="HIGH",P242="HIGH"),"...",IF(P242="HIGH","BUY",IF(P241="HIGH","SELL","")))</f>
        <v/>
      </c>
      <c r="R242" s="1" t="str">
        <f aca="false">IF(Q242="",IF(AND(F242&gt;G242+$R$1,G242=F241),"BUY",IF(AND(R241="BUY",NOT(G242=F241)),"FALSE RAISE",IF(S241="TRD","SELL",""))),"")</f>
        <v/>
      </c>
      <c r="S242" s="1" t="str">
        <f aca="false">IF(Q242="",IF(R242="BUY","TRD",IF(OR(R242="SELL",R242="FALSE RAISE"),"",IF(S241="TRD","TRD",""))),"")</f>
        <v/>
      </c>
    </row>
    <row r="243" customFormat="false" ht="13.8" hidden="false" customHeight="false" outlineLevel="0" collapsed="false">
      <c r="A243" s="9" t="s">
        <v>258</v>
      </c>
      <c r="B243" s="9" t="s">
        <v>16</v>
      </c>
      <c r="C243" s="10" t="n">
        <v>22099856</v>
      </c>
      <c r="D243" s="10" t="n">
        <v>22199000</v>
      </c>
      <c r="E243" s="10" t="n">
        <v>20790000</v>
      </c>
      <c r="F243" s="10" t="n">
        <v>21200000</v>
      </c>
      <c r="G243" s="10" t="n">
        <v>21200000</v>
      </c>
      <c r="I243" s="5" t="n">
        <f aca="false">D243-E243</f>
        <v>1409000</v>
      </c>
      <c r="J243" s="6" t="n">
        <f aca="false">IFERROR((D243-MAX(C243,F243))/I243,0)</f>
        <v>0.0703647977288857</v>
      </c>
      <c r="K243" s="6" t="n">
        <f aca="false">IFERROR((MIN(C243,F243)-E243)/I243,0)</f>
        <v>0.290986515259049</v>
      </c>
      <c r="L243" s="7" t="n">
        <f aca="false">IF(N243="NUEVO CALCULO","-",K243+J243)</f>
        <v>0.361351312987935</v>
      </c>
      <c r="M243" s="8" t="n">
        <f aca="false">IFERROR((G243-MIN(C243,F243))/(ABS(C243-F243)),0)</f>
        <v>0</v>
      </c>
      <c r="N243" s="1" t="str">
        <f aca="false">IF(H243="NC","NUEVO CALCULO",IF(AND(G243&lt;=D243,G243&gt;MAX(C243,F243)),"THR TOP",IF(AND(G243&lt;=MAX(C243,F243),G243&gt;MIN(C243,F243)),IF(AND(M243&lt;=1,M243&gt;=0.6),"BDY TOP",IF(AND(M243&lt;0.6,M243&gt;=0.3),"BDY MID",IF(AND(M243&lt;0.3,M243&gt;=0),"BDY BTM",""))),"THR BTM")))</f>
        <v>THR BTM</v>
      </c>
      <c r="O243" s="5" t="n">
        <f aca="false">IF(N243="NUEVO CALCULO","-",G243-G242)</f>
        <v>0</v>
      </c>
      <c r="P243" s="1" t="str">
        <f aca="false">IF(D243&gt;D242+$O$1,"HIGH","")</f>
        <v/>
      </c>
      <c r="Q243" s="1" t="str">
        <f aca="false">IF(AND(P242="HIGH",P243="HIGH"),"...",IF(P243="HIGH","BUY",IF(P242="HIGH","SELL","")))</f>
        <v/>
      </c>
      <c r="R243" s="1" t="str">
        <f aca="false">IF(Q243="",IF(AND(F243&gt;G243+$R$1,G243=F242),"BUY",IF(AND(R242="BUY",NOT(G243=F242)),"FALSE RAISE",IF(S242="TRD","SELL",""))),"")</f>
        <v/>
      </c>
      <c r="S243" s="1" t="str">
        <f aca="false">IF(Q243="",IF(R243="BUY","TRD",IF(OR(R243="SELL",R243="FALSE RAISE"),"",IF(S242="TRD","TRD",""))),"")</f>
        <v/>
      </c>
    </row>
    <row r="244" customFormat="false" ht="13.8" hidden="false" customHeight="false" outlineLevel="0" collapsed="false">
      <c r="A244" s="9" t="s">
        <v>259</v>
      </c>
      <c r="B244" s="9" t="s">
        <v>16</v>
      </c>
      <c r="C244" s="10" t="n">
        <v>22099856</v>
      </c>
      <c r="D244" s="10" t="n">
        <v>22199000</v>
      </c>
      <c r="E244" s="10" t="n">
        <v>20790000</v>
      </c>
      <c r="F244" s="10" t="n">
        <v>21200000</v>
      </c>
      <c r="G244" s="10" t="n">
        <v>21200000</v>
      </c>
      <c r="I244" s="5" t="n">
        <f aca="false">D244-E244</f>
        <v>1409000</v>
      </c>
      <c r="J244" s="6" t="n">
        <f aca="false">IFERROR((D244-MAX(C244,F244))/I244,0)</f>
        <v>0.0703647977288857</v>
      </c>
      <c r="K244" s="6" t="n">
        <f aca="false">IFERROR((MIN(C244,F244)-E244)/I244,0)</f>
        <v>0.290986515259049</v>
      </c>
      <c r="L244" s="7" t="n">
        <f aca="false">IF(N244="NUEVO CALCULO","-",K244+J244)</f>
        <v>0.361351312987935</v>
      </c>
      <c r="M244" s="8" t="n">
        <f aca="false">IFERROR((G244-MIN(C244,F244))/(ABS(C244-F244)),0)</f>
        <v>0</v>
      </c>
      <c r="N244" s="1" t="str">
        <f aca="false">IF(H244="NC","NUEVO CALCULO",IF(AND(G244&lt;=D244,G244&gt;MAX(C244,F244)),"THR TOP",IF(AND(G244&lt;=MAX(C244,F244),G244&gt;MIN(C244,F244)),IF(AND(M244&lt;=1,M244&gt;=0.6),"BDY TOP",IF(AND(M244&lt;0.6,M244&gt;=0.3),"BDY MID",IF(AND(M244&lt;0.3,M244&gt;=0),"BDY BTM",""))),"THR BTM")))</f>
        <v>THR BTM</v>
      </c>
      <c r="O244" s="5" t="n">
        <f aca="false">IF(N244="NUEVO CALCULO","-",G244-G243)</f>
        <v>0</v>
      </c>
      <c r="P244" s="1" t="str">
        <f aca="false">IF(D244&gt;D243+$O$1,"HIGH","")</f>
        <v/>
      </c>
      <c r="Q244" s="1" t="str">
        <f aca="false">IF(AND(P243="HIGH",P244="HIGH"),"...",IF(P244="HIGH","BUY",IF(P243="HIGH","SELL","")))</f>
        <v/>
      </c>
      <c r="R244" s="1" t="str">
        <f aca="false">IF(Q244="",IF(AND(F244&gt;G244+$R$1,G244=F243),"BUY",IF(AND(R243="BUY",NOT(G244=F243)),"FALSE RAISE",IF(S243="TRD","SELL",""))),"")</f>
        <v/>
      </c>
      <c r="S244" s="1" t="str">
        <f aca="false">IF(Q244="",IF(R244="BUY","TRD",IF(OR(R244="SELL",R244="FALSE RAISE"),"",IF(S243="TRD","TRD",""))),"")</f>
        <v/>
      </c>
    </row>
    <row r="245" customFormat="false" ht="13.8" hidden="false" customHeight="false" outlineLevel="0" collapsed="false">
      <c r="A245" s="9" t="s">
        <v>260</v>
      </c>
      <c r="B245" s="9" t="s">
        <v>16</v>
      </c>
      <c r="C245" s="10" t="n">
        <v>22099856</v>
      </c>
      <c r="D245" s="10" t="n">
        <v>22199000</v>
      </c>
      <c r="E245" s="10" t="n">
        <v>20790000</v>
      </c>
      <c r="F245" s="10" t="n">
        <v>21200000</v>
      </c>
      <c r="G245" s="10" t="n">
        <v>21200000</v>
      </c>
      <c r="I245" s="5" t="n">
        <f aca="false">D245-E245</f>
        <v>1409000</v>
      </c>
      <c r="J245" s="6" t="n">
        <f aca="false">IFERROR((D245-MAX(C245,F245))/I245,0)</f>
        <v>0.0703647977288857</v>
      </c>
      <c r="K245" s="6" t="n">
        <f aca="false">IFERROR((MIN(C245,F245)-E245)/I245,0)</f>
        <v>0.290986515259049</v>
      </c>
      <c r="L245" s="7" t="n">
        <f aca="false">IF(N245="NUEVO CALCULO","-",K245+J245)</f>
        <v>0.361351312987935</v>
      </c>
      <c r="M245" s="8" t="n">
        <f aca="false">IFERROR((G245-MIN(C245,F245))/(ABS(C245-F245)),0)</f>
        <v>0</v>
      </c>
      <c r="N245" s="1" t="str">
        <f aca="false">IF(H245="NC","NUEVO CALCULO",IF(AND(G245&lt;=D245,G245&gt;MAX(C245,F245)),"THR TOP",IF(AND(G245&lt;=MAX(C245,F245),G245&gt;MIN(C245,F245)),IF(AND(M245&lt;=1,M245&gt;=0.6),"BDY TOP",IF(AND(M245&lt;0.6,M245&gt;=0.3),"BDY MID",IF(AND(M245&lt;0.3,M245&gt;=0),"BDY BTM",""))),"THR BTM")))</f>
        <v>THR BTM</v>
      </c>
      <c r="O245" s="5" t="n">
        <f aca="false">IF(N245="NUEVO CALCULO","-",G245-G244)</f>
        <v>0</v>
      </c>
      <c r="P245" s="1" t="str">
        <f aca="false">IF(D245&gt;D244+$O$1,"HIGH","")</f>
        <v/>
      </c>
      <c r="Q245" s="1" t="str">
        <f aca="false">IF(AND(P244="HIGH",P245="HIGH"),"...",IF(P245="HIGH","BUY",IF(P244="HIGH","SELL","")))</f>
        <v/>
      </c>
      <c r="R245" s="1" t="str">
        <f aca="false">IF(Q245="",IF(AND(F245&gt;G245+$R$1,G245=F244),"BUY",IF(AND(R244="BUY",NOT(G245=F244)),"FALSE RAISE",IF(S244="TRD","SELL",""))),"")</f>
        <v/>
      </c>
      <c r="S245" s="1" t="str">
        <f aca="false">IF(Q245="",IF(R245="BUY","TRD",IF(OR(R245="SELL",R245="FALSE RAISE"),"",IF(S244="TRD","TRD",""))),"")</f>
        <v/>
      </c>
    </row>
    <row r="246" customFormat="false" ht="13.8" hidden="false" customHeight="false" outlineLevel="0" collapsed="false">
      <c r="A246" s="9" t="s">
        <v>261</v>
      </c>
      <c r="B246" s="9" t="s">
        <v>16</v>
      </c>
      <c r="C246" s="10" t="n">
        <v>22099856</v>
      </c>
      <c r="D246" s="10" t="n">
        <v>22199000</v>
      </c>
      <c r="E246" s="10" t="n">
        <v>20790000</v>
      </c>
      <c r="F246" s="10" t="n">
        <v>21200000</v>
      </c>
      <c r="G246" s="10" t="n">
        <v>21200000</v>
      </c>
      <c r="I246" s="5" t="n">
        <f aca="false">D246-E246</f>
        <v>1409000</v>
      </c>
      <c r="J246" s="6" t="n">
        <f aca="false">IFERROR((D246-MAX(C246,F246))/I246,0)</f>
        <v>0.0703647977288857</v>
      </c>
      <c r="K246" s="6" t="n">
        <f aca="false">IFERROR((MIN(C246,F246)-E246)/I246,0)</f>
        <v>0.290986515259049</v>
      </c>
      <c r="L246" s="7" t="n">
        <f aca="false">IF(N246="NUEVO CALCULO","-",K246+J246)</f>
        <v>0.361351312987935</v>
      </c>
      <c r="M246" s="8" t="n">
        <f aca="false">IFERROR((G246-MIN(C246,F246))/(ABS(C246-F246)),0)</f>
        <v>0</v>
      </c>
      <c r="N246" s="1" t="str">
        <f aca="false">IF(H246="NC","NUEVO CALCULO",IF(AND(G246&lt;=D246,G246&gt;MAX(C246,F246)),"THR TOP",IF(AND(G246&lt;=MAX(C246,F246),G246&gt;MIN(C246,F246)),IF(AND(M246&lt;=1,M246&gt;=0.6),"BDY TOP",IF(AND(M246&lt;0.6,M246&gt;=0.3),"BDY MID",IF(AND(M246&lt;0.3,M246&gt;=0),"BDY BTM",""))),"THR BTM")))</f>
        <v>THR BTM</v>
      </c>
      <c r="O246" s="5" t="n">
        <f aca="false">IF(N246="NUEVO CALCULO","-",G246-G245)</f>
        <v>0</v>
      </c>
      <c r="P246" s="1" t="str">
        <f aca="false">IF(D246&gt;D245+$O$1,"HIGH","")</f>
        <v/>
      </c>
      <c r="Q246" s="1" t="str">
        <f aca="false">IF(AND(P245="HIGH",P246="HIGH"),"...",IF(P246="HIGH","BUY",IF(P245="HIGH","SELL","")))</f>
        <v/>
      </c>
      <c r="R246" s="1" t="str">
        <f aca="false">IF(Q246="",IF(AND(F246&gt;G246+$R$1,G246=F245),"BUY",IF(AND(R245="BUY",NOT(G246=F245)),"FALSE RAISE",IF(S245="TRD","SELL",""))),"")</f>
        <v/>
      </c>
      <c r="S246" s="1" t="str">
        <f aca="false">IF(Q246="",IF(R246="BUY","TRD",IF(OR(R246="SELL",R246="FALSE RAISE"),"",IF(S245="TRD","TRD",""))),"")</f>
        <v/>
      </c>
    </row>
    <row r="247" customFormat="false" ht="13.8" hidden="false" customHeight="false" outlineLevel="0" collapsed="false">
      <c r="A247" s="9" t="s">
        <v>262</v>
      </c>
      <c r="B247" s="9" t="s">
        <v>16</v>
      </c>
      <c r="C247" s="10" t="n">
        <v>22099856</v>
      </c>
      <c r="D247" s="10" t="n">
        <v>22199000</v>
      </c>
      <c r="E247" s="10" t="n">
        <v>20790000</v>
      </c>
      <c r="F247" s="4" t="n">
        <v>20795002</v>
      </c>
      <c r="G247" s="10" t="n">
        <v>21200000</v>
      </c>
      <c r="I247" s="5" t="n">
        <f aca="false">D247-E247</f>
        <v>1409000</v>
      </c>
      <c r="J247" s="6" t="n">
        <f aca="false">IFERROR((D247-MAX(C247,F247))/I247,0)</f>
        <v>0.0703647977288857</v>
      </c>
      <c r="K247" s="6" t="n">
        <f aca="false">IFERROR((MIN(C247,F247)-E247)/I247,0)</f>
        <v>0.0035500354861604</v>
      </c>
      <c r="L247" s="7" t="n">
        <f aca="false">IF(N247="NUEVO CALCULO","-",K247+J247)</f>
        <v>0.0739148332150461</v>
      </c>
      <c r="M247" s="8" t="n">
        <f aca="false">IFERROR((G247-MIN(C247,F247))/(ABS(C247-F247)),0)</f>
        <v>0.310378019303309</v>
      </c>
      <c r="N247" s="1" t="str">
        <f aca="false">IF(H247="NC","NUEVO CALCULO",IF(AND(G247&lt;=D247,G247&gt;MAX(C247,F247)),"THR TOP",IF(AND(G247&lt;=MAX(C247,F247),G247&gt;MIN(C247,F247)),IF(AND(M247&lt;=1,M247&gt;=0.6),"BDY TOP",IF(AND(M247&lt;0.6,M247&gt;=0.3),"BDY MID",IF(AND(M247&lt;0.3,M247&gt;=0),"BDY BTM",""))),"THR BTM")))</f>
        <v>BDY MID</v>
      </c>
      <c r="O247" s="5" t="n">
        <f aca="false">IF(N247="NUEVO CALCULO","-",G247-G246)</f>
        <v>0</v>
      </c>
      <c r="P247" s="1" t="str">
        <f aca="false">IF(D247&gt;D246+$O$1,"HIGH","")</f>
        <v/>
      </c>
      <c r="Q247" s="1" t="str">
        <f aca="false">IF(AND(P246="HIGH",P247="HIGH"),"...",IF(P247="HIGH","BUY",IF(P246="HIGH","SELL","")))</f>
        <v/>
      </c>
      <c r="R247" s="1" t="str">
        <f aca="false">IF(Q247="",IF(AND(F247&gt;G247+$R$1,G247=F246),"BUY",IF(AND(R246="BUY",NOT(G247=F246)),"FALSE RAISE",IF(S246="TRD","SELL",""))),"")</f>
        <v/>
      </c>
      <c r="S247" s="1" t="str">
        <f aca="false">IF(Q247="",IF(R247="BUY","TRD",IF(OR(R247="SELL",R247="FALSE RAISE"),"",IF(S246="TRD","TRD",""))),"")</f>
        <v/>
      </c>
    </row>
    <row r="248" customFormat="false" ht="13.8" hidden="false" customHeight="false" outlineLevel="0" collapsed="false">
      <c r="A248" s="9" t="s">
        <v>263</v>
      </c>
      <c r="B248" s="9" t="s">
        <v>16</v>
      </c>
      <c r="C248" s="10" t="n">
        <v>22099856</v>
      </c>
      <c r="D248" s="10" t="n">
        <v>22199000</v>
      </c>
      <c r="E248" s="10" t="n">
        <v>20790000</v>
      </c>
      <c r="F248" s="10" t="n">
        <v>20795002</v>
      </c>
      <c r="G248" s="4" t="n">
        <v>20795002</v>
      </c>
      <c r="I248" s="5" t="n">
        <f aca="false">D248-E248</f>
        <v>1409000</v>
      </c>
      <c r="J248" s="6" t="n">
        <f aca="false">IFERROR((D248-MAX(C248,F248))/I248,0)</f>
        <v>0.0703647977288857</v>
      </c>
      <c r="K248" s="6" t="n">
        <f aca="false">IFERROR((MIN(C248,F248)-E248)/I248,0)</f>
        <v>0.0035500354861604</v>
      </c>
      <c r="L248" s="7" t="n">
        <f aca="false">IF(N248="NUEVO CALCULO","-",K248+J248)</f>
        <v>0.0739148332150461</v>
      </c>
      <c r="M248" s="8" t="n">
        <f aca="false">IFERROR((G248-MIN(C248,F248))/(ABS(C248-F248)),0)</f>
        <v>0</v>
      </c>
      <c r="N248" s="1" t="str">
        <f aca="false">IF(H248="NC","NUEVO CALCULO",IF(AND(G248&lt;=D248,G248&gt;MAX(C248,F248)),"THR TOP",IF(AND(G248&lt;=MAX(C248,F248),G248&gt;MIN(C248,F248)),IF(AND(M248&lt;=1,M248&gt;=0.6),"BDY TOP",IF(AND(M248&lt;0.6,M248&gt;=0.3),"BDY MID",IF(AND(M248&lt;0.3,M248&gt;=0),"BDY BTM",""))),"THR BTM")))</f>
        <v>THR BTM</v>
      </c>
      <c r="O248" s="5" t="n">
        <f aca="false">IF(N248="NUEVO CALCULO","-",G248-G247)</f>
        <v>-404998</v>
      </c>
      <c r="P248" s="1" t="str">
        <f aca="false">IF(D248&gt;D247+$O$1,"HIGH","")</f>
        <v/>
      </c>
      <c r="Q248" s="1" t="str">
        <f aca="false">IF(AND(P247="HIGH",P248="HIGH"),"...",IF(P248="HIGH","BUY",IF(P247="HIGH","SELL","")))</f>
        <v/>
      </c>
      <c r="R248" s="1" t="str">
        <f aca="false">IF(Q248="",IF(AND(F248&gt;G248+$R$1,G248=F247),"BUY",IF(AND(R247="BUY",NOT(G248=F247)),"FALSE RAISE",IF(S247="TRD","SELL",""))),"")</f>
        <v/>
      </c>
      <c r="S248" s="1" t="str">
        <f aca="false">IF(Q248="",IF(R248="BUY","TRD",IF(OR(R248="SELL",R248="FALSE RAISE"),"",IF(S247="TRD","TRD",""))),"")</f>
        <v/>
      </c>
    </row>
    <row r="249" customFormat="false" ht="13.8" hidden="false" customHeight="false" outlineLevel="0" collapsed="false">
      <c r="A249" s="9" t="s">
        <v>264</v>
      </c>
      <c r="B249" s="9" t="s">
        <v>16</v>
      </c>
      <c r="C249" s="10" t="n">
        <v>22099856</v>
      </c>
      <c r="D249" s="10" t="n">
        <v>22199000</v>
      </c>
      <c r="E249" s="10" t="n">
        <v>20790000</v>
      </c>
      <c r="F249" s="10" t="n">
        <v>20795002</v>
      </c>
      <c r="G249" s="10" t="n">
        <v>20795002</v>
      </c>
      <c r="I249" s="5" t="n">
        <f aca="false">D249-E249</f>
        <v>1409000</v>
      </c>
      <c r="J249" s="6" t="n">
        <f aca="false">IFERROR((D249-MAX(C249,F249))/I249,0)</f>
        <v>0.0703647977288857</v>
      </c>
      <c r="K249" s="6" t="n">
        <f aca="false">IFERROR((MIN(C249,F249)-E249)/I249,0)</f>
        <v>0.0035500354861604</v>
      </c>
      <c r="L249" s="7" t="n">
        <f aca="false">IF(N249="NUEVO CALCULO","-",K249+J249)</f>
        <v>0.0739148332150461</v>
      </c>
      <c r="M249" s="8" t="n">
        <f aca="false">IFERROR((G249-MIN(C249,F249))/(ABS(C249-F249)),0)</f>
        <v>0</v>
      </c>
      <c r="N249" s="1" t="str">
        <f aca="false">IF(H249="NC","NUEVO CALCULO",IF(AND(G249&lt;=D249,G249&gt;MAX(C249,F249)),"THR TOP",IF(AND(G249&lt;=MAX(C249,F249),G249&gt;MIN(C249,F249)),IF(AND(M249&lt;=1,M249&gt;=0.6),"BDY TOP",IF(AND(M249&lt;0.6,M249&gt;=0.3),"BDY MID",IF(AND(M249&lt;0.3,M249&gt;=0),"BDY BTM",""))),"THR BTM")))</f>
        <v>THR BTM</v>
      </c>
      <c r="O249" s="5" t="n">
        <f aca="false">IF(N249="NUEVO CALCULO","-",G249-G248)</f>
        <v>0</v>
      </c>
      <c r="P249" s="1" t="str">
        <f aca="false">IF(D249&gt;D248+$O$1,"HIGH","")</f>
        <v/>
      </c>
      <c r="Q249" s="1" t="str">
        <f aca="false">IF(AND(P248="HIGH",P249="HIGH"),"...",IF(P249="HIGH","BUY",IF(P248="HIGH","SELL","")))</f>
        <v/>
      </c>
      <c r="R249" s="1" t="str">
        <f aca="false">IF(Q249="",IF(AND(F249&gt;G249+$R$1,G249=F248),"BUY",IF(AND(R248="BUY",NOT(G249=F248)),"FALSE RAISE",IF(S248="TRD","SELL",""))),"")</f>
        <v/>
      </c>
      <c r="S249" s="1" t="str">
        <f aca="false">IF(Q249="",IF(R249="BUY","TRD",IF(OR(R249="SELL",R249="FALSE RAISE"),"",IF(S248="TRD","TRD",""))),"")</f>
        <v/>
      </c>
    </row>
    <row r="250" customFormat="false" ht="13.8" hidden="false" customHeight="false" outlineLevel="0" collapsed="false">
      <c r="A250" s="9" t="s">
        <v>265</v>
      </c>
      <c r="B250" s="9" t="s">
        <v>16</v>
      </c>
      <c r="C250" s="10" t="n">
        <v>22099856</v>
      </c>
      <c r="D250" s="10" t="n">
        <v>22199000</v>
      </c>
      <c r="E250" s="10" t="n">
        <v>20790000</v>
      </c>
      <c r="F250" s="10" t="n">
        <v>20795002</v>
      </c>
      <c r="G250" s="10" t="n">
        <v>20795002</v>
      </c>
      <c r="I250" s="5" t="n">
        <f aca="false">D250-E250</f>
        <v>1409000</v>
      </c>
      <c r="J250" s="6" t="n">
        <f aca="false">IFERROR((D250-MAX(C250,F250))/I250,0)</f>
        <v>0.0703647977288857</v>
      </c>
      <c r="K250" s="6" t="n">
        <f aca="false">IFERROR((MIN(C250,F250)-E250)/I250,0)</f>
        <v>0.0035500354861604</v>
      </c>
      <c r="L250" s="7" t="n">
        <f aca="false">IF(N250="NUEVO CALCULO","-",K250+J250)</f>
        <v>0.0739148332150461</v>
      </c>
      <c r="M250" s="8" t="n">
        <f aca="false">IFERROR((G250-MIN(C250,F250))/(ABS(C250-F250)),0)</f>
        <v>0</v>
      </c>
      <c r="N250" s="1" t="str">
        <f aca="false">IF(H250="NC","NUEVO CALCULO",IF(AND(G250&lt;=D250,G250&gt;MAX(C250,F250)),"THR TOP",IF(AND(G250&lt;=MAX(C250,F250),G250&gt;MIN(C250,F250)),IF(AND(M250&lt;=1,M250&gt;=0.6),"BDY TOP",IF(AND(M250&lt;0.6,M250&gt;=0.3),"BDY MID",IF(AND(M250&lt;0.3,M250&gt;=0),"BDY BTM",""))),"THR BTM")))</f>
        <v>THR BTM</v>
      </c>
      <c r="O250" s="5" t="n">
        <f aca="false">IF(N250="NUEVO CALCULO","-",G250-G249)</f>
        <v>0</v>
      </c>
      <c r="P250" s="1" t="str">
        <f aca="false">IF(D250&gt;D249+$O$1,"HIGH","")</f>
        <v/>
      </c>
      <c r="Q250" s="1" t="str">
        <f aca="false">IF(AND(P249="HIGH",P250="HIGH"),"...",IF(P250="HIGH","BUY",IF(P249="HIGH","SELL","")))</f>
        <v/>
      </c>
      <c r="R250" s="1" t="str">
        <f aca="false">IF(Q250="",IF(AND(F250&gt;G250+$R$1,G250=F249),"BUY",IF(AND(R249="BUY",NOT(G250=F249)),"FALSE RAISE",IF(S249="TRD","SELL",""))),"")</f>
        <v/>
      </c>
      <c r="S250" s="1" t="str">
        <f aca="false">IF(Q250="",IF(R250="BUY","TRD",IF(OR(R250="SELL",R250="FALSE RAISE"),"",IF(S249="TRD","TRD",""))),"")</f>
        <v/>
      </c>
    </row>
    <row r="251" customFormat="false" ht="13.8" hidden="false" customHeight="false" outlineLevel="0" collapsed="false">
      <c r="A251" s="9" t="s">
        <v>266</v>
      </c>
      <c r="B251" s="9" t="s">
        <v>16</v>
      </c>
      <c r="C251" s="10" t="n">
        <v>22099856</v>
      </c>
      <c r="D251" s="10" t="n">
        <v>22199000</v>
      </c>
      <c r="E251" s="10" t="n">
        <v>20790000</v>
      </c>
      <c r="F251" s="4" t="n">
        <v>20795000</v>
      </c>
      <c r="G251" s="10" t="n">
        <v>20795002</v>
      </c>
      <c r="I251" s="5" t="n">
        <f aca="false">D251-E251</f>
        <v>1409000</v>
      </c>
      <c r="J251" s="6" t="n">
        <f aca="false">IFERROR((D251-MAX(C251,F251))/I251,0)</f>
        <v>0.0703647977288857</v>
      </c>
      <c r="K251" s="6" t="n">
        <f aca="false">IFERROR((MIN(C251,F251)-E251)/I251,0)</f>
        <v>0.0035486160397445</v>
      </c>
      <c r="L251" s="7" t="n">
        <f aca="false">IF(N251="NUEVO CALCULO","-",K251+J251)</f>
        <v>0.0739134137686302</v>
      </c>
      <c r="M251" s="8" t="n">
        <f aca="false">IFERROR((G251-MIN(C251,F251))/(ABS(C251-F251)),0)</f>
        <v>1.53273617931787E-006</v>
      </c>
      <c r="N251" s="1" t="str">
        <f aca="false">IF(H251="NC","NUEVO CALCULO",IF(AND(G251&lt;=D251,G251&gt;MAX(C251,F251)),"THR TOP",IF(AND(G251&lt;=MAX(C251,F251),G251&gt;MIN(C251,F251)),IF(AND(M251&lt;=1,M251&gt;=0.6),"BDY TOP",IF(AND(M251&lt;0.6,M251&gt;=0.3),"BDY MID",IF(AND(M251&lt;0.3,M251&gt;=0),"BDY BTM",""))),"THR BTM")))</f>
        <v>BDY BTM</v>
      </c>
      <c r="O251" s="5" t="n">
        <f aca="false">IF(N251="NUEVO CALCULO","-",G251-G250)</f>
        <v>0</v>
      </c>
      <c r="P251" s="1" t="str">
        <f aca="false">IF(D251&gt;D250+$O$1,"HIGH","")</f>
        <v/>
      </c>
      <c r="Q251" s="1" t="str">
        <f aca="false">IF(AND(P250="HIGH",P251="HIGH"),"...",IF(P251="HIGH","BUY",IF(P250="HIGH","SELL","")))</f>
        <v/>
      </c>
      <c r="R251" s="1" t="str">
        <f aca="false">IF(Q251="",IF(AND(F251&gt;G251+$R$1,G251=F250),"BUY",IF(AND(R250="BUY",NOT(G251=F250)),"FALSE RAISE",IF(S250="TRD","SELL",""))),"")</f>
        <v/>
      </c>
      <c r="S251" s="1" t="str">
        <f aca="false">IF(Q251="",IF(R251="BUY","TRD",IF(OR(R251="SELL",R251="FALSE RAISE"),"",IF(S250="TRD","TRD",""))),"")</f>
        <v/>
      </c>
    </row>
    <row r="252" customFormat="false" ht="13.8" hidden="false" customHeight="false" outlineLevel="0" collapsed="false">
      <c r="A252" s="9" t="s">
        <v>267</v>
      </c>
      <c r="B252" s="9" t="s">
        <v>16</v>
      </c>
      <c r="C252" s="10" t="n">
        <v>22099856</v>
      </c>
      <c r="D252" s="10" t="n">
        <v>22199000</v>
      </c>
      <c r="E252" s="10" t="n">
        <v>20790000</v>
      </c>
      <c r="F252" s="4" t="n">
        <v>21200000</v>
      </c>
      <c r="G252" s="4" t="n">
        <v>21200000</v>
      </c>
      <c r="I252" s="5" t="n">
        <f aca="false">D252-E252</f>
        <v>1409000</v>
      </c>
      <c r="J252" s="6" t="n">
        <f aca="false">IFERROR((D252-MAX(C252,F252))/I252,0)</f>
        <v>0.0703647977288857</v>
      </c>
      <c r="K252" s="6" t="n">
        <f aca="false">IFERROR((MIN(C252,F252)-E252)/I252,0)</f>
        <v>0.290986515259049</v>
      </c>
      <c r="L252" s="7" t="n">
        <f aca="false">IF(N252="NUEVO CALCULO","-",K252+J252)</f>
        <v>0.361351312987935</v>
      </c>
      <c r="M252" s="8" t="n">
        <f aca="false">IFERROR((G252-MIN(C252,F252))/(ABS(C252-F252)),0)</f>
        <v>0</v>
      </c>
      <c r="N252" s="1" t="str">
        <f aca="false">IF(H252="NC","NUEVO CALCULO",IF(AND(G252&lt;=D252,G252&gt;MAX(C252,F252)),"THR TOP",IF(AND(G252&lt;=MAX(C252,F252),G252&gt;MIN(C252,F252)),IF(AND(M252&lt;=1,M252&gt;=0.6),"BDY TOP",IF(AND(M252&lt;0.6,M252&gt;=0.3),"BDY MID",IF(AND(M252&lt;0.3,M252&gt;=0),"BDY BTM",""))),"THR BTM")))</f>
        <v>THR BTM</v>
      </c>
      <c r="O252" s="5" t="n">
        <f aca="false">IF(N252="NUEVO CALCULO","-",G252-G251)</f>
        <v>404998</v>
      </c>
      <c r="P252" s="1" t="str">
        <f aca="false">IF(D252&gt;D251+$O$1,"HIGH","")</f>
        <v/>
      </c>
      <c r="Q252" s="1" t="str">
        <f aca="false">IF(AND(P251="HIGH",P252="HIGH"),"...",IF(P252="HIGH","BUY",IF(P251="HIGH","SELL","")))</f>
        <v/>
      </c>
      <c r="R252" s="1" t="str">
        <f aca="false">IF(Q252="",IF(AND(F252&gt;G252+$R$1,G252=F251),"BUY",IF(AND(R251="BUY",NOT(G252=F251)),"FALSE RAISE",IF(S251="TRD","SELL",""))),"")</f>
        <v/>
      </c>
      <c r="S252" s="1" t="str">
        <f aca="false">IF(Q252="",IF(R252="BUY","TRD",IF(OR(R252="SELL",R252="FALSE RAISE"),"",IF(S251="TRD","TRD",""))),"")</f>
        <v/>
      </c>
    </row>
    <row r="253" customFormat="false" ht="13.8" hidden="false" customHeight="false" outlineLevel="0" collapsed="false">
      <c r="A253" s="9" t="s">
        <v>268</v>
      </c>
      <c r="B253" s="9" t="s">
        <v>16</v>
      </c>
      <c r="C253" s="10" t="n">
        <v>22099856</v>
      </c>
      <c r="D253" s="10" t="n">
        <v>22199000</v>
      </c>
      <c r="E253" s="10" t="n">
        <v>20790000</v>
      </c>
      <c r="F253" s="15" t="n">
        <v>22064142</v>
      </c>
      <c r="G253" s="16" t="n">
        <v>21200000</v>
      </c>
      <c r="H253" s="11"/>
      <c r="I253" s="17" t="n">
        <f aca="false">D253-E253</f>
        <v>1409000</v>
      </c>
      <c r="J253" s="18" t="n">
        <f aca="false">IFERROR((D253-MAX(C253,F253))/I253,0)</f>
        <v>0.0703647977288857</v>
      </c>
      <c r="K253" s="18" t="n">
        <f aca="false">IFERROR((MIN(C253,F253)-E253)/I253,0)</f>
        <v>0.904288147622427</v>
      </c>
      <c r="L253" s="19" t="n">
        <f aca="false">IF(N253="NUEVO CALCULO","-",K253+J253)</f>
        <v>0.974652945351313</v>
      </c>
      <c r="M253" s="20" t="n">
        <f aca="false">IFERROR((G253-MIN(C253,F253))/(ABS(C253-F253)),0)</f>
        <v>-24.1961695693566</v>
      </c>
      <c r="N253" s="11" t="str">
        <f aca="false">IF(H253="NC","NUEVO CALCULO",IF(AND(G253&lt;=D253,G253&gt;MAX(C253,F253)),"THR TOP",IF(AND(G253&lt;=MAX(C253,F253),G253&gt;MIN(C253,F253)),IF(AND(M253&lt;=1,M253&gt;=0.6),"BDY TOP",IF(AND(M253&lt;0.6,M253&gt;=0.3),"BDY MID",IF(AND(M253&lt;0.3,M253&gt;=0),"BDY BTM",""))),"THR BTM")))</f>
        <v>THR BTM</v>
      </c>
      <c r="O253" s="17" t="n">
        <f aca="false">IF(N253="NUEVO CALCULO","-",G253-G252)</f>
        <v>0</v>
      </c>
      <c r="P253" s="11" t="str">
        <f aca="false">IF(D253&gt;D252+$O$1,"HIGH","")</f>
        <v/>
      </c>
      <c r="Q253" s="11" t="str">
        <f aca="false">IF(AND(P252="HIGH",P253="HIGH"),"...",IF(P253="HIGH","BUY",IF(P252="HIGH","SELL","")))</f>
        <v/>
      </c>
      <c r="R253" s="11" t="str">
        <f aca="false">IF(Q253="",IF(AND(F253&gt;G253+$R$1,G253=F252),"BUY",IF(AND(R252="BUY",NOT(G253=F252)),"FALSE RAISE",IF(S252="TRD","SELL",""))),"")</f>
        <v>BUY</v>
      </c>
      <c r="S253" s="11" t="str">
        <f aca="false">IF(Q253="",IF(R253="BUY","TRD",IF(OR(R253="SELL",R253="FALSE RAISE"),"",IF(S252="TRD","TRD",""))),"")</f>
        <v>TRD</v>
      </c>
    </row>
    <row r="254" customFormat="false" ht="13.8" hidden="false" customHeight="false" outlineLevel="0" collapsed="false">
      <c r="A254" s="9" t="s">
        <v>269</v>
      </c>
      <c r="B254" s="9" t="s">
        <v>16</v>
      </c>
      <c r="C254" s="10" t="n">
        <v>22099856</v>
      </c>
      <c r="D254" s="10" t="n">
        <v>22199000</v>
      </c>
      <c r="E254" s="10" t="n">
        <v>20790000</v>
      </c>
      <c r="F254" s="15" t="n">
        <v>20795000</v>
      </c>
      <c r="G254" s="15" t="n">
        <v>22064142</v>
      </c>
      <c r="H254" s="11"/>
      <c r="I254" s="17" t="n">
        <f aca="false">D254-E254</f>
        <v>1409000</v>
      </c>
      <c r="J254" s="18" t="n">
        <f aca="false">IFERROR((D254-MAX(C254,F254))/I254,0)</f>
        <v>0.0703647977288857</v>
      </c>
      <c r="K254" s="18" t="n">
        <f aca="false">IFERROR((MIN(C254,F254)-E254)/I254,0)</f>
        <v>0.0035486160397445</v>
      </c>
      <c r="L254" s="19" t="n">
        <f aca="false">IF(N254="NUEVO CALCULO","-",K254+J254)</f>
        <v>0.0739134137686302</v>
      </c>
      <c r="M254" s="20" t="n">
        <f aca="false">IFERROR((G254-MIN(C254,F254))/(ABS(C254-F254)),0)</f>
        <v>0.972629930045921</v>
      </c>
      <c r="N254" s="11" t="str">
        <f aca="false">IF(H254="NC","NUEVO CALCULO",IF(AND(G254&lt;=D254,G254&gt;MAX(C254,F254)),"THR TOP",IF(AND(G254&lt;=MAX(C254,F254),G254&gt;MIN(C254,F254)),IF(AND(M254&lt;=1,M254&gt;=0.6),"BDY TOP",IF(AND(M254&lt;0.6,M254&gt;=0.3),"BDY MID",IF(AND(M254&lt;0.3,M254&gt;=0),"BDY BTM",""))),"THR BTM")))</f>
        <v>BDY TOP</v>
      </c>
      <c r="O254" s="17" t="n">
        <f aca="false">IF(N254="NUEVO CALCULO","-",G254-G253)</f>
        <v>864142</v>
      </c>
      <c r="P254" s="11" t="str">
        <f aca="false">IF(D254&gt;D253+$O$1,"HIGH","")</f>
        <v/>
      </c>
      <c r="Q254" s="11" t="str">
        <f aca="false">IF(AND(P253="HIGH",P254="HIGH"),"...",IF(P254="HIGH","BUY",IF(P253="HIGH","SELL","")))</f>
        <v/>
      </c>
      <c r="R254" s="11" t="str">
        <f aca="false">IF(Q254="",IF(AND(F254&gt;G254+$R$1,G254=F253),"BUY",IF(AND(R253="BUY",NOT(G254=F253)),"FALSE RAISE",IF(S253="TRD","SELL",""))),"")</f>
        <v>SELL</v>
      </c>
      <c r="S254" s="11" t="str">
        <f aca="false">IF(Q254="",IF(R254="BUY","TRD",IF(OR(R254="SELL",R254="FALSE RAISE"),"",IF(S253="TRD","TRD",""))),"")</f>
        <v/>
      </c>
    </row>
    <row r="255" customFormat="false" ht="13.8" hidden="false" customHeight="false" outlineLevel="0" collapsed="false">
      <c r="A255" s="9" t="s">
        <v>270</v>
      </c>
      <c r="B255" s="9" t="s">
        <v>16</v>
      </c>
      <c r="C255" s="10" t="n">
        <v>22099856</v>
      </c>
      <c r="D255" s="10" t="n">
        <v>22199000</v>
      </c>
      <c r="E255" s="10" t="n">
        <v>20790000</v>
      </c>
      <c r="F255" s="4" t="n">
        <v>20790065</v>
      </c>
      <c r="G255" s="4" t="n">
        <v>20795000</v>
      </c>
      <c r="I255" s="5" t="n">
        <f aca="false">D255-E255</f>
        <v>1409000</v>
      </c>
      <c r="J255" s="6" t="n">
        <f aca="false">IFERROR((D255-MAX(C255,F255))/I255,0)</f>
        <v>0.0703647977288857</v>
      </c>
      <c r="K255" s="6" t="n">
        <f aca="false">IFERROR((MIN(C255,F255)-E255)/I255,0)</f>
        <v>4.61320085166785E-005</v>
      </c>
      <c r="L255" s="7" t="n">
        <f aca="false">IF(N255="NUEVO CALCULO","-",K255+J255)</f>
        <v>0.0704109297374024</v>
      </c>
      <c r="M255" s="8" t="n">
        <f aca="false">IFERROR((G255-MIN(C255,F255))/(ABS(C255-F255)),0)</f>
        <v>0.00376777669109041</v>
      </c>
      <c r="N255" s="1" t="str">
        <f aca="false">IF(H255="NC","NUEVO CALCULO",IF(AND(G255&lt;=D255,G255&gt;MAX(C255,F255)),"THR TOP",IF(AND(G255&lt;=MAX(C255,F255),G255&gt;MIN(C255,F255)),IF(AND(M255&lt;=1,M255&gt;=0.6),"BDY TOP",IF(AND(M255&lt;0.6,M255&gt;=0.3),"BDY MID",IF(AND(M255&lt;0.3,M255&gt;=0),"BDY BTM",""))),"THR BTM")))</f>
        <v>BDY BTM</v>
      </c>
      <c r="O255" s="5" t="n">
        <f aca="false">IF(N255="NUEVO CALCULO","-",G255-G254)</f>
        <v>-1269142</v>
      </c>
      <c r="P255" s="1" t="str">
        <f aca="false">IF(D255&gt;D254+$O$1,"HIGH","")</f>
        <v/>
      </c>
      <c r="Q255" s="1" t="str">
        <f aca="false">IF(AND(P254="HIGH",P255="HIGH"),"...",IF(P255="HIGH","BUY",IF(P254="HIGH","SELL","")))</f>
        <v/>
      </c>
      <c r="R255" s="1" t="str">
        <f aca="false">IF(Q255="",IF(AND(F255&gt;G255+$R$1,G255=F254),"BUY",IF(AND(R254="BUY",NOT(G255=F254)),"FALSE RAISE",IF(S254="TRD","SELL",""))),"")</f>
        <v/>
      </c>
      <c r="S255" s="1" t="str">
        <f aca="false">IF(Q255="",IF(R255="BUY","TRD",IF(OR(R255="SELL",R255="FALSE RAISE"),"",IF(S254="TRD","TRD",""))),"")</f>
        <v/>
      </c>
    </row>
    <row r="256" customFormat="false" ht="13.8" hidden="false" customHeight="false" outlineLevel="0" collapsed="false">
      <c r="A256" s="9" t="s">
        <v>271</v>
      </c>
      <c r="B256" s="9" t="s">
        <v>16</v>
      </c>
      <c r="C256" s="10" t="n">
        <v>22099856</v>
      </c>
      <c r="D256" s="10" t="n">
        <v>22199000</v>
      </c>
      <c r="E256" s="4" t="n">
        <v>20500000</v>
      </c>
      <c r="F256" s="4" t="n">
        <v>20500000</v>
      </c>
      <c r="G256" s="4" t="n">
        <v>20500000</v>
      </c>
      <c r="I256" s="5" t="n">
        <f aca="false">D256-E256</f>
        <v>1699000</v>
      </c>
      <c r="J256" s="6" t="n">
        <f aca="false">IFERROR((D256-MAX(C256,F256))/I256,0)</f>
        <v>0.0583543260741613</v>
      </c>
      <c r="K256" s="6" t="n">
        <f aca="false">IFERROR((MIN(C256,F256)-E256)/I256,0)</f>
        <v>0</v>
      </c>
      <c r="L256" s="7" t="n">
        <f aca="false">IF(N256="NUEVO CALCULO","-",K256+J256)</f>
        <v>0.0583543260741613</v>
      </c>
      <c r="M256" s="8" t="n">
        <f aca="false">IFERROR((G256-MIN(C256,F256))/(ABS(C256-F256)),0)</f>
        <v>0</v>
      </c>
      <c r="N256" s="1" t="str">
        <f aca="false">IF(H256="NC","NUEVO CALCULO",IF(AND(G256&lt;=D256,G256&gt;MAX(C256,F256)),"THR TOP",IF(AND(G256&lt;=MAX(C256,F256),G256&gt;MIN(C256,F256)),IF(AND(M256&lt;=1,M256&gt;=0.6),"BDY TOP",IF(AND(M256&lt;0.6,M256&gt;=0.3),"BDY MID",IF(AND(M256&lt;0.3,M256&gt;=0),"BDY BTM",""))),"THR BTM")))</f>
        <v>THR BTM</v>
      </c>
      <c r="O256" s="5" t="n">
        <f aca="false">IF(N256="NUEVO CALCULO","-",G256-G255)</f>
        <v>-295000</v>
      </c>
      <c r="P256" s="1" t="str">
        <f aca="false">IF(D256&gt;D255+$O$1,"HIGH","")</f>
        <v/>
      </c>
      <c r="Q256" s="1" t="str">
        <f aca="false">IF(AND(P255="HIGH",P256="HIGH"),"...",IF(P256="HIGH","BUY",IF(P255="HIGH","SELL","")))</f>
        <v/>
      </c>
      <c r="R256" s="1" t="str">
        <f aca="false">IF(Q256="",IF(AND(F256&gt;G256+$R$1,G256=F255),"BUY",IF(AND(R255="BUY",NOT(G256=F255)),"FALSE RAISE",IF(S255="TRD","SELL",""))),"")</f>
        <v/>
      </c>
      <c r="S256" s="1" t="str">
        <f aca="false">IF(Q256="",IF(R256="BUY","TRD",IF(OR(R256="SELL",R256="FALSE RAISE"),"",IF(S255="TRD","TRD",""))),"")</f>
        <v/>
      </c>
    </row>
    <row r="257" customFormat="false" ht="13.8" hidden="false" customHeight="false" outlineLevel="0" collapsed="false">
      <c r="A257" s="9" t="s">
        <v>272</v>
      </c>
      <c r="B257" s="9" t="s">
        <v>16</v>
      </c>
      <c r="C257" s="10" t="n">
        <v>22099856</v>
      </c>
      <c r="D257" s="10" t="n">
        <v>22199000</v>
      </c>
      <c r="E257" s="10" t="n">
        <v>20500000</v>
      </c>
      <c r="F257" s="10" t="n">
        <v>20500000</v>
      </c>
      <c r="G257" s="10" t="n">
        <v>20500000</v>
      </c>
      <c r="I257" s="5" t="n">
        <f aca="false">D257-E257</f>
        <v>1699000</v>
      </c>
      <c r="J257" s="6" t="n">
        <f aca="false">IFERROR((D257-MAX(C257,F257))/I257,0)</f>
        <v>0.0583543260741613</v>
      </c>
      <c r="K257" s="6" t="n">
        <f aca="false">IFERROR((MIN(C257,F257)-E257)/I257,0)</f>
        <v>0</v>
      </c>
      <c r="L257" s="7" t="n">
        <f aca="false">IF(N257="NUEVO CALCULO","-",K257+J257)</f>
        <v>0.0583543260741613</v>
      </c>
      <c r="M257" s="8" t="n">
        <f aca="false">IFERROR((G257-MIN(C257,F257))/(ABS(C257-F257)),0)</f>
        <v>0</v>
      </c>
      <c r="N257" s="1" t="str">
        <f aca="false">IF(H257="NC","NUEVO CALCULO",IF(AND(G257&lt;=D257,G257&gt;MAX(C257,F257)),"THR TOP",IF(AND(G257&lt;=MAX(C257,F257),G257&gt;MIN(C257,F257)),IF(AND(M257&lt;=1,M257&gt;=0.6),"BDY TOP",IF(AND(M257&lt;0.6,M257&gt;=0.3),"BDY MID",IF(AND(M257&lt;0.3,M257&gt;=0),"BDY BTM",""))),"THR BTM")))</f>
        <v>THR BTM</v>
      </c>
      <c r="O257" s="5" t="n">
        <f aca="false">IF(N257="NUEVO CALCULO","-",G257-G256)</f>
        <v>0</v>
      </c>
      <c r="P257" s="1" t="str">
        <f aca="false">IF(D257&gt;D256+$O$1,"HIGH","")</f>
        <v/>
      </c>
      <c r="Q257" s="1" t="str">
        <f aca="false">IF(AND(P256="HIGH",P257="HIGH"),"...",IF(P257="HIGH","BUY",IF(P256="HIGH","SELL","")))</f>
        <v/>
      </c>
      <c r="R257" s="1" t="str">
        <f aca="false">IF(Q257="",IF(AND(F257&gt;G257+$R$1,G257=F256),"BUY",IF(AND(R256="BUY",NOT(G257=F256)),"FALSE RAISE",IF(S256="TRD","SELL",""))),"")</f>
        <v/>
      </c>
      <c r="S257" s="1" t="str">
        <f aca="false">IF(Q257="",IF(R257="BUY","TRD",IF(OR(R257="SELL",R257="FALSE RAISE"),"",IF(S256="TRD","TRD",""))),"")</f>
        <v/>
      </c>
    </row>
    <row r="258" customFormat="false" ht="13.8" hidden="false" customHeight="false" outlineLevel="0" collapsed="false">
      <c r="A258" s="9" t="s">
        <v>273</v>
      </c>
      <c r="B258" s="9" t="s">
        <v>16</v>
      </c>
      <c r="C258" s="10" t="n">
        <v>22099856</v>
      </c>
      <c r="D258" s="10" t="n">
        <v>22199000</v>
      </c>
      <c r="E258" s="10" t="n">
        <v>20500000</v>
      </c>
      <c r="F258" s="10" t="n">
        <v>20500000</v>
      </c>
      <c r="G258" s="10" t="n">
        <v>20500000</v>
      </c>
      <c r="I258" s="5" t="n">
        <f aca="false">D258-E258</f>
        <v>1699000</v>
      </c>
      <c r="J258" s="6" t="n">
        <f aca="false">IFERROR((D258-MAX(C258,F258))/I258,0)</f>
        <v>0.0583543260741613</v>
      </c>
      <c r="K258" s="6" t="n">
        <f aca="false">IFERROR((MIN(C258,F258)-E258)/I258,0)</f>
        <v>0</v>
      </c>
      <c r="L258" s="7" t="n">
        <f aca="false">IF(N258="NUEVO CALCULO","-",K258+J258)</f>
        <v>0.0583543260741613</v>
      </c>
      <c r="M258" s="8" t="n">
        <f aca="false">IFERROR((G258-MIN(C258,F258))/(ABS(C258-F258)),0)</f>
        <v>0</v>
      </c>
      <c r="N258" s="1" t="str">
        <f aca="false">IF(H258="NC","NUEVO CALCULO",IF(AND(G258&lt;=D258,G258&gt;MAX(C258,F258)),"THR TOP",IF(AND(G258&lt;=MAX(C258,F258),G258&gt;MIN(C258,F258)),IF(AND(M258&lt;=1,M258&gt;=0.6),"BDY TOP",IF(AND(M258&lt;0.6,M258&gt;=0.3),"BDY MID",IF(AND(M258&lt;0.3,M258&gt;=0),"BDY BTM",""))),"THR BTM")))</f>
        <v>THR BTM</v>
      </c>
      <c r="O258" s="5" t="n">
        <f aca="false">IF(N258="NUEVO CALCULO","-",G258-G257)</f>
        <v>0</v>
      </c>
      <c r="P258" s="1" t="str">
        <f aca="false">IF(D258&gt;D257+$O$1,"HIGH","")</f>
        <v/>
      </c>
      <c r="Q258" s="1" t="str">
        <f aca="false">IF(AND(P257="HIGH",P258="HIGH"),"...",IF(P258="HIGH","BUY",IF(P257="HIGH","SELL","")))</f>
        <v/>
      </c>
      <c r="R258" s="1" t="str">
        <f aca="false">IF(Q258="",IF(AND(F258&gt;G258+$R$1,G258=F257),"BUY",IF(AND(R257="BUY",NOT(G258=F257)),"FALSE RAISE",IF(S257="TRD","SELL",""))),"")</f>
        <v/>
      </c>
      <c r="S258" s="1" t="str">
        <f aca="false">IF(Q258="",IF(R258="BUY","TRD",IF(OR(R258="SELL",R258="FALSE RAISE"),"",IF(S257="TRD","TRD",""))),"")</f>
        <v/>
      </c>
    </row>
    <row r="259" customFormat="false" ht="13.8" hidden="false" customHeight="false" outlineLevel="0" collapsed="false">
      <c r="A259" s="9" t="s">
        <v>274</v>
      </c>
      <c r="B259" s="9" t="s">
        <v>16</v>
      </c>
      <c r="C259" s="10" t="n">
        <v>22099856</v>
      </c>
      <c r="D259" s="10" t="n">
        <v>22199000</v>
      </c>
      <c r="E259" s="10" t="n">
        <v>20500000</v>
      </c>
      <c r="F259" s="10" t="n">
        <v>20500000</v>
      </c>
      <c r="G259" s="10" t="n">
        <v>20500000</v>
      </c>
      <c r="I259" s="5" t="n">
        <f aca="false">D259-E259</f>
        <v>1699000</v>
      </c>
      <c r="J259" s="6" t="n">
        <f aca="false">IFERROR((D259-MAX(C259,F259))/I259,0)</f>
        <v>0.0583543260741613</v>
      </c>
      <c r="K259" s="6" t="n">
        <f aca="false">IFERROR((MIN(C259,F259)-E259)/I259,0)</f>
        <v>0</v>
      </c>
      <c r="L259" s="7" t="n">
        <f aca="false">IF(N259="NUEVO CALCULO","-",K259+J259)</f>
        <v>0.0583543260741613</v>
      </c>
      <c r="M259" s="8" t="n">
        <f aca="false">IFERROR((G259-MIN(C259,F259))/(ABS(C259-F259)),0)</f>
        <v>0</v>
      </c>
      <c r="N259" s="1" t="str">
        <f aca="false">IF(H259="NC","NUEVO CALCULO",IF(AND(G259&lt;=D259,G259&gt;MAX(C259,F259)),"THR TOP",IF(AND(G259&lt;=MAX(C259,F259),G259&gt;MIN(C259,F259)),IF(AND(M259&lt;=1,M259&gt;=0.6),"BDY TOP",IF(AND(M259&lt;0.6,M259&gt;=0.3),"BDY MID",IF(AND(M259&lt;0.3,M259&gt;=0),"BDY BTM",""))),"THR BTM")))</f>
        <v>THR BTM</v>
      </c>
      <c r="O259" s="5" t="n">
        <f aca="false">IF(N259="NUEVO CALCULO","-",G259-G258)</f>
        <v>0</v>
      </c>
      <c r="P259" s="1" t="str">
        <f aca="false">IF(D259&gt;D258+$O$1,"HIGH","")</f>
        <v/>
      </c>
      <c r="Q259" s="1" t="str">
        <f aca="false">IF(AND(P258="HIGH",P259="HIGH"),"...",IF(P259="HIGH","BUY",IF(P258="HIGH","SELL","")))</f>
        <v/>
      </c>
      <c r="R259" s="1" t="str">
        <f aca="false">IF(Q259="",IF(AND(F259&gt;G259+$R$1,G259=F258),"BUY",IF(AND(R258="BUY",NOT(G259=F258)),"FALSE RAISE",IF(S258="TRD","SELL",""))),"")</f>
        <v/>
      </c>
      <c r="S259" s="1" t="str">
        <f aca="false">IF(Q259="",IF(R259="BUY","TRD",IF(OR(R259="SELL",R259="FALSE RAISE"),"",IF(S258="TRD","TRD",""))),"")</f>
        <v/>
      </c>
    </row>
    <row r="260" customFormat="false" ht="13.8" hidden="false" customHeight="false" outlineLevel="0" collapsed="false">
      <c r="A260" s="9" t="s">
        <v>275</v>
      </c>
      <c r="B260" s="9" t="s">
        <v>16</v>
      </c>
      <c r="C260" s="10" t="n">
        <v>22099856</v>
      </c>
      <c r="D260" s="10" t="n">
        <v>22199000</v>
      </c>
      <c r="E260" s="4" t="n">
        <v>20000001</v>
      </c>
      <c r="F260" s="4" t="n">
        <v>20000001</v>
      </c>
      <c r="G260" s="10" t="n">
        <v>20500000</v>
      </c>
      <c r="I260" s="5" t="n">
        <f aca="false">D260-E260</f>
        <v>2198999</v>
      </c>
      <c r="J260" s="6" t="n">
        <f aca="false">IFERROR((D260-MAX(C260,F260))/I260,0)</f>
        <v>0.0450859686611954</v>
      </c>
      <c r="K260" s="6" t="n">
        <f aca="false">IFERROR((MIN(C260,F260)-E260)/I260,0)</f>
        <v>0</v>
      </c>
      <c r="L260" s="7" t="n">
        <f aca="false">IF(N260="NUEVO CALCULO","-",K260+J260)</f>
        <v>0.0450859686611954</v>
      </c>
      <c r="M260" s="8" t="n">
        <f aca="false">IFERROR((G260-MIN(C260,F260))/(ABS(C260-F260)),0)</f>
        <v>0.238111202916392</v>
      </c>
      <c r="N260" s="1" t="str">
        <f aca="false">IF(H260="NC","NUEVO CALCULO",IF(AND(G260&lt;=D260,G260&gt;MAX(C260,F260)),"THR TOP",IF(AND(G260&lt;=MAX(C260,F260),G260&gt;MIN(C260,F260)),IF(AND(M260&lt;=1,M260&gt;=0.6),"BDY TOP",IF(AND(M260&lt;0.6,M260&gt;=0.3),"BDY MID",IF(AND(M260&lt;0.3,M260&gt;=0),"BDY BTM",""))),"THR BTM")))</f>
        <v>BDY BTM</v>
      </c>
      <c r="O260" s="5" t="n">
        <f aca="false">IF(N260="NUEVO CALCULO","-",G260-G259)</f>
        <v>0</v>
      </c>
      <c r="P260" s="1" t="str">
        <f aca="false">IF(D260&gt;D259+$O$1,"HIGH","")</f>
        <v/>
      </c>
      <c r="Q260" s="1" t="str">
        <f aca="false">IF(AND(P259="HIGH",P260="HIGH"),"...",IF(P260="HIGH","BUY",IF(P259="HIGH","SELL","")))</f>
        <v/>
      </c>
      <c r="R260" s="1" t="str">
        <f aca="false">IF(Q260="",IF(AND(F260&gt;G260+$R$1,G260=F259),"BUY",IF(AND(R259="BUY",NOT(G260=F259)),"FALSE RAISE",IF(S259="TRD","SELL",""))),"")</f>
        <v/>
      </c>
      <c r="S260" s="1" t="str">
        <f aca="false">IF(Q260="",IF(R260="BUY","TRD",IF(OR(R260="SELL",R260="FALSE RAISE"),"",IF(S259="TRD","TRD",""))),"")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045619B-353D-409F-9EC4-7471708A5D00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F3:F4</xm:sqref>
        </x14:conditionalFormatting>
        <x14:conditionalFormatting xmlns:xm="http://schemas.microsoft.com/office/excel/2006/main">
          <x14:cfRule type="iconSet" priority="2" id="{6E23602A-C723-4360-B5A4-104BE77FB0F0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F5:F14</xm:sqref>
        </x14:conditionalFormatting>
        <x14:conditionalFormatting xmlns:xm="http://schemas.microsoft.com/office/excel/2006/main">
          <x14:cfRule type="iconSet" priority="3" id="{69C59FFF-9B60-4D59-A0C5-7369765BBD61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F15:F66</xm:sqref>
        </x14:conditionalFormatting>
        <x14:conditionalFormatting xmlns:xm="http://schemas.microsoft.com/office/excel/2006/main">
          <x14:cfRule type="iconSet" priority="4" id="{FD4EF2C8-9885-4336-9ADD-9D7AA2C48949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F67:F99</xm:sqref>
        </x14:conditionalFormatting>
        <x14:conditionalFormatting xmlns:xm="http://schemas.microsoft.com/office/excel/2006/main">
          <x14:cfRule type="iconSet" priority="5" id="{FEFB3000-CCF1-42E3-AA16-1E4F7A80A5F6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F100:F196</xm:sqref>
        </x14:conditionalFormatting>
        <x14:conditionalFormatting xmlns:xm="http://schemas.microsoft.com/office/excel/2006/main">
          <x14:cfRule type="iconSet" priority="6" id="{14B25435-4173-4DCA-AAC5-CE22C58B509A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F197:F260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89" workbookViewId="0">
      <selection pane="topLeft" activeCell="S4" activeCellId="0" sqref="S4"/>
    </sheetView>
  </sheetViews>
  <sheetFormatPr defaultRowHeight="13.8" zeroHeight="false" outlineLevelRow="0" outlineLevelCol="0"/>
  <cols>
    <col collapsed="false" customWidth="true" hidden="false" outlineLevel="0" max="1" min="1" style="1" width="16.1"/>
    <col collapsed="false" customWidth="true" hidden="false" outlineLevel="0" max="2" min="2" style="1" width="9.43"/>
    <col collapsed="false" customWidth="true" hidden="false" outlineLevel="0" max="7" min="3" style="1" width="10.78"/>
    <col collapsed="false" customWidth="true" hidden="true" outlineLevel="0" max="8" min="8" style="1" width="3.64"/>
    <col collapsed="false" customWidth="true" hidden="true" outlineLevel="0" max="9" min="9" style="1" width="8.53"/>
    <col collapsed="false" customWidth="true" hidden="true" outlineLevel="0" max="10" min="10" style="1" width="9.14"/>
    <col collapsed="false" customWidth="true" hidden="true" outlineLevel="0" max="11" min="11" style="1" width="8.64"/>
    <col collapsed="false" customWidth="true" hidden="true" outlineLevel="0" max="12" min="12" style="1" width="8.28"/>
    <col collapsed="false" customWidth="true" hidden="false" outlineLevel="0" max="13" min="13" style="1" width="9.99"/>
    <col collapsed="false" customWidth="true" hidden="false" outlineLevel="0" max="14" min="14" style="1" width="13.56"/>
    <col collapsed="false" customWidth="true" hidden="false" outlineLevel="0" max="15" min="15" style="1" width="8.64"/>
    <col collapsed="false" customWidth="true" hidden="false" outlineLevel="0" max="16" min="16" style="1" width="9.13"/>
    <col collapsed="false" customWidth="true" hidden="false" outlineLevel="0" max="17" min="17" style="1" width="8.52"/>
    <col collapsed="false" customWidth="true" hidden="false" outlineLevel="0" max="18" min="18" style="1" width="10.72"/>
    <col collapsed="false" customWidth="true" hidden="false" outlineLevel="0" max="19" min="19" style="1" width="4.23"/>
    <col collapsed="false" customWidth="true" hidden="false" outlineLevel="0" max="1022" min="20" style="1" width="8.53"/>
    <col collapsed="false" customWidth="true" hidden="false" outlineLevel="0" max="1025" min="1023" style="0" width="8.53"/>
  </cols>
  <sheetData>
    <row r="1" customFormat="false" ht="13.8" hidden="false" customHeight="false" outlineLevel="0" collapsed="false">
      <c r="L1" s="2"/>
      <c r="N1" s="2" t="s">
        <v>0</v>
      </c>
      <c r="O1" s="1" t="n">
        <v>0</v>
      </c>
      <c r="R1" s="1" t="n">
        <v>50000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P2" s="1" t="s">
        <v>12</v>
      </c>
      <c r="Q2" s="1" t="s">
        <v>13</v>
      </c>
      <c r="R2" s="1" t="s">
        <v>14</v>
      </c>
    </row>
    <row r="3" customFormat="false" ht="13.8" hidden="false" customHeight="false" outlineLevel="0" collapsed="false">
      <c r="A3" s="3" t="s">
        <v>276</v>
      </c>
      <c r="B3" s="3" t="s">
        <v>16</v>
      </c>
      <c r="C3" s="21" t="n">
        <v>22099856</v>
      </c>
      <c r="D3" s="21" t="n">
        <v>22199000</v>
      </c>
      <c r="E3" s="21" t="n">
        <v>20000001</v>
      </c>
      <c r="F3" s="21" t="n">
        <v>21560018</v>
      </c>
      <c r="G3" s="21" t="n">
        <v>21560018</v>
      </c>
      <c r="H3" s="1" t="s">
        <v>277</v>
      </c>
      <c r="I3" s="5" t="n">
        <f aca="false">D3-E3</f>
        <v>2198999</v>
      </c>
      <c r="J3" s="6" t="n">
        <f aca="false">(D3-MAX(C3,F3))/I3</f>
        <v>0.0450859686611954</v>
      </c>
      <c r="K3" s="6" t="n">
        <f aca="false">(MIN(C3,F3)-E3)/I3</f>
        <v>0.709421423111152</v>
      </c>
      <c r="L3" s="7" t="n">
        <f aca="false">IF(N3="NUEVO CALCULO","-",K3+J3)</f>
        <v>0.754507391772347</v>
      </c>
      <c r="M3" s="8" t="n">
        <f aca="false">(G3-MIN(C3,F3))/(ABS(C3-F3))</f>
        <v>0</v>
      </c>
      <c r="N3" s="1" t="str">
        <f aca="false">IF(H3="NC","NUEVO CALCULO",IF(AND(G3&lt;=D3,G3&gt;MAX(C3,F3)),"THR TOP",IF(AND(G3&lt;=MAX(C3,F3),G3&gt;MIN(C3,F3)),IF(AND(M3&lt;=1,M3&gt;=0.6),"BDY TOP",IF(AND(M3&lt;0.6,M3&gt;=0.3),"BDY MID",IF(AND(M3&lt;0.3,M3&gt;=0),"BDY BTM",""))),"THR BTM")))</f>
        <v>THR BTM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</row>
    <row r="4" customFormat="false" ht="13.8" hidden="false" customHeight="false" outlineLevel="0" collapsed="false">
      <c r="A4" s="9" t="s">
        <v>278</v>
      </c>
      <c r="B4" s="9" t="s">
        <v>16</v>
      </c>
      <c r="C4" s="22" t="n">
        <v>22099856</v>
      </c>
      <c r="D4" s="22" t="n">
        <v>22199000</v>
      </c>
      <c r="E4" s="22" t="n">
        <v>20000001</v>
      </c>
      <c r="F4" s="21" t="n">
        <v>21560010</v>
      </c>
      <c r="G4" s="22" t="n">
        <v>21560018</v>
      </c>
      <c r="H4" s="1" t="s">
        <v>277</v>
      </c>
      <c r="I4" s="5" t="n">
        <f aca="false">D4-E4</f>
        <v>2198999</v>
      </c>
      <c r="J4" s="6" t="n">
        <f aca="false">(D4-MAX(C4,F4))/I4</f>
        <v>0.0450859686611954</v>
      </c>
      <c r="K4" s="6" t="n">
        <f aca="false">(MIN(C4,F4)-E4)/I4</f>
        <v>0.709417785092217</v>
      </c>
      <c r="L4" s="7" t="n">
        <f aca="false">IF(N4="NUEVO CALCULO","-",K4+J4)</f>
        <v>0.754503753753412</v>
      </c>
      <c r="M4" s="23" t="n">
        <f aca="false">(G4-MIN(C4,F4))/(ABS(C4-F4))</f>
        <v>1.48190409857626E-005</v>
      </c>
      <c r="N4" s="24" t="str">
        <f aca="false">IF(H4="NC","NUEVO CALCULO",IF(AND(G4&lt;=D4,G4&gt;MAX(C4,F4)),"THR TOP",IF(AND(G4&lt;=MAX(C4,F4),G4&gt;MIN(C4,F4)),IF(AND(M4&lt;=1,M4&gt;=0.6),"BDY TOP",IF(AND(M4&lt;0.6,M4&gt;=0.3),"BDY MID",IF(AND(M4&lt;0.3,M4&gt;=0),"BDY BTM",""))),"THR BTM")))</f>
        <v>BDY BTM</v>
      </c>
      <c r="O4" s="24" t="n">
        <f aca="false">IF(N4="NUEVO CALCULO","-",G4-G3)</f>
        <v>0</v>
      </c>
      <c r="P4" s="24" t="str">
        <f aca="false">IF(D4&gt;D3+$O$1,"HIGH","")</f>
        <v/>
      </c>
      <c r="Q4" s="24" t="str">
        <f aca="false">IF(AND(P3="HIGH",P4="HIGH"),"...",IF(P4="HIGH","BUY",IF(P3="HIGH","SELL","")))</f>
        <v/>
      </c>
      <c r="R4" s="24" t="str">
        <f aca="false">IF(Q4="",IF(AND(F4&gt;G4+$R$1,G4=F3),"BUY",IF(AND(R3="BUY",NOT(G4=F3)),"FALSE RAISE",IF(S3="TRD","SELL",""))),"")</f>
        <v/>
      </c>
      <c r="S4" s="24" t="str">
        <f aca="false">IF(Q4="",IF(R4="BUY","TRD",IF(OR(R4="SELL",R4="FALSE RAISE"),"",IF(S3="TRD","TRD",""))),"")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84736F9-F6BA-4C00-AAD0-12104956DD25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</xm:sqref>
        </x14:conditionalFormatting>
        <x14:conditionalFormatting xmlns:xm="http://schemas.microsoft.com/office/excel/2006/main">
          <x14:cfRule type="iconSet" priority="2" id="{A331F358-C912-46A8-BB25-DD1CC3CBF840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2018-05-22T13:25:41Z</dcterms:created>
  <dc:creator>Suárez Chacón, C.</dc:creator>
  <dc:description/>
  <dc:language>es-CL</dc:language>
  <cp:lastModifiedBy/>
  <dcterms:modified xsi:type="dcterms:W3CDTF">2018-05-28T14:56:45Z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