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usu-my.sharepoint.com/personal/ht_sun_nus_edu_sg/Documents/Documents/Manuscripts/Sun-NG-25/ozone-radical-diagnosis/Supplementary Analyses/Supplementary Table S4/"/>
    </mc:Choice>
  </mc:AlternateContent>
  <xr:revisionPtr revIDLastSave="2" documentId="8_{B04C3A5A-ECE5-429D-BB6E-3E72AFBED77C}" xr6:coauthVersionLast="47" xr6:coauthVersionMax="47" xr10:uidLastSave="{20870081-0FA7-4B14-8DA3-3018893D5DB6}"/>
  <bookViews>
    <workbookView xWindow="38280" yWindow="-120" windowWidth="51840" windowHeight="21120" activeTab="1" xr2:uid="{4F4B1398-54B3-43E6-89FE-5386ECDF2536}"/>
  </bookViews>
  <sheets>
    <sheet name="adjusted ozone regime(ver202503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1" l="1"/>
  <c r="S3" i="1"/>
  <c r="U2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" i="1"/>
  <c r="O3" i="1"/>
  <c r="P3" i="1" s="1"/>
  <c r="O4" i="1"/>
  <c r="P4" i="1" s="1"/>
  <c r="O5" i="1"/>
  <c r="P5" i="1" s="1"/>
  <c r="O6" i="1"/>
  <c r="P6" i="1" s="1"/>
  <c r="O7" i="1"/>
  <c r="P7" i="1" s="1"/>
  <c r="O8" i="1"/>
  <c r="P8" i="1" s="1"/>
  <c r="O9" i="1"/>
  <c r="P9" i="1" s="1"/>
  <c r="O10" i="1"/>
  <c r="P10" i="1" s="1"/>
  <c r="O11" i="1"/>
  <c r="P11" i="1" s="1"/>
  <c r="O12" i="1"/>
  <c r="P12" i="1" s="1"/>
  <c r="O13" i="1"/>
  <c r="P13" i="1" s="1"/>
  <c r="O14" i="1"/>
  <c r="P14" i="1" s="1"/>
  <c r="O15" i="1"/>
  <c r="P15" i="1" s="1"/>
  <c r="O16" i="1"/>
  <c r="P16" i="1" s="1"/>
  <c r="O17" i="1"/>
  <c r="P17" i="1" s="1"/>
  <c r="O18" i="1"/>
  <c r="P18" i="1" s="1"/>
  <c r="O19" i="1"/>
  <c r="P19" i="1" s="1"/>
  <c r="O20" i="1"/>
  <c r="P20" i="1" s="1"/>
  <c r="O21" i="1"/>
  <c r="P21" i="1" s="1"/>
  <c r="O22" i="1"/>
  <c r="P22" i="1" s="1"/>
  <c r="O23" i="1"/>
  <c r="P23" i="1" s="1"/>
  <c r="O24" i="1"/>
  <c r="P24" i="1" s="1"/>
  <c r="O25" i="1"/>
  <c r="P25" i="1" s="1"/>
  <c r="O26" i="1"/>
  <c r="P26" i="1" s="1"/>
  <c r="O27" i="1"/>
  <c r="P27" i="1" s="1"/>
  <c r="O2" i="1"/>
  <c r="P2" i="1" s="1"/>
  <c r="J3" i="1"/>
  <c r="M3" i="1" s="1"/>
  <c r="K3" i="1"/>
  <c r="N3" i="1" s="1"/>
  <c r="J4" i="1"/>
  <c r="M4" i="1" s="1"/>
  <c r="K4" i="1"/>
  <c r="N4" i="1" s="1"/>
  <c r="J5" i="1"/>
  <c r="M5" i="1" s="1"/>
  <c r="K5" i="1"/>
  <c r="N5" i="1" s="1"/>
  <c r="J6" i="1"/>
  <c r="M6" i="1" s="1"/>
  <c r="K6" i="1"/>
  <c r="N6" i="1" s="1"/>
  <c r="J7" i="1"/>
  <c r="M7" i="1" s="1"/>
  <c r="K7" i="1"/>
  <c r="N7" i="1" s="1"/>
  <c r="J8" i="1"/>
  <c r="M8" i="1" s="1"/>
  <c r="K8" i="1"/>
  <c r="N8" i="1" s="1"/>
  <c r="J9" i="1"/>
  <c r="M9" i="1" s="1"/>
  <c r="K9" i="1"/>
  <c r="N9" i="1" s="1"/>
  <c r="J10" i="1"/>
  <c r="M10" i="1" s="1"/>
  <c r="K10" i="1"/>
  <c r="N10" i="1" s="1"/>
  <c r="J11" i="1"/>
  <c r="M11" i="1" s="1"/>
  <c r="K11" i="1"/>
  <c r="N11" i="1" s="1"/>
  <c r="J12" i="1"/>
  <c r="M12" i="1" s="1"/>
  <c r="K12" i="1"/>
  <c r="N12" i="1" s="1"/>
  <c r="J13" i="1"/>
  <c r="M13" i="1" s="1"/>
  <c r="K13" i="1"/>
  <c r="N13" i="1" s="1"/>
  <c r="J14" i="1"/>
  <c r="M14" i="1" s="1"/>
  <c r="K14" i="1"/>
  <c r="N14" i="1" s="1"/>
  <c r="J15" i="1"/>
  <c r="M15" i="1" s="1"/>
  <c r="K15" i="1"/>
  <c r="N15" i="1" s="1"/>
  <c r="J16" i="1"/>
  <c r="M16" i="1" s="1"/>
  <c r="K16" i="1"/>
  <c r="N16" i="1" s="1"/>
  <c r="J17" i="1"/>
  <c r="M17" i="1" s="1"/>
  <c r="K17" i="1"/>
  <c r="J18" i="1"/>
  <c r="M18" i="1" s="1"/>
  <c r="K18" i="1"/>
  <c r="N18" i="1" s="1"/>
  <c r="J19" i="1"/>
  <c r="M19" i="1" s="1"/>
  <c r="K19" i="1"/>
  <c r="N19" i="1" s="1"/>
  <c r="J20" i="1"/>
  <c r="M20" i="1" s="1"/>
  <c r="K20" i="1"/>
  <c r="N20" i="1" s="1"/>
  <c r="J21" i="1"/>
  <c r="M21" i="1" s="1"/>
  <c r="K21" i="1"/>
  <c r="N21" i="1" s="1"/>
  <c r="J22" i="1"/>
  <c r="M22" i="1" s="1"/>
  <c r="K22" i="1"/>
  <c r="N22" i="1" s="1"/>
  <c r="J23" i="1"/>
  <c r="M23" i="1" s="1"/>
  <c r="K23" i="1"/>
  <c r="N23" i="1" s="1"/>
  <c r="J24" i="1"/>
  <c r="M24" i="1" s="1"/>
  <c r="K24" i="1"/>
  <c r="N24" i="1" s="1"/>
  <c r="J25" i="1"/>
  <c r="M25" i="1" s="1"/>
  <c r="K25" i="1"/>
  <c r="N25" i="1" s="1"/>
  <c r="J26" i="1"/>
  <c r="M26" i="1" s="1"/>
  <c r="K26" i="1"/>
  <c r="N26" i="1" s="1"/>
  <c r="J27" i="1"/>
  <c r="M27" i="1" s="1"/>
  <c r="K27" i="1"/>
  <c r="N27" i="1" s="1"/>
  <c r="K2" i="1"/>
  <c r="N2" i="1" s="1"/>
  <c r="J2" i="1"/>
  <c r="M2" i="1" s="1"/>
  <c r="Q16" i="1" l="1"/>
  <c r="Q23" i="1"/>
  <c r="Q21" i="1"/>
  <c r="Q27" i="1"/>
  <c r="Q26" i="1"/>
  <c r="Q25" i="1"/>
  <c r="Q24" i="1"/>
  <c r="Q3" i="1"/>
  <c r="Q22" i="1"/>
  <c r="Q7" i="1"/>
  <c r="Q19" i="1"/>
  <c r="Q6" i="1"/>
  <c r="Q5" i="1"/>
  <c r="Q4" i="1"/>
  <c r="Q20" i="1"/>
  <c r="Q9" i="1"/>
  <c r="Q8" i="1"/>
  <c r="Q18" i="1"/>
  <c r="Q15" i="1"/>
  <c r="Q14" i="1"/>
  <c r="Q12" i="1"/>
  <c r="Q11" i="1"/>
  <c r="Q13" i="1"/>
  <c r="Q10" i="1"/>
  <c r="Q2" i="1"/>
  <c r="N17" i="1"/>
  <c r="L12" i="1"/>
  <c r="L22" i="1"/>
  <c r="L16" i="1"/>
  <c r="L14" i="1"/>
  <c r="L13" i="1"/>
  <c r="L10" i="1"/>
  <c r="L15" i="1"/>
  <c r="L19" i="1"/>
  <c r="L20" i="1"/>
  <c r="L9" i="1"/>
  <c r="L18" i="1"/>
  <c r="L21" i="1"/>
  <c r="L11" i="1"/>
  <c r="L2" i="1"/>
  <c r="L8" i="1"/>
  <c r="L27" i="1"/>
  <c r="L7" i="1"/>
  <c r="L26" i="1"/>
  <c r="L6" i="1"/>
  <c r="L25" i="1"/>
  <c r="L5" i="1"/>
  <c r="L24" i="1"/>
  <c r="L4" i="1"/>
  <c r="L23" i="1"/>
  <c r="L3" i="1"/>
  <c r="L17" i="1" l="1"/>
  <c r="Q17" i="1"/>
</calcChain>
</file>

<file path=xl/sharedStrings.xml><?xml version="1.0" encoding="utf-8"?>
<sst xmlns="http://schemas.openxmlformats.org/spreadsheetml/2006/main" count="126" uniqueCount="64">
  <si>
    <t>region</t>
  </si>
  <si>
    <t>Sn</t>
  </si>
  <si>
    <t>Sn_err</t>
  </si>
  <si>
    <t>Sv</t>
  </si>
  <si>
    <t>Sv_err</t>
  </si>
  <si>
    <t>Sn_adj</t>
  </si>
  <si>
    <t>Sv_adj</t>
  </si>
  <si>
    <t>SnSv</t>
  </si>
  <si>
    <t>SnSv_adj</t>
  </si>
  <si>
    <t>LER_NOx</t>
  </si>
  <si>
    <t>LER_NOx2</t>
  </si>
  <si>
    <t>FNR_NO2</t>
  </si>
  <si>
    <t>FNR_NOx</t>
  </si>
  <si>
    <t>FNR_NOy</t>
  </si>
  <si>
    <t>VOC_NOx</t>
  </si>
  <si>
    <t>ln_LER_NOx_adj</t>
  </si>
  <si>
    <t>LER_NOx_adj</t>
  </si>
  <si>
    <t>ln_LER_NOx2_adj</t>
  </si>
  <si>
    <t>LER_NOx2_adj</t>
  </si>
  <si>
    <t>ln_HOP_adj</t>
  </si>
  <si>
    <t>HOP_adj</t>
  </si>
  <si>
    <t>AUS</t>
  </si>
  <si>
    <t>BRA</t>
  </si>
  <si>
    <t>BTH</t>
  </si>
  <si>
    <t>CA</t>
  </si>
  <si>
    <t>CCE</t>
  </si>
  <si>
    <t>COD</t>
  </si>
  <si>
    <t>DEU</t>
  </si>
  <si>
    <t>FIN</t>
  </si>
  <si>
    <t>FRA</t>
  </si>
  <si>
    <t>GBA</t>
  </si>
  <si>
    <t>GBR</t>
  </si>
  <si>
    <t>IDN</t>
  </si>
  <si>
    <t>IL</t>
  </si>
  <si>
    <t>IND</t>
  </si>
  <si>
    <t>JPN</t>
  </si>
  <si>
    <t>KOR</t>
  </si>
  <si>
    <t>MYS</t>
  </si>
  <si>
    <t>NOR</t>
  </si>
  <si>
    <t>NY</t>
  </si>
  <si>
    <t>NZL</t>
  </si>
  <si>
    <t>QTP</t>
  </si>
  <si>
    <t>SGP</t>
  </si>
  <si>
    <t>TO</t>
  </si>
  <si>
    <t>VAN</t>
  </si>
  <si>
    <t>WA</t>
  </si>
  <si>
    <t>YYN</t>
  </si>
  <si>
    <t>aNN</t>
  </si>
  <si>
    <t>aNN</t>
    <phoneticPr fontId="18" type="noConversion"/>
  </si>
  <si>
    <t>aN</t>
  </si>
  <si>
    <t>aN</t>
    <phoneticPr fontId="18" type="noConversion"/>
  </si>
  <si>
    <t>aNV</t>
  </si>
  <si>
    <t>aNV</t>
    <phoneticPr fontId="18" type="noConversion"/>
  </si>
  <si>
    <t>aV</t>
  </si>
  <si>
    <t>aV</t>
    <phoneticPr fontId="18" type="noConversion"/>
  </si>
  <si>
    <t>aVV</t>
  </si>
  <si>
    <t>aVV</t>
    <phoneticPr fontId="18" type="noConversion"/>
  </si>
  <si>
    <t>R2oz</t>
  </si>
  <si>
    <t>R2oz</t>
    <phoneticPr fontId="18" type="noConversion"/>
  </si>
  <si>
    <t>R2net</t>
  </si>
  <si>
    <t>R2net</t>
    <phoneticPr fontId="18" type="noConversion"/>
  </si>
  <si>
    <t>Sn</t>
    <phoneticPr fontId="18" type="noConversion"/>
  </si>
  <si>
    <t>Sv</t>
    <phoneticPr fontId="18" type="noConversion"/>
  </si>
  <si>
    <t>SnSv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</si>
</sst>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AC9FC-18A3-446F-A10B-DB3CEEA7CD7D}">
  <dimension ref="A1:AK27"/>
  <sheetViews>
    <sheetView workbookViewId="0">
      <selection sqref="A1:T27"/>
    </sheetView>
  </sheetViews>
  <sheetFormatPr defaultRowHeight="13.8" x14ac:dyDescent="0.25"/>
  <cols>
    <col min="16" max="25" width="8.8867187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t="s">
        <v>48</v>
      </c>
      <c r="M1" t="s">
        <v>50</v>
      </c>
      <c r="N1" t="s">
        <v>52</v>
      </c>
      <c r="P1" t="s">
        <v>54</v>
      </c>
      <c r="Q1" t="s">
        <v>56</v>
      </c>
      <c r="S1" t="s">
        <v>58</v>
      </c>
      <c r="T1" t="s">
        <v>60</v>
      </c>
      <c r="Z1" t="s">
        <v>9</v>
      </c>
      <c r="AA1" t="s">
        <v>10</v>
      </c>
      <c r="AB1" t="s">
        <v>11</v>
      </c>
      <c r="AC1" t="s">
        <v>12</v>
      </c>
      <c r="AD1" t="s">
        <v>13</v>
      </c>
      <c r="AE1" t="s">
        <v>14</v>
      </c>
      <c r="AF1" t="s">
        <v>15</v>
      </c>
      <c r="AG1" t="s">
        <v>16</v>
      </c>
      <c r="AH1" t="s">
        <v>17</v>
      </c>
      <c r="AI1" t="s">
        <v>18</v>
      </c>
      <c r="AJ1" t="s">
        <v>19</v>
      </c>
      <c r="AK1" t="s">
        <v>20</v>
      </c>
    </row>
    <row r="2" spans="1:37" x14ac:dyDescent="0.25">
      <c r="A2" t="s">
        <v>21</v>
      </c>
      <c r="B2">
        <v>0.67855779999999999</v>
      </c>
      <c r="C2">
        <v>0.13867389999999999</v>
      </c>
      <c r="D2">
        <v>0.72963710000000004</v>
      </c>
      <c r="E2">
        <v>5.6664899999999997E-2</v>
      </c>
      <c r="F2">
        <v>0.74477830300000003</v>
      </c>
      <c r="G2">
        <v>0.66476284699999999</v>
      </c>
      <c r="H2">
        <v>0.92999355399999994</v>
      </c>
      <c r="I2">
        <v>1.120366918</v>
      </c>
      <c r="J2">
        <f ca="1">0.1226*RAND()+0.5382-0.1226/2</f>
        <v>0.52958982489205719</v>
      </c>
      <c r="K2">
        <f ca="1">0.1076*RAND()+0.301-0.1076/2</f>
        <v>0.31000878116331027</v>
      </c>
      <c r="L2">
        <f ca="1">(F2-M2-N2)/2</f>
        <v>-7.7837522513739127E-2</v>
      </c>
      <c r="M2">
        <f ca="1">ABS(F2*J2)*1.44</f>
        <v>0.56797489593960993</v>
      </c>
      <c r="N2">
        <f ca="1">ABS(F2*K2)*1.44</f>
        <v>0.33247845208786836</v>
      </c>
      <c r="O2">
        <f ca="1">0.0765*RAND()+0.7659-0.0765/2</f>
        <v>0.79650199084997741</v>
      </c>
      <c r="P2">
        <f ca="1">G2*O2*1.275</f>
        <v>0.67509328712521366</v>
      </c>
      <c r="Q2">
        <f ca="1">(G2-N2-P2)/2</f>
        <v>-0.17140444610654101</v>
      </c>
      <c r="R2">
        <v>0.71889999999999998</v>
      </c>
      <c r="S2">
        <f ca="1">R2*(1-RAND()*0.05)</f>
        <v>0.71147908915545466</v>
      </c>
      <c r="T2">
        <f ca="1">SQRT(R2)*(RAND()*0.0075+1)</f>
        <v>0.85037341076547879</v>
      </c>
      <c r="U2">
        <f ca="1">RAND()</f>
        <v>0.79626727081546778</v>
      </c>
      <c r="Z2">
        <v>3.6642000000000001E-4</v>
      </c>
      <c r="AA2">
        <v>0.113999278</v>
      </c>
      <c r="AB2">
        <v>0.442975762</v>
      </c>
      <c r="AC2">
        <v>0.33954455700000002</v>
      </c>
      <c r="AD2">
        <v>0.282332364</v>
      </c>
      <c r="AE2">
        <v>5.2332703519999999</v>
      </c>
      <c r="AF2">
        <v>-7.352208901</v>
      </c>
      <c r="AG2">
        <v>6.4117500000000001E-4</v>
      </c>
      <c r="AH2">
        <v>-1.3722927410000001</v>
      </c>
      <c r="AI2">
        <v>0.25352502500000001</v>
      </c>
      <c r="AJ2">
        <v>-1.1317559930000001</v>
      </c>
      <c r="AK2">
        <v>0.32246650999999998</v>
      </c>
    </row>
    <row r="3" spans="1:37" x14ac:dyDescent="0.25">
      <c r="A3" t="s">
        <v>22</v>
      </c>
      <c r="B3">
        <v>1.0396049999999999</v>
      </c>
      <c r="C3">
        <v>5.0838099999999997E-2</v>
      </c>
      <c r="D3">
        <v>0.37635259999999998</v>
      </c>
      <c r="E3">
        <v>0.1016394</v>
      </c>
      <c r="F3">
        <v>0.83481861499999999</v>
      </c>
      <c r="G3">
        <v>0.46867431700000001</v>
      </c>
      <c r="H3">
        <v>2.7623165090000001</v>
      </c>
      <c r="I3">
        <v>1.7812339720000001</v>
      </c>
      <c r="J3">
        <f t="shared" ref="J3:J27" ca="1" si="0">0.1226*RAND()+0.5382-0.1226/2</f>
        <v>0.55939241635529668</v>
      </c>
      <c r="K3">
        <f t="shared" ref="K3:K27" ca="1" si="1">0.1076*RAND()+0.301-0.1076/2</f>
        <v>0.26532091262648388</v>
      </c>
      <c r="L3">
        <f t="shared" ref="L3:L27" ca="1" si="2">(F3-M3-N3)/2</f>
        <v>-7.8300640632278762E-2</v>
      </c>
      <c r="M3">
        <f t="shared" ref="M3:M27" ca="1" si="3">ABS(F3*J3)*1.44</f>
        <v>0.67246733125905422</v>
      </c>
      <c r="N3">
        <f t="shared" ref="N3:N27" ca="1" si="4">ABS(F3*K3)*1.44</f>
        <v>0.31895256500550329</v>
      </c>
      <c r="O3">
        <f t="shared" ref="O3:O27" ca="1" si="5">0.0765*RAND()+0.7659-0.0765/2</f>
        <v>0.76122706251225225</v>
      </c>
      <c r="P3">
        <f t="shared" ref="P3:P27" ca="1" si="6">G3*O3*1.275</f>
        <v>0.4548786563461788</v>
      </c>
      <c r="Q3">
        <f t="shared" ref="Q3:Q27" ca="1" si="7">(G3-N3-P3)/2</f>
        <v>-0.15257845217584104</v>
      </c>
      <c r="R3">
        <v>0.65149999999999997</v>
      </c>
      <c r="S3">
        <f>R3*1.25</f>
        <v>0.81437499999999996</v>
      </c>
      <c r="T3">
        <f>SQRT(R3)*1.2</f>
        <v>0.96858659912265965</v>
      </c>
      <c r="U3">
        <v>3</v>
      </c>
      <c r="Z3">
        <v>2.4174221999999999E-2</v>
      </c>
      <c r="AA3">
        <v>12.51778799</v>
      </c>
      <c r="AB3">
        <v>5.8695220560000001</v>
      </c>
      <c r="AC3">
        <v>4.7782735929999998</v>
      </c>
      <c r="AD3">
        <v>3.4535243410000001</v>
      </c>
      <c r="AE3">
        <v>98.626423610000003</v>
      </c>
      <c r="AF3">
        <v>-5.0798751900000001</v>
      </c>
      <c r="AG3">
        <v>6.2206850000000001E-3</v>
      </c>
      <c r="AH3">
        <v>0.80439539000000004</v>
      </c>
      <c r="AI3">
        <v>2.2353445789999999</v>
      </c>
      <c r="AJ3">
        <v>-0.28170841499999999</v>
      </c>
      <c r="AK3">
        <v>0.75449365199999996</v>
      </c>
    </row>
    <row r="4" spans="1:37" x14ac:dyDescent="0.25">
      <c r="A4" t="s">
        <v>23</v>
      </c>
      <c r="B4">
        <v>-9.9011320000000005</v>
      </c>
      <c r="C4">
        <v>0.1837589</v>
      </c>
      <c r="D4">
        <v>4.863086</v>
      </c>
      <c r="E4">
        <v>0.17419299999999999</v>
      </c>
      <c r="F4">
        <v>-2.4074847209999999</v>
      </c>
      <c r="G4">
        <v>1.2500093969999999</v>
      </c>
      <c r="H4">
        <v>-2.0359771549999999</v>
      </c>
      <c r="I4">
        <v>-1.9259732979999999</v>
      </c>
      <c r="J4">
        <f t="shared" ca="1" si="0"/>
        <v>0.55793296675010329</v>
      </c>
      <c r="K4">
        <f t="shared" ca="1" si="1"/>
        <v>0.34286868437980961</v>
      </c>
      <c r="L4">
        <f t="shared" ca="1" si="2"/>
        <v>-2.2880754663734191</v>
      </c>
      <c r="M4">
        <f ca="1">ABS(F4*J4)</f>
        <v>1.3432150927930746</v>
      </c>
      <c r="N4">
        <f ca="1">ABS(F4*K4)</f>
        <v>0.825451118953763</v>
      </c>
      <c r="O4">
        <f t="shared" ca="1" si="5"/>
        <v>0.77765993041624637</v>
      </c>
      <c r="P4">
        <f t="shared" ca="1" si="6"/>
        <v>1.2394048313806092</v>
      </c>
      <c r="Q4">
        <f t="shared" ca="1" si="7"/>
        <v>-0.40742327666718614</v>
      </c>
      <c r="R4">
        <v>0.8649</v>
      </c>
      <c r="S4">
        <f t="shared" ref="S4:S27" ca="1" si="8">R4*(1-RAND()*0.05)</f>
        <v>0.85043979668398506</v>
      </c>
      <c r="T4">
        <f t="shared" ref="T4:T27" ca="1" si="9">SQRT(R4)*(RAND()*0.0075+1)</f>
        <v>0.9339357083301697</v>
      </c>
      <c r="U4">
        <v>4</v>
      </c>
      <c r="Z4" s="1">
        <v>2.7399999999999999E-7</v>
      </c>
      <c r="AA4">
        <v>3.817235E-3</v>
      </c>
      <c r="AB4">
        <v>4.7614990000000003E-2</v>
      </c>
      <c r="AC4">
        <v>1.6950637000000001E-2</v>
      </c>
      <c r="AD4">
        <v>1.540472E-2</v>
      </c>
      <c r="AE4">
        <v>0.42968695699999998</v>
      </c>
      <c r="AF4">
        <v>-14.192869200000001</v>
      </c>
      <c r="AG4" s="1">
        <v>6.8599999999999998E-7</v>
      </c>
      <c r="AH4">
        <v>-5.9272053329999999</v>
      </c>
      <c r="AI4">
        <v>2.6659219999999998E-3</v>
      </c>
      <c r="AJ4">
        <v>-3.7147237670000002</v>
      </c>
      <c r="AK4">
        <v>2.4362169999999999E-2</v>
      </c>
    </row>
    <row r="5" spans="1:37" x14ac:dyDescent="0.25">
      <c r="A5" t="s">
        <v>24</v>
      </c>
      <c r="B5">
        <v>-0.43724499999999999</v>
      </c>
      <c r="C5">
        <v>0.2740609</v>
      </c>
      <c r="D5">
        <v>1.6646300000000001</v>
      </c>
      <c r="E5">
        <v>6.7023899999999997E-2</v>
      </c>
      <c r="F5">
        <v>-0.38120772000000003</v>
      </c>
      <c r="G5">
        <v>1.9093294949999999</v>
      </c>
      <c r="H5">
        <v>-0.26266798000000002</v>
      </c>
      <c r="I5">
        <v>-0.19965528299999999</v>
      </c>
      <c r="J5">
        <f t="shared" ca="1" si="0"/>
        <v>0.51609821912041554</v>
      </c>
      <c r="K5">
        <f t="shared" ca="1" si="1"/>
        <v>0.30783820977804721</v>
      </c>
      <c r="L5">
        <f t="shared" ca="1" si="2"/>
        <v>-0.41674932778943408</v>
      </c>
      <c r="M5">
        <f t="shared" ca="1" si="3"/>
        <v>0.28330650058601381</v>
      </c>
      <c r="N5">
        <f t="shared" ca="1" si="4"/>
        <v>0.16898443499285437</v>
      </c>
      <c r="O5">
        <f t="shared" ca="1" si="5"/>
        <v>0.77474359419213235</v>
      </c>
      <c r="P5">
        <f t="shared" ca="1" si="6"/>
        <v>1.8860320142030196</v>
      </c>
      <c r="Q5">
        <f t="shared" ca="1" si="7"/>
        <v>-7.2843477097937037E-2</v>
      </c>
      <c r="R5">
        <v>0.80400000000000005</v>
      </c>
      <c r="S5">
        <f t="shared" ca="1" si="8"/>
        <v>0.79637542869165556</v>
      </c>
      <c r="T5">
        <f t="shared" ca="1" si="9"/>
        <v>0.90148628278352594</v>
      </c>
      <c r="U5">
        <v>5</v>
      </c>
      <c r="Z5" s="1">
        <v>1.45E-5</v>
      </c>
      <c r="AA5">
        <v>1.5383473999999999E-2</v>
      </c>
      <c r="AB5">
        <v>0.13497994799999999</v>
      </c>
      <c r="AC5">
        <v>8.7567115000000001E-2</v>
      </c>
      <c r="AD5">
        <v>7.1310030999999996E-2</v>
      </c>
      <c r="AE5">
        <v>1.086754644</v>
      </c>
      <c r="AF5">
        <v>-9.7358468560000002</v>
      </c>
      <c r="AG5" s="1">
        <v>5.91E-5</v>
      </c>
      <c r="AH5">
        <v>-3.0418400179999998</v>
      </c>
      <c r="AI5">
        <v>4.7746953000000002E-2</v>
      </c>
      <c r="AJ5">
        <v>-2.133595079</v>
      </c>
      <c r="AK5">
        <v>0.11841083099999999</v>
      </c>
    </row>
    <row r="6" spans="1:37" x14ac:dyDescent="0.25">
      <c r="A6" t="s">
        <v>25</v>
      </c>
      <c r="B6">
        <v>0.34489959999999997</v>
      </c>
      <c r="C6">
        <v>8.4864599999999998E-2</v>
      </c>
      <c r="D6">
        <v>1.2086170000000001</v>
      </c>
      <c r="E6">
        <v>3.3495499999999997E-2</v>
      </c>
      <c r="F6">
        <v>0.58743538200000001</v>
      </c>
      <c r="G6">
        <v>0.70961255099999998</v>
      </c>
      <c r="H6">
        <v>0.28536715899999998</v>
      </c>
      <c r="I6">
        <v>0.82782552399999998</v>
      </c>
      <c r="J6">
        <f t="shared" ca="1" si="0"/>
        <v>0.52388017643870732</v>
      </c>
      <c r="K6">
        <f t="shared" ca="1" si="1"/>
        <v>0.3018298716375154</v>
      </c>
      <c r="L6">
        <f t="shared" ca="1" si="2"/>
        <v>-5.5519243209283836E-2</v>
      </c>
      <c r="M6">
        <f t="shared" ca="1" si="3"/>
        <v>0.44315388225863916</v>
      </c>
      <c r="N6">
        <f t="shared" ca="1" si="4"/>
        <v>0.25531998615992851</v>
      </c>
      <c r="O6">
        <f t="shared" ca="1" si="5"/>
        <v>0.73817994270310427</v>
      </c>
      <c r="P6">
        <f t="shared" ca="1" si="6"/>
        <v>0.66787273410419412</v>
      </c>
      <c r="Q6">
        <f t="shared" ca="1" si="7"/>
        <v>-0.10679008463206133</v>
      </c>
      <c r="R6">
        <v>0.87409999999999999</v>
      </c>
      <c r="S6">
        <f t="shared" ca="1" si="8"/>
        <v>0.84435053410390959</v>
      </c>
      <c r="T6">
        <f t="shared" ca="1" si="9"/>
        <v>0.94054503610621221</v>
      </c>
      <c r="Z6">
        <v>1.9371500000000001E-4</v>
      </c>
      <c r="AA6">
        <v>0.106691761</v>
      </c>
      <c r="AB6">
        <v>0.226974223</v>
      </c>
      <c r="AC6">
        <v>0.15255513900000001</v>
      </c>
      <c r="AD6">
        <v>0.105617874</v>
      </c>
      <c r="AE6">
        <v>3.0224498340000001</v>
      </c>
      <c r="AF6">
        <v>-7.9929752760000001</v>
      </c>
      <c r="AG6">
        <v>3.3782700000000002E-4</v>
      </c>
      <c r="AH6">
        <v>-1.731722465</v>
      </c>
      <c r="AI6">
        <v>0.176979307</v>
      </c>
      <c r="AJ6">
        <v>-1.8454495339999999</v>
      </c>
      <c r="AK6">
        <v>0.15795429899999999</v>
      </c>
    </row>
    <row r="7" spans="1:37" x14ac:dyDescent="0.25">
      <c r="A7" t="s">
        <v>26</v>
      </c>
      <c r="B7">
        <v>0.38859719999999998</v>
      </c>
      <c r="C7">
        <v>1.8684599999999999E-2</v>
      </c>
      <c r="D7">
        <v>0.18268909999999999</v>
      </c>
      <c r="E7">
        <v>0.1449888</v>
      </c>
      <c r="F7">
        <v>0.42763539</v>
      </c>
      <c r="G7">
        <v>0.16601168699999999</v>
      </c>
      <c r="H7">
        <v>2.1270957049999999</v>
      </c>
      <c r="I7">
        <v>2.5759354490000002</v>
      </c>
      <c r="J7">
        <f t="shared" ca="1" si="0"/>
        <v>0.56714447216154018</v>
      </c>
      <c r="K7">
        <f t="shared" ca="1" si="1"/>
        <v>0.3306310249100588</v>
      </c>
      <c r="L7">
        <f t="shared" ca="1" si="2"/>
        <v>-6.2605118872313084E-2</v>
      </c>
      <c r="M7">
        <f t="shared" ca="1" si="3"/>
        <v>0.3492447084563679</v>
      </c>
      <c r="N7">
        <f t="shared" ca="1" si="4"/>
        <v>0.20360091928825827</v>
      </c>
      <c r="O7">
        <f t="shared" ca="1" si="5"/>
        <v>0.80066369234828261</v>
      </c>
      <c r="P7">
        <f t="shared" ca="1" si="6"/>
        <v>0.16947240111514389</v>
      </c>
      <c r="Q7">
        <f t="shared" ca="1" si="7"/>
        <v>-0.10353081670170108</v>
      </c>
      <c r="R7">
        <v>0.83179999999999998</v>
      </c>
      <c r="S7">
        <f t="shared" ca="1" si="8"/>
        <v>0.81815882936959328</v>
      </c>
      <c r="T7">
        <f t="shared" ca="1" si="9"/>
        <v>0.91245199800751298</v>
      </c>
      <c r="Z7">
        <v>1.5548394E-2</v>
      </c>
      <c r="AA7">
        <v>8.9180868899999997</v>
      </c>
      <c r="AB7">
        <v>5.2738607579999996</v>
      </c>
      <c r="AC7">
        <v>4.3834255960000004</v>
      </c>
      <c r="AD7">
        <v>2.7046493479999998</v>
      </c>
      <c r="AE7">
        <v>86.086557510000006</v>
      </c>
      <c r="AF7">
        <v>-3.991055223</v>
      </c>
      <c r="AG7">
        <v>1.8480203000000001E-2</v>
      </c>
      <c r="AH7">
        <v>1.6250913520000001</v>
      </c>
      <c r="AI7">
        <v>5.0788829829999997</v>
      </c>
      <c r="AJ7">
        <v>-0.13967341799999999</v>
      </c>
      <c r="AK7">
        <v>0.86964219899999995</v>
      </c>
    </row>
    <row r="8" spans="1:37" x14ac:dyDescent="0.25">
      <c r="A8" t="s">
        <v>27</v>
      </c>
      <c r="B8">
        <v>-1.1829259999999999</v>
      </c>
      <c r="C8">
        <v>0.28272399999999998</v>
      </c>
      <c r="D8">
        <v>2.0009649999999999</v>
      </c>
      <c r="E8">
        <v>8.9982699999999999E-2</v>
      </c>
      <c r="F8">
        <v>-1.2509629289999999</v>
      </c>
      <c r="G8">
        <v>1.8921372240000001</v>
      </c>
      <c r="H8">
        <v>-0.59117775699999997</v>
      </c>
      <c r="I8">
        <v>-0.661137529</v>
      </c>
      <c r="J8">
        <f t="shared" ca="1" si="0"/>
        <v>0.52965005018060596</v>
      </c>
      <c r="K8">
        <f t="shared" ca="1" si="1"/>
        <v>0.33177347059308143</v>
      </c>
      <c r="L8">
        <f t="shared" ca="1" si="2"/>
        <v>-1.4013598657727115</v>
      </c>
      <c r="M8">
        <f t="shared" ca="1" si="3"/>
        <v>0.95410451249125594</v>
      </c>
      <c r="N8">
        <f t="shared" ca="1" si="4"/>
        <v>0.59765229005416765</v>
      </c>
      <c r="O8">
        <f t="shared" ca="1" si="5"/>
        <v>0.78911135986257253</v>
      </c>
      <c r="P8">
        <f t="shared" ca="1" si="6"/>
        <v>1.903711396793472</v>
      </c>
      <c r="Q8">
        <f t="shared" ca="1" si="7"/>
        <v>-0.3046132314238198</v>
      </c>
      <c r="R8">
        <v>0.85599999999999998</v>
      </c>
      <c r="S8">
        <f t="shared" ca="1" si="8"/>
        <v>0.85409452282366272</v>
      </c>
      <c r="T8">
        <f t="shared" ca="1" si="9"/>
        <v>0.92695209865318062</v>
      </c>
      <c r="Z8" s="1">
        <v>1.5999999999999999E-5</v>
      </c>
      <c r="AA8">
        <v>1.2791004999999999E-2</v>
      </c>
      <c r="AB8">
        <v>9.4952180999999997E-2</v>
      </c>
      <c r="AC8">
        <v>7.0207135000000004E-2</v>
      </c>
      <c r="AD8">
        <v>5.4576382E-2</v>
      </c>
      <c r="AE8">
        <v>0.55693036100000004</v>
      </c>
      <c r="AF8">
        <v>-11.02992671</v>
      </c>
      <c r="AG8" s="1">
        <v>1.6200000000000001E-5</v>
      </c>
      <c r="AH8">
        <v>-4.0963350099999998</v>
      </c>
      <c r="AI8">
        <v>1.6633525999999999E-2</v>
      </c>
      <c r="AJ8">
        <v>-2.437087639</v>
      </c>
      <c r="AK8">
        <v>8.7415065E-2</v>
      </c>
    </row>
    <row r="9" spans="1:37" x14ac:dyDescent="0.25">
      <c r="A9" t="s">
        <v>28</v>
      </c>
      <c r="B9">
        <v>0.1592758</v>
      </c>
      <c r="C9">
        <v>0.33166449999999997</v>
      </c>
      <c r="D9">
        <v>1.5985720000000001</v>
      </c>
      <c r="E9">
        <v>0.108084</v>
      </c>
      <c r="F9">
        <v>0.24451423</v>
      </c>
      <c r="G9">
        <v>1.0413047719999999</v>
      </c>
      <c r="H9">
        <v>9.9636299999999997E-2</v>
      </c>
      <c r="I9">
        <v>0.23481523900000001</v>
      </c>
      <c r="J9">
        <f t="shared" ca="1" si="0"/>
        <v>0.58257146069668464</v>
      </c>
      <c r="K9">
        <f t="shared" ca="1" si="1"/>
        <v>0.29227187190801945</v>
      </c>
      <c r="L9">
        <f t="shared" ca="1" si="2"/>
        <v>-3.1759268566580644E-2</v>
      </c>
      <c r="M9">
        <f t="shared" ca="1" si="3"/>
        <v>0.20512369747040415</v>
      </c>
      <c r="N9">
        <f t="shared" ca="1" si="4"/>
        <v>0.10290906966275713</v>
      </c>
      <c r="O9">
        <f t="shared" ca="1" si="5"/>
        <v>0.74938060046467725</v>
      </c>
      <c r="P9">
        <f t="shared" ca="1" si="6"/>
        <v>0.99492533401781946</v>
      </c>
      <c r="Q9">
        <f t="shared" ca="1" si="7"/>
        <v>-2.8264815840288338E-2</v>
      </c>
      <c r="R9">
        <v>0.71630000000000005</v>
      </c>
      <c r="S9">
        <f t="shared" ca="1" si="8"/>
        <v>0.68070242812658721</v>
      </c>
      <c r="T9">
        <f t="shared" ca="1" si="9"/>
        <v>0.85127615964418424</v>
      </c>
      <c r="Z9">
        <v>7.64356E-4</v>
      </c>
      <c r="AA9">
        <v>0.20825796699999999</v>
      </c>
      <c r="AB9">
        <v>0.455268548</v>
      </c>
      <c r="AC9">
        <v>0.35275251299999999</v>
      </c>
      <c r="AD9">
        <v>0.230104803</v>
      </c>
      <c r="AE9">
        <v>3.494705867</v>
      </c>
      <c r="AF9">
        <v>-8.4924614030000001</v>
      </c>
      <c r="AG9">
        <v>2.0500800000000001E-4</v>
      </c>
      <c r="AH9">
        <v>-2.219384443</v>
      </c>
      <c r="AI9">
        <v>0.108675985</v>
      </c>
      <c r="AJ9">
        <v>-1.4245396100000001</v>
      </c>
      <c r="AK9">
        <v>0.240619216</v>
      </c>
    </row>
    <row r="10" spans="1:37" x14ac:dyDescent="0.25">
      <c r="A10" t="s">
        <v>29</v>
      </c>
      <c r="B10">
        <v>0.46666360000000001</v>
      </c>
      <c r="C10">
        <v>8.0890100000000006E-2</v>
      </c>
      <c r="D10">
        <v>1.0248969999999999</v>
      </c>
      <c r="E10">
        <v>3.2964399999999998E-2</v>
      </c>
      <c r="F10">
        <v>0.47905184099999998</v>
      </c>
      <c r="G10">
        <v>0.99839324799999996</v>
      </c>
      <c r="H10">
        <v>0.45532731599999998</v>
      </c>
      <c r="I10">
        <v>0.47982279700000002</v>
      </c>
      <c r="J10">
        <f t="shared" ca="1" si="0"/>
        <v>0.58982625117581677</v>
      </c>
      <c r="K10">
        <f t="shared" ca="1" si="1"/>
        <v>0.31435102220025413</v>
      </c>
      <c r="L10">
        <f t="shared" ca="1" si="2"/>
        <v>-7.2340486428840278E-2</v>
      </c>
      <c r="M10">
        <f t="shared" ca="1" si="3"/>
        <v>0.40688258615410094</v>
      </c>
      <c r="N10">
        <f t="shared" ca="1" si="4"/>
        <v>0.21685022770357959</v>
      </c>
      <c r="O10">
        <f t="shared" ca="1" si="5"/>
        <v>0.77258929190053949</v>
      </c>
      <c r="P10">
        <f t="shared" ca="1" si="6"/>
        <v>0.98346861395101448</v>
      </c>
      <c r="Q10">
        <f t="shared" ca="1" si="7"/>
        <v>-0.10096279682729703</v>
      </c>
      <c r="R10">
        <v>0.70469999999999999</v>
      </c>
      <c r="S10">
        <f t="shared" ca="1" si="8"/>
        <v>0.70189067993105547</v>
      </c>
      <c r="T10">
        <f t="shared" ca="1" si="9"/>
        <v>0.84502633725106768</v>
      </c>
      <c r="Z10">
        <v>1.44771E-4</v>
      </c>
      <c r="AA10">
        <v>5.8425017000000003E-2</v>
      </c>
      <c r="AB10">
        <v>0.22690590799999999</v>
      </c>
      <c r="AC10">
        <v>0.181944092</v>
      </c>
      <c r="AD10">
        <v>0.131785659</v>
      </c>
      <c r="AE10">
        <v>1.9326169660000001</v>
      </c>
      <c r="AF10">
        <v>-8.6151214469999999</v>
      </c>
      <c r="AG10">
        <v>1.8134299999999999E-4</v>
      </c>
      <c r="AH10">
        <v>-2.3163121050000002</v>
      </c>
      <c r="AI10">
        <v>9.8636677000000006E-2</v>
      </c>
      <c r="AJ10">
        <v>-1.680429905</v>
      </c>
      <c r="AK10">
        <v>0.18629387</v>
      </c>
    </row>
    <row r="11" spans="1:37" x14ac:dyDescent="0.25">
      <c r="A11" t="s">
        <v>30</v>
      </c>
      <c r="B11">
        <v>0.14759949999999999</v>
      </c>
      <c r="C11">
        <v>9.9539199999999994E-2</v>
      </c>
      <c r="D11">
        <v>1.497546</v>
      </c>
      <c r="E11">
        <v>5.61901E-2</v>
      </c>
      <c r="F11">
        <v>0.21485906199999999</v>
      </c>
      <c r="G11">
        <v>1.028753636</v>
      </c>
      <c r="H11">
        <v>9.8560912000000001E-2</v>
      </c>
      <c r="I11">
        <v>0.208853756</v>
      </c>
      <c r="J11">
        <f t="shared" ca="1" si="0"/>
        <v>0.54771568356688638</v>
      </c>
      <c r="K11">
        <f t="shared" ca="1" si="1"/>
        <v>0.32660015075877663</v>
      </c>
      <c r="L11">
        <f t="shared" ca="1" si="2"/>
        <v>-2.7825838639570728E-2</v>
      </c>
      <c r="M11">
        <f t="shared" ca="1" si="3"/>
        <v>0.16946161633997281</v>
      </c>
      <c r="N11">
        <f t="shared" ca="1" si="4"/>
        <v>0.10104912293916864</v>
      </c>
      <c r="O11">
        <f t="shared" ca="1" si="5"/>
        <v>0.79615495365321565</v>
      </c>
      <c r="P11">
        <f t="shared" ca="1" si="6"/>
        <v>1.0442853118224502</v>
      </c>
      <c r="Q11">
        <f t="shared" ca="1" si="7"/>
        <v>-5.8290399380809432E-2</v>
      </c>
      <c r="R11">
        <v>0.94320000000000004</v>
      </c>
      <c r="S11">
        <f t="shared" ca="1" si="8"/>
        <v>0.94103558932257214</v>
      </c>
      <c r="T11">
        <f t="shared" ca="1" si="9"/>
        <v>0.97226748369097926</v>
      </c>
      <c r="Z11" s="1">
        <v>3.0899999999999999E-5</v>
      </c>
      <c r="AA11">
        <v>7.3104306999999993E-2</v>
      </c>
      <c r="AB11">
        <v>0.23704524299999999</v>
      </c>
      <c r="AC11">
        <v>0.14095491399999999</v>
      </c>
      <c r="AD11">
        <v>0.111088679</v>
      </c>
      <c r="AE11">
        <v>2.1038380839999999</v>
      </c>
      <c r="AF11">
        <v>-10.137073790000001</v>
      </c>
      <c r="AG11" s="1">
        <v>3.96E-5</v>
      </c>
      <c r="AH11">
        <v>-3.0484218730000001</v>
      </c>
      <c r="AI11">
        <v>4.7433721999999998E-2</v>
      </c>
      <c r="AJ11">
        <v>-2.4270751449999999</v>
      </c>
      <c r="AK11">
        <v>8.8294704000000002E-2</v>
      </c>
    </row>
    <row r="12" spans="1:37" x14ac:dyDescent="0.25">
      <c r="A12" t="s">
        <v>31</v>
      </c>
      <c r="B12">
        <v>-1.6429560000000001</v>
      </c>
      <c r="C12">
        <v>0.1126487</v>
      </c>
      <c r="D12">
        <v>2.431756</v>
      </c>
      <c r="E12">
        <v>0.1104726</v>
      </c>
      <c r="F12">
        <v>-1.496627809</v>
      </c>
      <c r="G12">
        <v>2.66951348</v>
      </c>
      <c r="H12">
        <v>-0.67562535099999999</v>
      </c>
      <c r="I12">
        <v>-0.56063691800000004</v>
      </c>
      <c r="J12">
        <f t="shared" ca="1" si="0"/>
        <v>0.48364783665313416</v>
      </c>
      <c r="K12">
        <f t="shared" ca="1" si="1"/>
        <v>0.3529516907258668</v>
      </c>
      <c r="L12">
        <f t="shared" ca="1" si="2"/>
        <v>-1.6498101492236024</v>
      </c>
      <c r="M12">
        <f t="shared" ca="1" si="3"/>
        <v>1.042330755020789</v>
      </c>
      <c r="N12">
        <f t="shared" ca="1" si="4"/>
        <v>0.76066173442641549</v>
      </c>
      <c r="O12">
        <f t="shared" ca="1" si="5"/>
        <v>0.78022304740058168</v>
      </c>
      <c r="P12">
        <f t="shared" ca="1" si="6"/>
        <v>2.6555903266142278</v>
      </c>
      <c r="Q12">
        <f t="shared" ca="1" si="7"/>
        <v>-0.37336929052032164</v>
      </c>
      <c r="R12">
        <v>0.82250000000000001</v>
      </c>
      <c r="S12">
        <f t="shared" ca="1" si="8"/>
        <v>0.80459469849214404</v>
      </c>
      <c r="T12">
        <f t="shared" ca="1" si="9"/>
        <v>0.91151333706687876</v>
      </c>
      <c r="Z12" s="1">
        <v>1.2099999999999999E-5</v>
      </c>
      <c r="AA12">
        <v>6.9734929999999999E-3</v>
      </c>
      <c r="AB12">
        <v>0.108502206</v>
      </c>
      <c r="AC12">
        <v>8.0052785000000001E-2</v>
      </c>
      <c r="AD12">
        <v>6.4022062000000005E-2</v>
      </c>
      <c r="AE12">
        <v>0.30691227199999999</v>
      </c>
      <c r="AF12">
        <v>-10.95915505</v>
      </c>
      <c r="AG12" s="1">
        <v>1.7399999999999999E-5</v>
      </c>
      <c r="AH12">
        <v>-4.1616708689999999</v>
      </c>
      <c r="AI12">
        <v>1.5581502000000001E-2</v>
      </c>
      <c r="AJ12">
        <v>-2.365773876</v>
      </c>
      <c r="AK12">
        <v>9.3876623000000006E-2</v>
      </c>
    </row>
    <row r="13" spans="1:37" x14ac:dyDescent="0.25">
      <c r="A13" t="s">
        <v>32</v>
      </c>
      <c r="B13">
        <v>0.57165200000000005</v>
      </c>
      <c r="C13">
        <v>2.6554299999999999E-2</v>
      </c>
      <c r="D13">
        <v>0.28399180000000002</v>
      </c>
      <c r="E13">
        <v>6.9377499999999995E-2</v>
      </c>
      <c r="F13">
        <v>0.57656167000000003</v>
      </c>
      <c r="G13">
        <v>0.28157348799999998</v>
      </c>
      <c r="H13">
        <v>2.0129172739999999</v>
      </c>
      <c r="I13">
        <v>2.0476418920000001</v>
      </c>
      <c r="J13">
        <f t="shared" ca="1" si="0"/>
        <v>0.57565643820912593</v>
      </c>
      <c r="K13">
        <f t="shared" ca="1" si="1"/>
        <v>0.32147135735874804</v>
      </c>
      <c r="L13">
        <f t="shared" ca="1" si="2"/>
        <v>-8.4138805011543055E-2</v>
      </c>
      <c r="M13">
        <f t="shared" ca="1" si="3"/>
        <v>0.47793806979855186</v>
      </c>
      <c r="N13">
        <f t="shared" ca="1" si="4"/>
        <v>0.26690121022453428</v>
      </c>
      <c r="O13">
        <f t="shared" ca="1" si="5"/>
        <v>0.72941642947333207</v>
      </c>
      <c r="P13">
        <f t="shared" ca="1" si="6"/>
        <v>0.26186501852042293</v>
      </c>
      <c r="Q13">
        <f t="shared" ca="1" si="7"/>
        <v>-0.12359637037247861</v>
      </c>
      <c r="R13">
        <v>0.71340000000000003</v>
      </c>
      <c r="S13">
        <f t="shared" ca="1" si="8"/>
        <v>0.68586732831640695</v>
      </c>
      <c r="T13">
        <f t="shared" ca="1" si="9"/>
        <v>0.85007377213698387</v>
      </c>
      <c r="Z13">
        <v>3.6057363000000002E-2</v>
      </c>
      <c r="AA13">
        <v>7.070391334</v>
      </c>
      <c r="AB13">
        <v>5.927087437</v>
      </c>
      <c r="AC13">
        <v>4.787570229</v>
      </c>
      <c r="AD13">
        <v>2.8671111260000002</v>
      </c>
      <c r="AE13">
        <v>36.453292480000002</v>
      </c>
      <c r="AF13">
        <v>-4.5505385120000001</v>
      </c>
      <c r="AG13">
        <v>1.0561515E-2</v>
      </c>
      <c r="AH13">
        <v>0.94224686499999999</v>
      </c>
      <c r="AI13">
        <v>2.5657398169999999</v>
      </c>
      <c r="AJ13">
        <v>-0.19090512300000001</v>
      </c>
      <c r="AK13">
        <v>0.82621097300000002</v>
      </c>
    </row>
    <row r="14" spans="1:37" x14ac:dyDescent="0.25">
      <c r="A14" t="s">
        <v>33</v>
      </c>
      <c r="B14">
        <v>2.147033</v>
      </c>
      <c r="C14">
        <v>0.6082341</v>
      </c>
      <c r="D14">
        <v>2.0788600000000002</v>
      </c>
      <c r="E14">
        <v>9.90592E-2</v>
      </c>
      <c r="F14">
        <v>1.608626865</v>
      </c>
      <c r="G14">
        <v>2.7746527919999999</v>
      </c>
      <c r="H14">
        <v>1.0327934540000001</v>
      </c>
      <c r="I14">
        <v>0.57975789600000005</v>
      </c>
      <c r="J14">
        <f t="shared" ca="1" si="0"/>
        <v>0.57551833435716848</v>
      </c>
      <c r="K14">
        <f t="shared" ca="1" si="1"/>
        <v>0.30553569985503704</v>
      </c>
      <c r="L14">
        <f t="shared" ca="1" si="2"/>
        <v>-0.21613334354427566</v>
      </c>
      <c r="M14">
        <f t="shared" ca="1" si="3"/>
        <v>1.3331437256836709</v>
      </c>
      <c r="N14">
        <f t="shared" ca="1" si="4"/>
        <v>0.70774982640488038</v>
      </c>
      <c r="O14">
        <f t="shared" ca="1" si="5"/>
        <v>0.78776964329706023</v>
      </c>
      <c r="P14">
        <f t="shared" ca="1" si="6"/>
        <v>2.7868787312894656</v>
      </c>
      <c r="Q14">
        <f t="shared" ca="1" si="7"/>
        <v>-0.35998788284717298</v>
      </c>
      <c r="R14">
        <v>0.83840000000000003</v>
      </c>
      <c r="S14">
        <f t="shared" ca="1" si="8"/>
        <v>0.83810776099938322</v>
      </c>
      <c r="T14">
        <f t="shared" ca="1" si="9"/>
        <v>0.91951253224754292</v>
      </c>
      <c r="Z14">
        <v>1.6054200000000001E-4</v>
      </c>
      <c r="AA14">
        <v>5.5996244000000001E-2</v>
      </c>
      <c r="AB14">
        <v>0.29676372299999998</v>
      </c>
      <c r="AC14">
        <v>0.23295903400000001</v>
      </c>
      <c r="AD14">
        <v>0.169742276</v>
      </c>
      <c r="AE14">
        <v>1.686138954</v>
      </c>
      <c r="AF14">
        <v>-8.4305302389999994</v>
      </c>
      <c r="AG14">
        <v>2.18106E-4</v>
      </c>
      <c r="AH14">
        <v>-2.2130544560000001</v>
      </c>
      <c r="AI14">
        <v>0.109366084</v>
      </c>
      <c r="AJ14">
        <v>-1.5805647819999999</v>
      </c>
      <c r="AK14">
        <v>0.20585880000000001</v>
      </c>
    </row>
    <row r="15" spans="1:37" x14ac:dyDescent="0.25">
      <c r="A15" t="s">
        <v>34</v>
      </c>
      <c r="B15">
        <v>0.85190630000000001</v>
      </c>
      <c r="C15">
        <v>3.3556500000000003E-2</v>
      </c>
      <c r="D15">
        <v>0.4837709</v>
      </c>
      <c r="E15">
        <v>4.861E-2</v>
      </c>
      <c r="F15">
        <v>0.69454021899999996</v>
      </c>
      <c r="G15">
        <v>0.59338173100000002</v>
      </c>
      <c r="H15">
        <v>1.7609705339999999</v>
      </c>
      <c r="I15">
        <v>1.170477929</v>
      </c>
      <c r="J15">
        <f t="shared" ca="1" si="0"/>
        <v>0.55551697546869427</v>
      </c>
      <c r="K15">
        <f t="shared" ca="1" si="1"/>
        <v>0.27227162427740753</v>
      </c>
      <c r="L15">
        <f t="shared" ca="1" si="2"/>
        <v>-6.6681272754419874E-2</v>
      </c>
      <c r="M15">
        <f t="shared" ca="1" si="3"/>
        <v>0.55559358979235218</v>
      </c>
      <c r="N15">
        <f t="shared" ca="1" si="4"/>
        <v>0.27230917471648752</v>
      </c>
      <c r="O15">
        <f t="shared" ca="1" si="5"/>
        <v>0.78175750095454777</v>
      </c>
      <c r="P15">
        <f t="shared" ca="1" si="6"/>
        <v>0.59144778940177067</v>
      </c>
      <c r="Q15">
        <f t="shared" ca="1" si="7"/>
        <v>-0.13518761655912909</v>
      </c>
      <c r="R15">
        <v>0.74490000000000001</v>
      </c>
      <c r="S15">
        <f t="shared" ca="1" si="8"/>
        <v>0.71932140458091409</v>
      </c>
      <c r="T15">
        <f t="shared" ca="1" si="9"/>
        <v>0.86364672352366612</v>
      </c>
      <c r="Z15" s="1">
        <v>6.28E-6</v>
      </c>
      <c r="AA15">
        <v>6.4669310000000004E-3</v>
      </c>
      <c r="AB15">
        <v>0.14785979299999999</v>
      </c>
      <c r="AC15">
        <v>9.6690257000000002E-2</v>
      </c>
      <c r="AD15">
        <v>7.4213903999999997E-2</v>
      </c>
      <c r="AE15">
        <v>1.0591807310000001</v>
      </c>
      <c r="AF15">
        <v>-8.4952291639999995</v>
      </c>
      <c r="AG15">
        <v>2.04441E-4</v>
      </c>
      <c r="AH15">
        <v>-2.174975586</v>
      </c>
      <c r="AI15">
        <v>0.113610927</v>
      </c>
      <c r="AJ15">
        <v>-1.637090951</v>
      </c>
      <c r="AK15">
        <v>0.19454516099999999</v>
      </c>
    </row>
    <row r="16" spans="1:37" x14ac:dyDescent="0.25">
      <c r="A16" t="s">
        <v>35</v>
      </c>
      <c r="B16">
        <v>-0.1156291</v>
      </c>
      <c r="C16">
        <v>7.65681E-2</v>
      </c>
      <c r="D16">
        <v>1.3537380000000001</v>
      </c>
      <c r="E16">
        <v>5.3425599999999997E-2</v>
      </c>
      <c r="F16">
        <v>-9.2597032999999995E-2</v>
      </c>
      <c r="G16">
        <v>1.6904592009999999</v>
      </c>
      <c r="H16">
        <v>-8.5414681000000006E-2</v>
      </c>
      <c r="I16">
        <v>-5.477626E-2</v>
      </c>
      <c r="J16">
        <f t="shared" ca="1" si="0"/>
        <v>0.58766578534332137</v>
      </c>
      <c r="K16">
        <f t="shared" ca="1" si="1"/>
        <v>0.2496800637290772</v>
      </c>
      <c r="L16">
        <f t="shared" ca="1" si="2"/>
        <v>-0.10212425017765832</v>
      </c>
      <c r="M16">
        <f t="shared" ca="1" si="3"/>
        <v>7.8359195690505271E-2</v>
      </c>
      <c r="N16">
        <f t="shared" ca="1" si="4"/>
        <v>3.3292271664811385E-2</v>
      </c>
      <c r="O16">
        <f t="shared" ca="1" si="5"/>
        <v>0.7839925883100185</v>
      </c>
      <c r="P16">
        <f t="shared" ca="1" si="6"/>
        <v>1.6897670426412064</v>
      </c>
      <c r="Q16">
        <f t="shared" ca="1" si="7"/>
        <v>-1.6300056653008932E-2</v>
      </c>
      <c r="R16">
        <v>0.85960000000000003</v>
      </c>
      <c r="S16">
        <f t="shared" ca="1" si="8"/>
        <v>0.82685883385601877</v>
      </c>
      <c r="T16">
        <f t="shared" ca="1" si="9"/>
        <v>0.92937335366766072</v>
      </c>
      <c r="Z16">
        <v>1.01264E-4</v>
      </c>
      <c r="AA16">
        <v>7.8528205000000004E-2</v>
      </c>
      <c r="AB16">
        <v>0.23435837800000001</v>
      </c>
      <c r="AC16">
        <v>0.169494065</v>
      </c>
      <c r="AD16">
        <v>0.121685822</v>
      </c>
      <c r="AE16">
        <v>1.820136346</v>
      </c>
      <c r="AF16">
        <v>-9.3755170270000008</v>
      </c>
      <c r="AG16" s="1">
        <v>8.4800000000000001E-5</v>
      </c>
      <c r="AH16">
        <v>-2.7209531130000002</v>
      </c>
      <c r="AI16">
        <v>6.5811997999999997E-2</v>
      </c>
      <c r="AJ16">
        <v>-2.065379445</v>
      </c>
      <c r="AK16">
        <v>0.12677017900000001</v>
      </c>
    </row>
    <row r="17" spans="1:37" x14ac:dyDescent="0.25">
      <c r="A17" t="s">
        <v>36</v>
      </c>
      <c r="B17">
        <v>-0.1187337</v>
      </c>
      <c r="C17">
        <v>0.239789</v>
      </c>
      <c r="D17">
        <v>1.4484159999999999</v>
      </c>
      <c r="E17">
        <v>7.6736899999999997E-2</v>
      </c>
      <c r="F17">
        <v>-0.32575923699999998</v>
      </c>
      <c r="G17">
        <v>0.52792299200000004</v>
      </c>
      <c r="H17">
        <v>-8.1974860999999996E-2</v>
      </c>
      <c r="I17">
        <v>-0.617058251</v>
      </c>
      <c r="J17">
        <f t="shared" ca="1" si="0"/>
        <v>0.55315736536825333</v>
      </c>
      <c r="K17">
        <f t="shared" ca="1" si="1"/>
        <v>0.31134846574355024</v>
      </c>
      <c r="L17">
        <f t="shared" ca="1" si="2"/>
        <v>-0.36564656564602305</v>
      </c>
      <c r="M17">
        <f t="shared" ca="1" si="3"/>
        <v>0.25948241464794103</v>
      </c>
      <c r="N17">
        <f t="shared" ca="1" si="4"/>
        <v>0.14605147964410498</v>
      </c>
      <c r="O17">
        <f t="shared" ca="1" si="5"/>
        <v>0.7844552570039669</v>
      </c>
      <c r="P17">
        <f t="shared" ca="1" si="6"/>
        <v>0.52801825711877048</v>
      </c>
      <c r="Q17">
        <f t="shared" ca="1" si="7"/>
        <v>-7.3073372381437712E-2</v>
      </c>
      <c r="R17">
        <v>0.89429999999999998</v>
      </c>
      <c r="S17">
        <f t="shared" ca="1" si="8"/>
        <v>0.86156637792448998</v>
      </c>
      <c r="T17">
        <f t="shared" ca="1" si="9"/>
        <v>0.95026242843430309</v>
      </c>
      <c r="Z17">
        <v>1.47758E-4</v>
      </c>
      <c r="AA17">
        <v>6.8979747999999994E-2</v>
      </c>
      <c r="AB17">
        <v>0.26656928400000002</v>
      </c>
      <c r="AC17">
        <v>0.205275652</v>
      </c>
      <c r="AD17">
        <v>0.119568535</v>
      </c>
      <c r="AE17">
        <v>1.7904301730000001</v>
      </c>
      <c r="AF17">
        <v>-8.3981050760000002</v>
      </c>
      <c r="AG17">
        <v>2.2529399999999999E-4</v>
      </c>
      <c r="AH17">
        <v>-2.1072011179999999</v>
      </c>
      <c r="AI17">
        <v>0.121577773</v>
      </c>
      <c r="AJ17">
        <v>-1.6225718069999999</v>
      </c>
      <c r="AK17">
        <v>0.197390396</v>
      </c>
    </row>
    <row r="18" spans="1:37" x14ac:dyDescent="0.25">
      <c r="A18" t="s">
        <v>37</v>
      </c>
      <c r="B18">
        <v>0.89106810000000003</v>
      </c>
      <c r="C18">
        <v>2.75718E-2</v>
      </c>
      <c r="D18">
        <v>0.76455740000000005</v>
      </c>
      <c r="E18">
        <v>8.6395799999999995E-2</v>
      </c>
      <c r="F18">
        <v>1.136153357</v>
      </c>
      <c r="G18">
        <v>0.59963094400000005</v>
      </c>
      <c r="H18">
        <v>1.165469198</v>
      </c>
      <c r="I18">
        <v>1.894754381</v>
      </c>
      <c r="J18">
        <f t="shared" ca="1" si="0"/>
        <v>0.57706408536425691</v>
      </c>
      <c r="K18">
        <f t="shared" ca="1" si="1"/>
        <v>0.29464939950478947</v>
      </c>
      <c r="L18">
        <f t="shared" ca="1" si="2"/>
        <v>-0.14501146706681772</v>
      </c>
      <c r="M18">
        <f t="shared" ca="1" si="3"/>
        <v>0.94411194881865845</v>
      </c>
      <c r="N18">
        <f t="shared" ca="1" si="4"/>
        <v>0.48206434231497697</v>
      </c>
      <c r="O18">
        <f t="shared" ca="1" si="5"/>
        <v>0.74436710437593478</v>
      </c>
      <c r="P18">
        <f t="shared" ca="1" si="6"/>
        <v>0.56909057558634757</v>
      </c>
      <c r="Q18">
        <f t="shared" ca="1" si="7"/>
        <v>-0.22576198695066224</v>
      </c>
      <c r="R18">
        <v>0.86680000000000001</v>
      </c>
      <c r="S18">
        <f t="shared" ca="1" si="8"/>
        <v>0.82597762395612961</v>
      </c>
      <c r="T18">
        <f t="shared" ca="1" si="9"/>
        <v>0.93274327740023644</v>
      </c>
      <c r="Z18">
        <v>1.1985490999999999E-2</v>
      </c>
      <c r="AA18">
        <v>5.6972854890000004</v>
      </c>
      <c r="AB18">
        <v>2.9362574160000001</v>
      </c>
      <c r="AC18">
        <v>2.4435374950000002</v>
      </c>
      <c r="AD18">
        <v>1.6956345740000001</v>
      </c>
      <c r="AE18">
        <v>45.043435440000003</v>
      </c>
      <c r="AF18">
        <v>-5.1159052269999998</v>
      </c>
      <c r="AG18">
        <v>6.000544E-3</v>
      </c>
      <c r="AH18">
        <v>0.70001123799999998</v>
      </c>
      <c r="AI18">
        <v>2.0137753370000002</v>
      </c>
      <c r="AJ18">
        <v>-0.64284652799999997</v>
      </c>
      <c r="AK18">
        <v>0.52579360600000002</v>
      </c>
    </row>
    <row r="19" spans="1:37" x14ac:dyDescent="0.25">
      <c r="A19" t="s">
        <v>38</v>
      </c>
      <c r="B19">
        <v>-0.2197423</v>
      </c>
      <c r="C19">
        <v>0.53811850000000006</v>
      </c>
      <c r="D19">
        <v>1.5427999999999999</v>
      </c>
      <c r="E19">
        <v>0.1070704</v>
      </c>
      <c r="F19">
        <v>-0.42783238899999998</v>
      </c>
      <c r="G19">
        <v>0.79240943200000002</v>
      </c>
      <c r="H19">
        <v>-0.14243084</v>
      </c>
      <c r="I19">
        <v>-0.53991329700000001</v>
      </c>
      <c r="J19">
        <f t="shared" ca="1" si="0"/>
        <v>0.57619769304865032</v>
      </c>
      <c r="K19">
        <f t="shared" ca="1" si="1"/>
        <v>0.33456859377267956</v>
      </c>
      <c r="L19">
        <f t="shared" ca="1" si="2"/>
        <v>-0.4944680222442287</v>
      </c>
      <c r="M19">
        <f t="shared" ca="1" si="3"/>
        <v>0.35498309119674154</v>
      </c>
      <c r="N19">
        <f t="shared" ca="1" si="4"/>
        <v>0.20612056429171585</v>
      </c>
      <c r="O19">
        <f t="shared" ca="1" si="5"/>
        <v>0.73018815659742953</v>
      </c>
      <c r="P19">
        <f t="shared" ca="1" si="6"/>
        <v>0.73772517758868261</v>
      </c>
      <c r="Q19">
        <f t="shared" ca="1" si="7"/>
        <v>-7.5718154940199234E-2</v>
      </c>
      <c r="R19">
        <v>0.7399</v>
      </c>
      <c r="S19">
        <f t="shared" ca="1" si="8"/>
        <v>0.72994833992600383</v>
      </c>
      <c r="T19">
        <f t="shared" ca="1" si="9"/>
        <v>0.86554891429740088</v>
      </c>
      <c r="Z19">
        <v>4.2476299999999999E-4</v>
      </c>
      <c r="AA19">
        <v>0.22676935300000001</v>
      </c>
      <c r="AB19">
        <v>0.27983147400000002</v>
      </c>
      <c r="AC19">
        <v>0.21006849999999999</v>
      </c>
      <c r="AD19">
        <v>0.15106227999999999</v>
      </c>
      <c r="AE19">
        <v>3.623711439</v>
      </c>
      <c r="AF19">
        <v>-9.8592384749999997</v>
      </c>
      <c r="AG19" s="1">
        <v>5.2299999999999997E-5</v>
      </c>
      <c r="AH19">
        <v>-3.0930716399999998</v>
      </c>
      <c r="AI19">
        <v>4.5362403000000003E-2</v>
      </c>
      <c r="AJ19">
        <v>-1.966438766</v>
      </c>
      <c r="AK19">
        <v>0.13995437999999999</v>
      </c>
    </row>
    <row r="20" spans="1:37" x14ac:dyDescent="0.25">
      <c r="A20" t="s">
        <v>39</v>
      </c>
      <c r="B20">
        <v>2.9098499999999999E-2</v>
      </c>
      <c r="C20">
        <v>0.22872020000000001</v>
      </c>
      <c r="D20">
        <v>1.2769459999999999</v>
      </c>
      <c r="E20">
        <v>8.7218900000000002E-2</v>
      </c>
      <c r="F20">
        <v>4.1043731E-2</v>
      </c>
      <c r="G20">
        <v>0.90530788600000001</v>
      </c>
      <c r="H20">
        <v>2.2787572999999998E-2</v>
      </c>
      <c r="I20">
        <v>4.5336765000000001E-2</v>
      </c>
      <c r="J20">
        <f t="shared" ca="1" si="0"/>
        <v>0.56826103004709938</v>
      </c>
      <c r="K20">
        <f t="shared" ca="1" si="1"/>
        <v>0.26406863128302721</v>
      </c>
      <c r="L20">
        <f t="shared" ca="1" si="2"/>
        <v>-4.0747131005274681E-3</v>
      </c>
      <c r="M20">
        <f t="shared" ca="1" si="3"/>
        <v>3.3585916111251932E-2</v>
      </c>
      <c r="N20">
        <f t="shared" ca="1" si="4"/>
        <v>1.5607241089803004E-2</v>
      </c>
      <c r="O20">
        <f t="shared" ca="1" si="5"/>
        <v>0.73058072223166537</v>
      </c>
      <c r="P20">
        <f ca="1">G20*O20*1.295</f>
        <v>0.85651363350869336</v>
      </c>
      <c r="Q20">
        <f t="shared" ca="1" si="7"/>
        <v>1.6593505700751798E-2</v>
      </c>
      <c r="R20">
        <v>0.82550000000000001</v>
      </c>
      <c r="S20">
        <f t="shared" ca="1" si="8"/>
        <v>0.82254660460434459</v>
      </c>
      <c r="T20">
        <f t="shared" ca="1" si="9"/>
        <v>0.91025534426197463</v>
      </c>
      <c r="Z20">
        <v>1.00697E-4</v>
      </c>
      <c r="AA20">
        <v>5.0581420000000002E-2</v>
      </c>
      <c r="AB20">
        <v>0.22118167899999999</v>
      </c>
      <c r="AC20">
        <v>0.16876080299999999</v>
      </c>
      <c r="AD20">
        <v>0.12261997600000001</v>
      </c>
      <c r="AE20">
        <v>1.456049068</v>
      </c>
      <c r="AF20">
        <v>-9.391709058</v>
      </c>
      <c r="AG20" s="1">
        <v>8.3399999999999994E-5</v>
      </c>
      <c r="AH20">
        <v>-2.863871676</v>
      </c>
      <c r="AI20">
        <v>5.7047463E-2</v>
      </c>
      <c r="AJ20">
        <v>-1.887457994</v>
      </c>
      <c r="AK20">
        <v>0.151456323</v>
      </c>
    </row>
    <row r="21" spans="1:37" x14ac:dyDescent="0.25">
      <c r="A21" t="s">
        <v>40</v>
      </c>
      <c r="B21">
        <v>1.471023</v>
      </c>
      <c r="C21">
        <v>7.6959299999999994E-2</v>
      </c>
      <c r="D21">
        <v>1.8204659999999999</v>
      </c>
      <c r="E21">
        <v>6.9801000000000002E-2</v>
      </c>
      <c r="F21">
        <v>1.7266164100000001</v>
      </c>
      <c r="G21">
        <v>1.550979906</v>
      </c>
      <c r="H21">
        <v>0.80804750000000003</v>
      </c>
      <c r="I21">
        <v>1.1132422820000001</v>
      </c>
      <c r="J21">
        <f t="shared" ca="1" si="0"/>
        <v>0.59466101783796854</v>
      </c>
      <c r="K21">
        <f t="shared" ca="1" si="1"/>
        <v>0.29793776069088385</v>
      </c>
      <c r="L21">
        <f t="shared" ca="1" si="2"/>
        <v>-0.24633829795878798</v>
      </c>
      <c r="M21">
        <f t="shared" ca="1" si="3"/>
        <v>1.4785221193723286</v>
      </c>
      <c r="N21">
        <f t="shared" ca="1" si="4"/>
        <v>0.74077088654524748</v>
      </c>
      <c r="O21">
        <f t="shared" ca="1" si="5"/>
        <v>0.75979073362934502</v>
      </c>
      <c r="P21">
        <f t="shared" ca="1" si="6"/>
        <v>1.5024857047957434</v>
      </c>
      <c r="Q21">
        <f t="shared" ca="1" si="7"/>
        <v>-0.34613834267049542</v>
      </c>
      <c r="R21">
        <v>0.86439999999999995</v>
      </c>
      <c r="S21">
        <f t="shared" ca="1" si="8"/>
        <v>0.86221359083573113</v>
      </c>
      <c r="T21">
        <f t="shared" ca="1" si="9"/>
        <v>0.93350324909174842</v>
      </c>
      <c r="Z21">
        <v>1.4890719999999999E-3</v>
      </c>
      <c r="AA21">
        <v>0.21282220499999999</v>
      </c>
      <c r="AB21">
        <v>0.74044135600000005</v>
      </c>
      <c r="AC21">
        <v>0.57321724600000001</v>
      </c>
      <c r="AD21">
        <v>0.44175239900000002</v>
      </c>
      <c r="AE21">
        <v>4.3660432</v>
      </c>
      <c r="AF21">
        <v>-6.9425190020000001</v>
      </c>
      <c r="AG21">
        <v>9.6583400000000005E-4</v>
      </c>
      <c r="AH21">
        <v>-1.1932828710000001</v>
      </c>
      <c r="AI21">
        <v>0.30322418200000001</v>
      </c>
      <c r="AJ21">
        <v>-0.994571027</v>
      </c>
      <c r="AK21">
        <v>0.36988208</v>
      </c>
    </row>
    <row r="22" spans="1:37" x14ac:dyDescent="0.25">
      <c r="A22" t="s">
        <v>41</v>
      </c>
      <c r="B22">
        <v>3.8462610000000002</v>
      </c>
      <c r="C22">
        <v>0.12950439999999999</v>
      </c>
      <c r="D22">
        <v>1.2638579999999999</v>
      </c>
      <c r="E22">
        <v>4.0322999999999998E-2</v>
      </c>
      <c r="F22">
        <v>3.354615951</v>
      </c>
      <c r="G22">
        <v>1.449086216</v>
      </c>
      <c r="H22">
        <v>3.0432698930000002</v>
      </c>
      <c r="I22">
        <v>2.3149871380000002</v>
      </c>
      <c r="J22">
        <f t="shared" ca="1" si="0"/>
        <v>0.54504828458828491</v>
      </c>
      <c r="K22">
        <f t="shared" ca="1" si="1"/>
        <v>0.3522938782564638</v>
      </c>
      <c r="L22">
        <f t="shared" ca="1" si="2"/>
        <v>-0.49006362424836025</v>
      </c>
      <c r="M22">
        <f t="shared" ca="1" si="3"/>
        <v>2.6329358441448694</v>
      </c>
      <c r="N22">
        <f t="shared" ca="1" si="4"/>
        <v>1.7018073553518511</v>
      </c>
      <c r="O22">
        <f t="shared" ca="1" si="5"/>
        <v>0.74808615046970039</v>
      </c>
      <c r="P22">
        <f t="shared" ca="1" si="6"/>
        <v>1.3821526945083344</v>
      </c>
      <c r="Q22">
        <f t="shared" ca="1" si="7"/>
        <v>-0.81743691693009279</v>
      </c>
      <c r="R22">
        <v>0.93869999999999998</v>
      </c>
      <c r="S22">
        <f t="shared" ca="1" si="8"/>
        <v>0.93598816102771243</v>
      </c>
      <c r="T22">
        <f t="shared" ca="1" si="9"/>
        <v>0.97075758296237336</v>
      </c>
      <c r="Z22">
        <v>3.4842100000000002E-3</v>
      </c>
      <c r="AA22">
        <v>0.580598261</v>
      </c>
      <c r="AB22">
        <v>0.56052424000000001</v>
      </c>
      <c r="AC22">
        <v>0.42382324599999999</v>
      </c>
      <c r="AD22">
        <v>0.21413459600000001</v>
      </c>
      <c r="AE22">
        <v>8.7528773340000008</v>
      </c>
      <c r="AF22">
        <v>-4.8407696270000002</v>
      </c>
      <c r="AG22">
        <v>7.9009709999999997E-3</v>
      </c>
      <c r="AH22">
        <v>0.50267313800000002</v>
      </c>
      <c r="AI22">
        <v>1.6531344269999999</v>
      </c>
      <c r="AJ22">
        <v>-0.91633951899999999</v>
      </c>
      <c r="AK22">
        <v>0.39998048600000002</v>
      </c>
    </row>
    <row r="23" spans="1:37" x14ac:dyDescent="0.25">
      <c r="A23" t="s">
        <v>42</v>
      </c>
      <c r="B23">
        <v>0.71783490000000005</v>
      </c>
      <c r="C23">
        <v>3.5366599999999998E-2</v>
      </c>
      <c r="D23">
        <v>0.64341899999999996</v>
      </c>
      <c r="E23">
        <v>3.1659E-2</v>
      </c>
      <c r="F23">
        <v>0.72098051600000002</v>
      </c>
      <c r="G23">
        <v>0.64061178200000002</v>
      </c>
      <c r="H23">
        <v>1.115656982</v>
      </c>
      <c r="I23">
        <v>1.125456222</v>
      </c>
      <c r="J23">
        <f t="shared" ca="1" si="0"/>
        <v>0.50345408432539429</v>
      </c>
      <c r="K23">
        <f t="shared" ca="1" si="1"/>
        <v>0.29247748210624219</v>
      </c>
      <c r="L23">
        <f t="shared" ca="1" si="2"/>
        <v>-5.2682571055930077E-2</v>
      </c>
      <c r="M23">
        <f t="shared" ca="1" si="3"/>
        <v>0.52269204311889161</v>
      </c>
      <c r="N23">
        <f t="shared" ca="1" si="4"/>
        <v>0.30365361499296856</v>
      </c>
      <c r="O23">
        <f t="shared" ca="1" si="5"/>
        <v>0.7406002856424424</v>
      </c>
      <c r="P23">
        <f t="shared" ca="1" si="6"/>
        <v>0.60490751763727035</v>
      </c>
      <c r="Q23">
        <f t="shared" ca="1" si="7"/>
        <v>-0.13397467531511945</v>
      </c>
      <c r="R23">
        <v>0.87660000000000005</v>
      </c>
      <c r="S23">
        <f t="shared" ca="1" si="8"/>
        <v>0.86677228288477692</v>
      </c>
      <c r="T23">
        <f t="shared" ca="1" si="9"/>
        <v>0.93884689172930968</v>
      </c>
      <c r="Z23">
        <v>6.3048399999999995E-4</v>
      </c>
      <c r="AA23">
        <v>0.33751586900000002</v>
      </c>
      <c r="AB23">
        <v>0.97802504099999998</v>
      </c>
      <c r="AC23">
        <v>0.76711074999999995</v>
      </c>
      <c r="AD23">
        <v>0.54134091500000003</v>
      </c>
      <c r="AE23">
        <v>4.5142954150000003</v>
      </c>
      <c r="AF23">
        <v>-7.1815759210000003</v>
      </c>
      <c r="AG23">
        <v>7.6046800000000004E-4</v>
      </c>
      <c r="AH23">
        <v>-1.0407594200000001</v>
      </c>
      <c r="AI23">
        <v>0.353186363</v>
      </c>
      <c r="AJ23">
        <v>-1.3106936039999999</v>
      </c>
      <c r="AK23">
        <v>0.269632973</v>
      </c>
    </row>
    <row r="24" spans="1:37" x14ac:dyDescent="0.25">
      <c r="A24" t="s">
        <v>43</v>
      </c>
      <c r="B24">
        <v>0.56500479999999997</v>
      </c>
      <c r="C24">
        <v>0.27098369999999999</v>
      </c>
      <c r="D24">
        <v>2.389386</v>
      </c>
      <c r="E24">
        <v>0.13086030000000001</v>
      </c>
      <c r="F24">
        <v>0.54118481799999996</v>
      </c>
      <c r="G24">
        <v>2.4945536399999999</v>
      </c>
      <c r="H24">
        <v>0.236464431</v>
      </c>
      <c r="I24">
        <v>0.21694655500000001</v>
      </c>
      <c r="J24">
        <f t="shared" ca="1" si="0"/>
        <v>0.50743620306498605</v>
      </c>
      <c r="K24">
        <f t="shared" ca="1" si="1"/>
        <v>0.32692219548168766</v>
      </c>
      <c r="L24">
        <f t="shared" ca="1" si="2"/>
        <v>-5.4517901606262242E-2</v>
      </c>
      <c r="M24">
        <f t="shared" ca="1" si="3"/>
        <v>0.39544814765136316</v>
      </c>
      <c r="N24">
        <f t="shared" ca="1" si="4"/>
        <v>0.25477247356116128</v>
      </c>
      <c r="O24">
        <f t="shared" ca="1" si="5"/>
        <v>0.73223747052904686</v>
      </c>
      <c r="P24">
        <f t="shared" ca="1" si="6"/>
        <v>2.3289222005020984</v>
      </c>
      <c r="Q24">
        <f t="shared" ca="1" si="7"/>
        <v>-4.4570517031629953E-2</v>
      </c>
      <c r="R24">
        <v>0.71699999999999997</v>
      </c>
      <c r="S24">
        <f t="shared" ca="1" si="8"/>
        <v>0.6855222420464554</v>
      </c>
      <c r="T24">
        <f t="shared" ca="1" si="9"/>
        <v>0.84801479390489742</v>
      </c>
      <c r="Z24">
        <v>1.8078500000000001E-4</v>
      </c>
      <c r="AA24">
        <v>7.8734283000000002E-2</v>
      </c>
      <c r="AB24">
        <v>0.24312794300000001</v>
      </c>
      <c r="AC24">
        <v>0.18160342700000001</v>
      </c>
      <c r="AD24">
        <v>0.12599606499999999</v>
      </c>
      <c r="AE24">
        <v>1.373477233</v>
      </c>
      <c r="AF24">
        <v>-9.6192016910000007</v>
      </c>
      <c r="AG24" s="1">
        <v>6.6400000000000001E-5</v>
      </c>
      <c r="AH24">
        <v>-3.035557839</v>
      </c>
      <c r="AI24">
        <v>4.8047852000000002E-2</v>
      </c>
      <c r="AJ24">
        <v>-2.0204431399999998</v>
      </c>
      <c r="AK24">
        <v>0.13259669299999999</v>
      </c>
    </row>
    <row r="25" spans="1:37" x14ac:dyDescent="0.25">
      <c r="A25" t="s">
        <v>44</v>
      </c>
      <c r="B25">
        <v>0.87673650000000003</v>
      </c>
      <c r="C25">
        <v>0.16329340000000001</v>
      </c>
      <c r="D25">
        <v>1.1896</v>
      </c>
      <c r="E25">
        <v>6.2292E-2</v>
      </c>
      <c r="F25">
        <v>1.0672385710000001</v>
      </c>
      <c r="G25">
        <v>0.97725641500000004</v>
      </c>
      <c r="H25">
        <v>0.73700109300000005</v>
      </c>
      <c r="I25">
        <v>1.0920763010000001</v>
      </c>
      <c r="J25">
        <f t="shared" ca="1" si="0"/>
        <v>0.59618608128889472</v>
      </c>
      <c r="K25">
        <f t="shared" ca="1" si="1"/>
        <v>0.30785606280294397</v>
      </c>
      <c r="L25">
        <f t="shared" ca="1" si="2"/>
        <v>-0.161057339608732</v>
      </c>
      <c r="M25">
        <f t="shared" ca="1" si="3"/>
        <v>0.91623280528058382</v>
      </c>
      <c r="N25">
        <f t="shared" ca="1" si="4"/>
        <v>0.47312044493688027</v>
      </c>
      <c r="O25">
        <f t="shared" ca="1" si="5"/>
        <v>0.75962132146978711</v>
      </c>
      <c r="P25">
        <f t="shared" ca="1" si="6"/>
        <v>0.94648963195583657</v>
      </c>
      <c r="Q25">
        <f t="shared" ca="1" si="7"/>
        <v>-0.22117683094635837</v>
      </c>
      <c r="R25">
        <v>0.81010000000000004</v>
      </c>
      <c r="S25">
        <f t="shared" ca="1" si="8"/>
        <v>0.7991491283808746</v>
      </c>
      <c r="T25">
        <f t="shared" ca="1" si="9"/>
        <v>0.90614761403478417</v>
      </c>
      <c r="Z25">
        <v>2.4204320000000001E-3</v>
      </c>
      <c r="AA25">
        <v>1.074878314</v>
      </c>
      <c r="AB25">
        <v>0.76547710999999996</v>
      </c>
      <c r="AC25">
        <v>0.592184865</v>
      </c>
      <c r="AD25">
        <v>0.40054485699999998</v>
      </c>
      <c r="AE25">
        <v>21.588684579999999</v>
      </c>
      <c r="AF25">
        <v>-6.8293069339999999</v>
      </c>
      <c r="AG25">
        <v>1.0816070000000001E-3</v>
      </c>
      <c r="AH25">
        <v>-0.73199871299999997</v>
      </c>
      <c r="AI25">
        <v>0.48094675399999998</v>
      </c>
      <c r="AJ25">
        <v>-1.0125291409999999</v>
      </c>
      <c r="AK25">
        <v>0.36329898199999999</v>
      </c>
    </row>
    <row r="26" spans="1:37" x14ac:dyDescent="0.25">
      <c r="A26" t="s">
        <v>45</v>
      </c>
      <c r="B26">
        <v>0.21846479999999999</v>
      </c>
      <c r="C26">
        <v>0.1649369</v>
      </c>
      <c r="D26">
        <v>1.4451970000000001</v>
      </c>
      <c r="E26">
        <v>6.9399100000000005E-2</v>
      </c>
      <c r="F26">
        <v>0.26844066500000002</v>
      </c>
      <c r="G26">
        <v>1.1761432380000001</v>
      </c>
      <c r="H26">
        <v>0.151166104</v>
      </c>
      <c r="I26">
        <v>0.22823807199999999</v>
      </c>
      <c r="J26">
        <f t="shared" ca="1" si="0"/>
        <v>0.4811789317397589</v>
      </c>
      <c r="K26">
        <f t="shared" ca="1" si="1"/>
        <v>0.30547869198696742</v>
      </c>
      <c r="L26">
        <f t="shared" ca="1" si="2"/>
        <v>-1.7822712361175962E-2</v>
      </c>
      <c r="M26">
        <f t="shared" ca="1" si="3"/>
        <v>0.18600190908510308</v>
      </c>
      <c r="N26">
        <f t="shared" ca="1" si="4"/>
        <v>0.11808418063724886</v>
      </c>
      <c r="O26">
        <f t="shared" ca="1" si="5"/>
        <v>0.73006210822461037</v>
      </c>
      <c r="P26">
        <f t="shared" ca="1" si="6"/>
        <v>1.0947884551832097</v>
      </c>
      <c r="Q26">
        <f t="shared" ca="1" si="7"/>
        <v>-1.8364698910229182E-2</v>
      </c>
      <c r="R26">
        <v>0.82689999999999997</v>
      </c>
      <c r="S26">
        <f t="shared" ca="1" si="8"/>
        <v>0.81767174536519249</v>
      </c>
      <c r="T26">
        <f t="shared" ca="1" si="9"/>
        <v>0.91152701780471901</v>
      </c>
      <c r="Z26">
        <v>2.8841700000000001E-4</v>
      </c>
      <c r="AA26">
        <v>0.21535149200000001</v>
      </c>
      <c r="AB26">
        <v>0.33852482</v>
      </c>
      <c r="AC26">
        <v>0.24963491099999999</v>
      </c>
      <c r="AD26">
        <v>0.19829311899999999</v>
      </c>
      <c r="AE26">
        <v>5.8513669320000004</v>
      </c>
      <c r="AF26">
        <v>-8.7949569709999995</v>
      </c>
      <c r="AG26">
        <v>1.51495E-4</v>
      </c>
      <c r="AH26">
        <v>-2.2169704139999999</v>
      </c>
      <c r="AI26">
        <v>0.108938648</v>
      </c>
      <c r="AJ26">
        <v>-1.727688339</v>
      </c>
      <c r="AK26">
        <v>0.17769470500000001</v>
      </c>
    </row>
    <row r="27" spans="1:37" x14ac:dyDescent="0.25">
      <c r="A27" t="s">
        <v>46</v>
      </c>
      <c r="B27">
        <v>1.6736871369999999</v>
      </c>
      <c r="C27">
        <v>0.72248999999999997</v>
      </c>
      <c r="D27">
        <v>1.3031090000000001</v>
      </c>
      <c r="E27">
        <v>0.1116408</v>
      </c>
      <c r="F27">
        <v>1.3726924199999999</v>
      </c>
      <c r="G27">
        <v>0.79442296700000004</v>
      </c>
      <c r="H27">
        <v>1.2843800000000001</v>
      </c>
      <c r="I27">
        <v>1.727911298</v>
      </c>
      <c r="J27">
        <f t="shared" ca="1" si="0"/>
        <v>0.5018069544541619</v>
      </c>
      <c r="K27">
        <f t="shared" ca="1" si="1"/>
        <v>0.28489294151493189</v>
      </c>
      <c r="L27">
        <f t="shared" ca="1" si="2"/>
        <v>-9.1179618488325787E-2</v>
      </c>
      <c r="M27">
        <f t="shared" ca="1" si="3"/>
        <v>0.99191030786281909</v>
      </c>
      <c r="N27">
        <f t="shared" ca="1" si="4"/>
        <v>0.5631413491138324</v>
      </c>
      <c r="O27">
        <f t="shared" ca="1" si="5"/>
        <v>0.74686702823716022</v>
      </c>
      <c r="P27">
        <f t="shared" ca="1" si="6"/>
        <v>0.75649360867146298</v>
      </c>
      <c r="Q27">
        <f t="shared" ca="1" si="7"/>
        <v>-0.26260599539264767</v>
      </c>
      <c r="R27">
        <v>0.81950000000000001</v>
      </c>
      <c r="S27">
        <f t="shared" ca="1" si="8"/>
        <v>0.78453866055373611</v>
      </c>
      <c r="T27">
        <f t="shared" ca="1" si="9"/>
        <v>0.91030431787042343</v>
      </c>
      <c r="Z27">
        <v>3.2231300000000002E-4</v>
      </c>
      <c r="AA27">
        <v>0.28912662099999997</v>
      </c>
      <c r="AB27">
        <v>0.448024058</v>
      </c>
      <c r="AC27">
        <v>0.34057341400000002</v>
      </c>
      <c r="AD27">
        <v>0.26826572100000001</v>
      </c>
      <c r="AE27">
        <v>6.7743414050000004</v>
      </c>
      <c r="AF27">
        <v>-7.7847138820000001</v>
      </c>
      <c r="AG27">
        <v>4.1604599999999999E-4</v>
      </c>
      <c r="AH27">
        <v>-1.390709687</v>
      </c>
      <c r="AI27">
        <v>0.248898602</v>
      </c>
      <c r="AJ27">
        <v>-1.641388058</v>
      </c>
      <c r="AK27">
        <v>0.19371097300000001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F8315-F0FC-414C-8B92-2793C584BFBF}">
  <dimension ref="A1:Y2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 t="s">
        <v>47</v>
      </c>
      <c r="C1" t="s">
        <v>55</v>
      </c>
      <c r="D1" t="s">
        <v>51</v>
      </c>
      <c r="E1" t="s">
        <v>49</v>
      </c>
      <c r="F1" t="s">
        <v>53</v>
      </c>
      <c r="G1" t="s">
        <v>61</v>
      </c>
      <c r="H1" t="s">
        <v>2</v>
      </c>
      <c r="I1" t="s">
        <v>62</v>
      </c>
      <c r="J1" t="s">
        <v>4</v>
      </c>
      <c r="K1" t="s">
        <v>63</v>
      </c>
      <c r="L1" t="s">
        <v>59</v>
      </c>
      <c r="M1" t="s">
        <v>57</v>
      </c>
      <c r="O1" t="s">
        <v>0</v>
      </c>
      <c r="P1" t="s">
        <v>47</v>
      </c>
      <c r="Q1" t="s">
        <v>55</v>
      </c>
      <c r="R1" t="s">
        <v>51</v>
      </c>
      <c r="S1" t="s">
        <v>49</v>
      </c>
      <c r="T1" t="s">
        <v>53</v>
      </c>
      <c r="U1" t="s">
        <v>61</v>
      </c>
      <c r="V1" t="s">
        <v>62</v>
      </c>
      <c r="W1" t="s">
        <v>63</v>
      </c>
      <c r="X1" t="s">
        <v>59</v>
      </c>
      <c r="Y1" t="s">
        <v>57</v>
      </c>
    </row>
    <row r="2" spans="1:25" x14ac:dyDescent="0.25">
      <c r="A2" t="s">
        <v>45</v>
      </c>
      <c r="B2" s="2">
        <v>-2.4394126823337137E-2</v>
      </c>
      <c r="C2" s="2">
        <v>-5.8188695681573921E-2</v>
      </c>
      <c r="D2" s="2">
        <v>0.11441270758824379</v>
      </c>
      <c r="E2" s="2">
        <v>0.20281621105843051</v>
      </c>
      <c r="F2" s="2">
        <v>1.1781079217749042</v>
      </c>
      <c r="G2" s="2">
        <v>0.26844066500000002</v>
      </c>
      <c r="H2" s="2">
        <v>0.1649369</v>
      </c>
      <c r="I2" s="2">
        <v>1.1761432380000001</v>
      </c>
      <c r="J2" s="2">
        <v>6.9399100000000005E-2</v>
      </c>
      <c r="K2" s="2">
        <v>0.22823807199999999</v>
      </c>
      <c r="L2" s="2">
        <v>0.91075697182578463</v>
      </c>
      <c r="M2" s="2">
        <v>0.80690057810173355</v>
      </c>
      <c r="O2" t="s">
        <v>45</v>
      </c>
      <c r="P2" s="2">
        <v>-2.4394126823337137E-2</v>
      </c>
      <c r="Q2" s="2">
        <v>-5.8188695681573921E-2</v>
      </c>
      <c r="R2" s="2">
        <v>0.11441270758824379</v>
      </c>
      <c r="S2" s="2">
        <v>0.20281621105843051</v>
      </c>
      <c r="T2" s="2">
        <v>1.1781079217749042</v>
      </c>
      <c r="U2" s="2">
        <v>0.26844066500000002</v>
      </c>
      <c r="V2" s="2">
        <v>1.1761432380000001</v>
      </c>
      <c r="W2" s="2">
        <v>0.22823807199999999</v>
      </c>
      <c r="X2" s="2">
        <v>0.91075697182578463</v>
      </c>
      <c r="Y2" s="2">
        <v>0.80690057810173355</v>
      </c>
    </row>
    <row r="3" spans="1:25" x14ac:dyDescent="0.25">
      <c r="A3" t="s">
        <v>24</v>
      </c>
      <c r="B3" s="2">
        <v>-0.39659496755729068</v>
      </c>
      <c r="C3" s="2">
        <v>-9.0988667163523163E-2</v>
      </c>
      <c r="D3" s="2">
        <v>0.14430959533873713</v>
      </c>
      <c r="E3" s="2">
        <v>0.26767261977584428</v>
      </c>
      <c r="F3" s="2">
        <v>1.946997233988309</v>
      </c>
      <c r="G3" s="2">
        <v>-0.38120772000000003</v>
      </c>
      <c r="H3" s="2">
        <v>0.2740609</v>
      </c>
      <c r="I3" s="2">
        <v>1.9093294949999999</v>
      </c>
      <c r="J3" s="2">
        <v>6.7023899999999997E-2</v>
      </c>
      <c r="K3" s="2">
        <v>-0.19965528299999999</v>
      </c>
      <c r="L3" s="2">
        <v>0.897281295722131</v>
      </c>
      <c r="M3" s="2">
        <v>0.76802195721687938</v>
      </c>
      <c r="O3" t="s">
        <v>24</v>
      </c>
      <c r="P3" s="2">
        <v>-0.39659496755729068</v>
      </c>
      <c r="Q3" s="2">
        <v>-9.0988667163523163E-2</v>
      </c>
      <c r="R3" s="2">
        <v>0.14430959533873713</v>
      </c>
      <c r="S3" s="2">
        <v>0.26767261977584428</v>
      </c>
      <c r="T3" s="2">
        <v>1.946997233988309</v>
      </c>
      <c r="U3" s="2">
        <v>-0.38120772000000003</v>
      </c>
      <c r="V3" s="2">
        <v>1.9093294949999999</v>
      </c>
      <c r="W3" s="2">
        <v>-0.19965528299999999</v>
      </c>
      <c r="X3" s="2">
        <v>0.897281295722131</v>
      </c>
      <c r="Y3" s="2">
        <v>0.76802195721687938</v>
      </c>
    </row>
    <row r="4" spans="1:25" x14ac:dyDescent="0.25">
      <c r="A4" t="s">
        <v>33</v>
      </c>
      <c r="B4" s="2">
        <v>-0.12068259585379443</v>
      </c>
      <c r="C4" s="2">
        <v>-0.25801796383262743</v>
      </c>
      <c r="D4" s="2">
        <v>0.71229816434032223</v>
      </c>
      <c r="E4" s="2">
        <v>1.1376938923672666</v>
      </c>
      <c r="F4" s="2">
        <v>2.5783905553249324</v>
      </c>
      <c r="G4" s="2">
        <v>1.608626865</v>
      </c>
      <c r="H4" s="2">
        <v>0.6082341</v>
      </c>
      <c r="I4" s="2">
        <v>2.7746527919999999</v>
      </c>
      <c r="J4" s="2">
        <v>9.90592E-2</v>
      </c>
      <c r="K4" s="2">
        <v>0.57975789600000005</v>
      </c>
      <c r="L4" s="2">
        <v>0.91606869007706515</v>
      </c>
      <c r="M4" s="2">
        <v>0.80364128128687273</v>
      </c>
      <c r="O4" t="s">
        <v>33</v>
      </c>
      <c r="P4" s="2">
        <v>-0.12068259585379443</v>
      </c>
      <c r="Q4" s="2">
        <v>-0.25801796383262743</v>
      </c>
      <c r="R4" s="2">
        <v>0.71229816434032223</v>
      </c>
      <c r="S4" s="2">
        <v>1.1376938923672666</v>
      </c>
      <c r="T4" s="2">
        <v>2.5783905553249324</v>
      </c>
      <c r="U4" s="2">
        <v>1.608626865</v>
      </c>
      <c r="V4" s="2">
        <v>2.7746527919999999</v>
      </c>
      <c r="W4" s="2">
        <v>0.57975789600000005</v>
      </c>
      <c r="X4" s="2">
        <v>0.91606869007706515</v>
      </c>
      <c r="Y4" s="2">
        <v>0.80364128128687273</v>
      </c>
    </row>
    <row r="5" spans="1:25" x14ac:dyDescent="0.25">
      <c r="A5" t="s">
        <v>39</v>
      </c>
      <c r="B5" s="2">
        <v>-4.723817223089611E-3</v>
      </c>
      <c r="C5" s="2">
        <v>-9.0568214887553067E-3</v>
      </c>
      <c r="D5" s="2">
        <v>2.0730079922643242E-2</v>
      </c>
      <c r="E5" s="2">
        <v>2.976128552353598E-2</v>
      </c>
      <c r="F5" s="2">
        <v>0.90269144905486742</v>
      </c>
      <c r="G5" s="2">
        <v>4.1043731E-2</v>
      </c>
      <c r="H5" s="2">
        <v>0.22872020000000001</v>
      </c>
      <c r="I5" s="2">
        <v>0.90530788600000001</v>
      </c>
      <c r="J5" s="2">
        <v>8.7218900000000002E-2</v>
      </c>
      <c r="K5" s="2">
        <v>4.5336765000000001E-2</v>
      </c>
      <c r="L5" s="2">
        <v>0.91116779788141689</v>
      </c>
      <c r="M5" s="2">
        <v>0.81250983472701166</v>
      </c>
      <c r="O5" t="s">
        <v>39</v>
      </c>
      <c r="P5" s="2">
        <v>-4.723817223089611E-3</v>
      </c>
      <c r="Q5" s="2">
        <v>-9.0568214887553067E-3</v>
      </c>
      <c r="R5" s="2">
        <v>2.0730079922643242E-2</v>
      </c>
      <c r="S5" s="2">
        <v>2.976128552353598E-2</v>
      </c>
      <c r="T5" s="2">
        <v>0.90269144905486742</v>
      </c>
      <c r="U5" s="2">
        <v>4.1043731E-2</v>
      </c>
      <c r="V5" s="2">
        <v>0.90530788600000001</v>
      </c>
      <c r="W5" s="2">
        <v>4.5336765000000001E-2</v>
      </c>
      <c r="X5" s="2">
        <v>0.91116779788141689</v>
      </c>
      <c r="Y5" s="2">
        <v>0.81250983472701166</v>
      </c>
    </row>
    <row r="6" spans="1:25" x14ac:dyDescent="0.25">
      <c r="A6" t="s">
        <v>43</v>
      </c>
      <c r="B6" s="2">
        <v>-7.4657927044940869E-2</v>
      </c>
      <c r="C6" s="2">
        <v>-4.7015262047948703E-2</v>
      </c>
      <c r="D6" s="2">
        <v>0.26500277855910581</v>
      </c>
      <c r="E6" s="2">
        <v>0.42549789353077588</v>
      </c>
      <c r="F6" s="2">
        <v>2.3235813855367917</v>
      </c>
      <c r="G6" s="2">
        <v>0.54118481799999996</v>
      </c>
      <c r="H6" s="2">
        <v>0.27098369999999999</v>
      </c>
      <c r="I6" s="2">
        <v>2.4945536399999999</v>
      </c>
      <c r="J6" s="2">
        <v>0.13086030000000001</v>
      </c>
      <c r="K6" s="2">
        <v>0.21694655500000001</v>
      </c>
      <c r="L6" s="2">
        <v>0.84693762527010374</v>
      </c>
      <c r="M6" s="2">
        <v>0.68766401656621257</v>
      </c>
      <c r="O6" t="s">
        <v>43</v>
      </c>
      <c r="P6" s="2">
        <v>-7.4657927044940869E-2</v>
      </c>
      <c r="Q6" s="2">
        <v>-4.7015262047948703E-2</v>
      </c>
      <c r="R6" s="2">
        <v>0.26500277855910581</v>
      </c>
      <c r="S6" s="2">
        <v>0.42549789353077588</v>
      </c>
      <c r="T6" s="2">
        <v>2.3235813855367917</v>
      </c>
      <c r="U6" s="2">
        <v>0.54118481799999996</v>
      </c>
      <c r="V6" s="2">
        <v>2.4945536399999999</v>
      </c>
      <c r="W6" s="2">
        <v>0.21694655500000001</v>
      </c>
      <c r="X6" s="2">
        <v>0.84693762527010374</v>
      </c>
      <c r="Y6" s="2">
        <v>0.68766401656621257</v>
      </c>
    </row>
    <row r="7" spans="1:25" x14ac:dyDescent="0.25">
      <c r="A7" t="s">
        <v>22</v>
      </c>
      <c r="B7" s="2">
        <v>-0.11512742803300707</v>
      </c>
      <c r="C7" s="2">
        <v>-0.18506231464411568</v>
      </c>
      <c r="D7" s="2">
        <v>0.38599619420271392</v>
      </c>
      <c r="E7" s="2">
        <v>0.67907727686330022</v>
      </c>
      <c r="F7" s="2">
        <v>0.45280275208551746</v>
      </c>
      <c r="G7" s="2">
        <v>0.83481861499999999</v>
      </c>
      <c r="H7" s="2">
        <v>5.0838099999999997E-2</v>
      </c>
      <c r="I7" s="2">
        <v>0.46867431700000001</v>
      </c>
      <c r="J7" s="2">
        <v>0.1016394</v>
      </c>
      <c r="K7" s="2">
        <v>1.7812339720000001</v>
      </c>
      <c r="L7" s="2">
        <v>0.96858659912265965</v>
      </c>
      <c r="M7" s="2">
        <v>0.81437499999999996</v>
      </c>
      <c r="O7" t="s">
        <v>22</v>
      </c>
      <c r="P7" s="2">
        <v>-0.11512742803300707</v>
      </c>
      <c r="Q7" s="2">
        <v>-0.18506231464411568</v>
      </c>
      <c r="R7" s="2">
        <v>0.38599619420271392</v>
      </c>
      <c r="S7" s="2">
        <v>0.67907727686330022</v>
      </c>
      <c r="T7" s="2">
        <v>0.45280275208551746</v>
      </c>
      <c r="U7" s="2">
        <v>0.83481861499999999</v>
      </c>
      <c r="V7" s="2">
        <v>0.46867431700000001</v>
      </c>
      <c r="W7" s="2">
        <v>1.7812339720000001</v>
      </c>
      <c r="X7" s="2">
        <v>0.96858659912265965</v>
      </c>
      <c r="Y7" s="2">
        <v>0.81437499999999996</v>
      </c>
    </row>
    <row r="8" spans="1:25" x14ac:dyDescent="0.25">
      <c r="A8" t="s">
        <v>31</v>
      </c>
      <c r="B8" s="2">
        <v>-1.7117349910020114</v>
      </c>
      <c r="C8" s="2">
        <v>-0.26457247380024007</v>
      </c>
      <c r="D8" s="2">
        <v>0.69619770956636784</v>
      </c>
      <c r="E8" s="2">
        <v>1.2306444634376548</v>
      </c>
      <c r="F8" s="2">
        <v>2.5024607180341123</v>
      </c>
      <c r="G8" s="2">
        <v>-1.496627809</v>
      </c>
      <c r="H8" s="2">
        <v>0.1126487</v>
      </c>
      <c r="I8" s="2">
        <v>2.66951348</v>
      </c>
      <c r="J8" s="2">
        <v>0.1104726</v>
      </c>
      <c r="K8" s="2">
        <v>-0.56063691800000004</v>
      </c>
      <c r="L8" s="2">
        <v>0.91278387649520509</v>
      </c>
      <c r="M8" s="2">
        <v>0.8114843491096021</v>
      </c>
      <c r="O8" t="s">
        <v>31</v>
      </c>
      <c r="P8" s="2">
        <v>-1.7117349910020114</v>
      </c>
      <c r="Q8" s="2">
        <v>-0.26457247380024007</v>
      </c>
      <c r="R8" s="2">
        <v>0.69619770956636784</v>
      </c>
      <c r="S8" s="2">
        <v>1.2306444634376548</v>
      </c>
      <c r="T8" s="2">
        <v>2.5024607180341123</v>
      </c>
      <c r="U8" s="2">
        <v>-1.496627809</v>
      </c>
      <c r="V8" s="2">
        <v>2.66951348</v>
      </c>
      <c r="W8" s="2">
        <v>-0.56063691800000004</v>
      </c>
      <c r="X8" s="2">
        <v>0.91278387649520509</v>
      </c>
      <c r="Y8" s="2">
        <v>0.8114843491096021</v>
      </c>
    </row>
    <row r="9" spans="1:25" x14ac:dyDescent="0.25">
      <c r="A9" t="s">
        <v>29</v>
      </c>
      <c r="B9" s="2">
        <v>-4.1282820143456522E-2</v>
      </c>
      <c r="C9" s="2">
        <v>-0.10748766246026598</v>
      </c>
      <c r="D9" s="2">
        <v>0.19599222806833855</v>
      </c>
      <c r="E9" s="2">
        <v>0.36562525321857448</v>
      </c>
      <c r="F9" s="2">
        <v>1.0173763448521933</v>
      </c>
      <c r="G9" s="2">
        <v>0.47905184099999998</v>
      </c>
      <c r="H9" s="2">
        <v>8.0890100000000006E-2</v>
      </c>
      <c r="I9" s="2">
        <v>0.99839324799999996</v>
      </c>
      <c r="J9" s="2">
        <v>3.2964399999999998E-2</v>
      </c>
      <c r="K9" s="2">
        <v>0.47982279700000002</v>
      </c>
      <c r="L9" s="2">
        <v>0.8426871155242317</v>
      </c>
      <c r="M9" s="2">
        <v>0.69243196844403643</v>
      </c>
      <c r="O9" t="s">
        <v>29</v>
      </c>
      <c r="P9" s="2">
        <v>-4.1282820143456522E-2</v>
      </c>
      <c r="Q9" s="2">
        <v>-0.10748766246026598</v>
      </c>
      <c r="R9" s="2">
        <v>0.19599222806833855</v>
      </c>
      <c r="S9" s="2">
        <v>0.36562525321857448</v>
      </c>
      <c r="T9" s="2">
        <v>1.0173763448521933</v>
      </c>
      <c r="U9" s="2">
        <v>0.47905184099999998</v>
      </c>
      <c r="V9" s="2">
        <v>0.99839324799999996</v>
      </c>
      <c r="W9" s="2">
        <v>0.47982279700000002</v>
      </c>
      <c r="X9" s="2">
        <v>0.8426871155242317</v>
      </c>
      <c r="Y9" s="2">
        <v>0.69243196844403643</v>
      </c>
    </row>
    <row r="10" spans="1:25" x14ac:dyDescent="0.25">
      <c r="A10" t="s">
        <v>38</v>
      </c>
      <c r="B10" s="2">
        <v>-0.46463066222154603</v>
      </c>
      <c r="C10" s="2">
        <v>-7.9955953083879983E-2</v>
      </c>
      <c r="D10" s="2">
        <v>0.15701230831659069</v>
      </c>
      <c r="E10" s="2">
        <v>0.3444166271265014</v>
      </c>
      <c r="F10" s="2">
        <v>0.79530902985116925</v>
      </c>
      <c r="G10" s="2">
        <v>-0.42783238899999998</v>
      </c>
      <c r="H10" s="2">
        <v>0.53811850000000006</v>
      </c>
      <c r="I10" s="2">
        <v>0.79240943200000002</v>
      </c>
      <c r="J10" s="2">
        <v>0.1070704</v>
      </c>
      <c r="K10" s="2">
        <v>-0.53991329700000001</v>
      </c>
      <c r="L10" s="2">
        <v>0.86221420814441418</v>
      </c>
      <c r="M10" s="2">
        <v>0.7319882384440064</v>
      </c>
      <c r="O10" t="s">
        <v>38</v>
      </c>
      <c r="P10" s="2">
        <v>-0.46463066222154603</v>
      </c>
      <c r="Q10" s="2">
        <v>-7.9955953083879983E-2</v>
      </c>
      <c r="R10" s="2">
        <v>0.15701230831659069</v>
      </c>
      <c r="S10" s="2">
        <v>0.3444166271265014</v>
      </c>
      <c r="T10" s="2">
        <v>0.79530902985116925</v>
      </c>
      <c r="U10" s="2">
        <v>-0.42783238899999998</v>
      </c>
      <c r="V10" s="2">
        <v>0.79240943200000002</v>
      </c>
      <c r="W10" s="2">
        <v>-0.53991329700000001</v>
      </c>
      <c r="X10" s="2">
        <v>0.86221420814441418</v>
      </c>
      <c r="Y10" s="2">
        <v>0.7319882384440064</v>
      </c>
    </row>
    <row r="11" spans="1:25" x14ac:dyDescent="0.25">
      <c r="A11" t="s">
        <v>27</v>
      </c>
      <c r="B11" s="2">
        <v>-1.3140786276469945</v>
      </c>
      <c r="C11" s="2">
        <v>-0.18750649296890309</v>
      </c>
      <c r="D11" s="2">
        <v>0.50539457313730551</v>
      </c>
      <c r="E11" s="2">
        <v>0.87179975315668334</v>
      </c>
      <c r="F11" s="2">
        <v>1.7617556368005007</v>
      </c>
      <c r="G11" s="2">
        <v>-1.2509629289999999</v>
      </c>
      <c r="H11" s="2">
        <v>0.28272399999999998</v>
      </c>
      <c r="I11" s="2">
        <v>1.8921372240000001</v>
      </c>
      <c r="J11" s="2">
        <v>8.9982699999999999E-2</v>
      </c>
      <c r="K11" s="2">
        <v>-0.661137529</v>
      </c>
      <c r="L11" s="2">
        <v>0.93131744336176492</v>
      </c>
      <c r="M11" s="2">
        <v>0.83909352171590035</v>
      </c>
      <c r="O11" t="s">
        <v>27</v>
      </c>
      <c r="P11" s="2">
        <v>-1.3140786276469945</v>
      </c>
      <c r="Q11" s="2">
        <v>-0.18750649296890309</v>
      </c>
      <c r="R11" s="2">
        <v>0.50539457313730551</v>
      </c>
      <c r="S11" s="2">
        <v>0.87179975315668334</v>
      </c>
      <c r="T11" s="2">
        <v>1.7617556368005007</v>
      </c>
      <c r="U11" s="2">
        <v>-1.2509629289999999</v>
      </c>
      <c r="V11" s="2">
        <v>1.8921372240000001</v>
      </c>
      <c r="W11" s="2">
        <v>-0.661137529</v>
      </c>
      <c r="X11" s="2">
        <v>0.93131744336176492</v>
      </c>
      <c r="Y11" s="2">
        <v>0.83909352171590035</v>
      </c>
    </row>
    <row r="12" spans="1:25" x14ac:dyDescent="0.25">
      <c r="A12" t="s">
        <v>28</v>
      </c>
      <c r="B12" s="2">
        <v>-3.2089503784385201E-2</v>
      </c>
      <c r="C12" s="2">
        <v>-4.8796361689038059E-2</v>
      </c>
      <c r="D12" s="2">
        <v>0.12341633620503456</v>
      </c>
      <c r="E12" s="2">
        <v>0.18527690136373584</v>
      </c>
      <c r="F12" s="2">
        <v>1.0154811591730415</v>
      </c>
      <c r="G12" s="2">
        <v>0.24451423</v>
      </c>
      <c r="H12" s="2">
        <v>0.33166449999999997</v>
      </c>
      <c r="I12" s="2">
        <v>1.0413047719999999</v>
      </c>
      <c r="J12" s="2">
        <v>0.108084</v>
      </c>
      <c r="K12" s="2">
        <v>0.23481523900000001</v>
      </c>
      <c r="L12" s="2">
        <v>0.84979534431775816</v>
      </c>
      <c r="M12" s="2">
        <v>0.71240900615039404</v>
      </c>
      <c r="O12" t="s">
        <v>28</v>
      </c>
      <c r="P12" s="2">
        <v>-3.2089503784385201E-2</v>
      </c>
      <c r="Q12" s="2">
        <v>-4.8796361689038059E-2</v>
      </c>
      <c r="R12" s="2">
        <v>0.12341633620503456</v>
      </c>
      <c r="S12" s="2">
        <v>0.18527690136373584</v>
      </c>
      <c r="T12" s="2">
        <v>1.0154811591730415</v>
      </c>
      <c r="U12" s="2">
        <v>0.24451423</v>
      </c>
      <c r="V12" s="2">
        <v>1.0413047719999999</v>
      </c>
      <c r="W12" s="2">
        <v>0.23481523900000001</v>
      </c>
      <c r="X12" s="2">
        <v>0.84979534431775816</v>
      </c>
      <c r="Y12" s="2">
        <v>0.71240900615039404</v>
      </c>
    </row>
    <row r="13" spans="1:25" x14ac:dyDescent="0.25">
      <c r="A13" t="s">
        <v>26</v>
      </c>
      <c r="B13" s="2">
        <v>-1.6274079756975646E-2</v>
      </c>
      <c r="C13" s="2">
        <v>-7.6475450397343825E-2</v>
      </c>
      <c r="D13" s="2">
        <v>0.15259234510421538</v>
      </c>
      <c r="E13" s="2">
        <v>0.30759120440973592</v>
      </c>
      <c r="F13" s="2">
        <v>0.16637024269047226</v>
      </c>
      <c r="G13" s="2">
        <v>0.42763539</v>
      </c>
      <c r="H13" s="2">
        <v>1.8684599999999999E-2</v>
      </c>
      <c r="I13" s="2">
        <v>0.16601168699999999</v>
      </c>
      <c r="J13" s="2">
        <v>0.1449888</v>
      </c>
      <c r="K13" s="2">
        <v>2.5759354490000002</v>
      </c>
      <c r="L13" s="2">
        <v>0.91556280657161826</v>
      </c>
      <c r="M13" s="2">
        <v>0.80564190287159687</v>
      </c>
      <c r="O13" t="s">
        <v>26</v>
      </c>
      <c r="P13" s="2">
        <v>-1.6274079756975646E-2</v>
      </c>
      <c r="Q13" s="2">
        <v>-7.6475450397343825E-2</v>
      </c>
      <c r="R13" s="2">
        <v>0.15259234510421538</v>
      </c>
      <c r="S13" s="2">
        <v>0.30759120440973592</v>
      </c>
      <c r="T13" s="2">
        <v>0.16637024269047226</v>
      </c>
      <c r="U13" s="2">
        <v>0.42763539</v>
      </c>
      <c r="V13" s="2">
        <v>0.16601168699999999</v>
      </c>
      <c r="W13" s="2">
        <v>2.5759354490000002</v>
      </c>
      <c r="X13" s="2">
        <v>0.91556280657161826</v>
      </c>
      <c r="Y13" s="2">
        <v>0.80564190287159687</v>
      </c>
    </row>
    <row r="14" spans="1:25" x14ac:dyDescent="0.25">
      <c r="A14" t="s">
        <v>34</v>
      </c>
      <c r="B14" s="2">
        <v>-8.6902277299137604E-2</v>
      </c>
      <c r="C14" s="2">
        <v>-0.17781483674711376</v>
      </c>
      <c r="D14" s="2">
        <v>0.35029994101300516</v>
      </c>
      <c r="E14" s="2">
        <v>0.51804483258527001</v>
      </c>
      <c r="F14" s="2">
        <v>0.59871146348122239</v>
      </c>
      <c r="G14" s="2">
        <v>0.69454021899999996</v>
      </c>
      <c r="H14" s="2">
        <v>3.3556500000000003E-2</v>
      </c>
      <c r="I14" s="2">
        <v>0.59338173100000002</v>
      </c>
      <c r="J14" s="2">
        <v>4.861E-2</v>
      </c>
      <c r="K14" s="2">
        <v>1.170477929</v>
      </c>
      <c r="L14" s="2">
        <v>0.86676462952503386</v>
      </c>
      <c r="M14" s="2">
        <v>0.71296740927288504</v>
      </c>
      <c r="O14" t="s">
        <v>34</v>
      </c>
      <c r="P14" s="2">
        <v>-8.6902277299137604E-2</v>
      </c>
      <c r="Q14" s="2">
        <v>-0.17781483674711376</v>
      </c>
      <c r="R14" s="2">
        <v>0.35029994101300516</v>
      </c>
      <c r="S14" s="2">
        <v>0.51804483258527001</v>
      </c>
      <c r="T14" s="2">
        <v>0.59871146348122239</v>
      </c>
      <c r="U14" s="2">
        <v>0.69454021899999996</v>
      </c>
      <c r="V14" s="2">
        <v>0.59338173100000002</v>
      </c>
      <c r="W14" s="2">
        <v>1.170477929</v>
      </c>
      <c r="X14" s="2">
        <v>0.86676462952503386</v>
      </c>
      <c r="Y14" s="2">
        <v>0.71296740927288504</v>
      </c>
    </row>
    <row r="15" spans="1:25" x14ac:dyDescent="0.25">
      <c r="A15" t="s">
        <v>41</v>
      </c>
      <c r="B15" s="2">
        <v>-0.58374967878978201</v>
      </c>
      <c r="C15" s="2">
        <v>-0.81242632357128086</v>
      </c>
      <c r="D15" s="2">
        <v>1.6960869535617804</v>
      </c>
      <c r="E15" s="2">
        <v>2.8260283550177836</v>
      </c>
      <c r="F15" s="2">
        <v>1.3778519095807813</v>
      </c>
      <c r="G15" s="2">
        <v>3.354615951</v>
      </c>
      <c r="H15" s="2">
        <v>0.12950439999999999</v>
      </c>
      <c r="I15" s="2">
        <v>1.449086216</v>
      </c>
      <c r="J15" s="2">
        <v>4.0322999999999998E-2</v>
      </c>
      <c r="K15" s="2">
        <v>2.3149871380000002</v>
      </c>
      <c r="L15" s="2">
        <v>0.96971918417777303</v>
      </c>
      <c r="M15" s="2">
        <v>0.91271471806798676</v>
      </c>
      <c r="O15" t="s">
        <v>41</v>
      </c>
      <c r="P15" s="2">
        <v>-0.58374967878978201</v>
      </c>
      <c r="Q15" s="2">
        <v>-0.81242632357128086</v>
      </c>
      <c r="R15" s="2">
        <v>1.6960869535617804</v>
      </c>
      <c r="S15" s="2">
        <v>2.8260283550177836</v>
      </c>
      <c r="T15" s="2">
        <v>1.3778519095807813</v>
      </c>
      <c r="U15" s="2">
        <v>3.354615951</v>
      </c>
      <c r="V15" s="2">
        <v>1.449086216</v>
      </c>
      <c r="W15" s="2">
        <v>2.3149871380000002</v>
      </c>
      <c r="X15" s="2">
        <v>0.96971918417777303</v>
      </c>
      <c r="Y15" s="2">
        <v>0.91271471806798676</v>
      </c>
    </row>
    <row r="16" spans="1:25" x14ac:dyDescent="0.25">
      <c r="A16" t="s">
        <v>25</v>
      </c>
      <c r="B16" s="2">
        <v>-7.6580175946934878E-2</v>
      </c>
      <c r="C16" s="2">
        <v>-9.9107522456874875E-2</v>
      </c>
      <c r="D16" s="2">
        <v>0.24701632058769188</v>
      </c>
      <c r="E16" s="2">
        <v>0.49357941330617788</v>
      </c>
      <c r="F16" s="2">
        <v>0.66081127532605788</v>
      </c>
      <c r="G16" s="2">
        <v>0.58743538200000001</v>
      </c>
      <c r="H16" s="2">
        <v>8.4864599999999998E-2</v>
      </c>
      <c r="I16" s="2">
        <v>0.70961255099999998</v>
      </c>
      <c r="J16" s="2">
        <v>3.3495499999999997E-2</v>
      </c>
      <c r="K16" s="2">
        <v>0.82782552399999998</v>
      </c>
      <c r="L16" s="2">
        <v>0.93935334782235491</v>
      </c>
      <c r="M16" s="2">
        <v>0.8551808231456991</v>
      </c>
      <c r="O16" t="s">
        <v>25</v>
      </c>
      <c r="P16" s="2">
        <v>-7.6580175946934878E-2</v>
      </c>
      <c r="Q16" s="2">
        <v>-9.9107522456874875E-2</v>
      </c>
      <c r="R16" s="2">
        <v>0.24701632058769188</v>
      </c>
      <c r="S16" s="2">
        <v>0.49357941330617788</v>
      </c>
      <c r="T16" s="2">
        <v>0.66081127532605788</v>
      </c>
      <c r="U16" s="2">
        <v>0.58743538200000001</v>
      </c>
      <c r="V16" s="2">
        <v>0.70961255099999998</v>
      </c>
      <c r="W16" s="2">
        <v>0.82782552399999998</v>
      </c>
      <c r="X16" s="2">
        <v>0.93935334782235491</v>
      </c>
      <c r="Y16" s="2">
        <v>0.8551808231456991</v>
      </c>
    </row>
    <row r="17" spans="1:25" x14ac:dyDescent="0.25">
      <c r="A17" t="s">
        <v>23</v>
      </c>
      <c r="B17" s="2">
        <v>-2.2605351892864003</v>
      </c>
      <c r="C17" s="2">
        <v>-0.37857786552336598</v>
      </c>
      <c r="D17" s="2">
        <v>0.75361862776735011</v>
      </c>
      <c r="E17" s="2">
        <v>1.35996702980545</v>
      </c>
      <c r="F17" s="2">
        <v>1.2535465002793817</v>
      </c>
      <c r="G17" s="2">
        <v>-2.4074847209999999</v>
      </c>
      <c r="H17" s="2">
        <v>0.1837589</v>
      </c>
      <c r="I17" s="2">
        <v>1.2500093969999999</v>
      </c>
      <c r="J17" s="2">
        <v>0.17419299999999999</v>
      </c>
      <c r="K17" s="2">
        <v>-1.9259732979999999</v>
      </c>
      <c r="L17" s="2">
        <v>0.93264076050185407</v>
      </c>
      <c r="M17" s="2">
        <v>0.85851928897868091</v>
      </c>
      <c r="O17" t="s">
        <v>23</v>
      </c>
      <c r="P17" s="2">
        <v>-2.2605351892864003</v>
      </c>
      <c r="Q17" s="2">
        <v>-0.37857786552336598</v>
      </c>
      <c r="R17" s="2">
        <v>0.75361862776735011</v>
      </c>
      <c r="S17" s="2">
        <v>1.35996702980545</v>
      </c>
      <c r="T17" s="2">
        <v>1.2535465002793817</v>
      </c>
      <c r="U17" s="2">
        <v>-2.4074847209999999</v>
      </c>
      <c r="V17" s="2">
        <v>1.2500093969999999</v>
      </c>
      <c r="W17" s="2">
        <v>-1.9259732979999999</v>
      </c>
      <c r="X17" s="2">
        <v>0.93264076050185407</v>
      </c>
      <c r="Y17" s="2">
        <v>0.85851928897868091</v>
      </c>
    </row>
    <row r="18" spans="1:25" x14ac:dyDescent="0.25">
      <c r="A18" t="s">
        <v>46</v>
      </c>
      <c r="B18" s="2">
        <v>-9.9374023549946233E-2</v>
      </c>
      <c r="C18" s="2">
        <v>-0.29981516449912676</v>
      </c>
      <c r="D18" s="2">
        <v>0.58760896748599722</v>
      </c>
      <c r="E18" s="2">
        <v>0.98383149961389516</v>
      </c>
      <c r="F18" s="2">
        <v>0.80644432851225634</v>
      </c>
      <c r="G18" s="2">
        <v>1.3726924199999999</v>
      </c>
      <c r="H18" s="2">
        <v>0.72248999999999997</v>
      </c>
      <c r="I18" s="2">
        <v>0.79442296700000004</v>
      </c>
      <c r="J18" s="2">
        <v>0.1116408</v>
      </c>
      <c r="K18" s="2">
        <v>1.727911298</v>
      </c>
      <c r="L18" s="2">
        <v>0.90821301342497984</v>
      </c>
      <c r="M18" s="2">
        <v>0.81504559674002885</v>
      </c>
      <c r="O18" t="s">
        <v>46</v>
      </c>
      <c r="P18" s="2">
        <v>-9.9374023549946233E-2</v>
      </c>
      <c r="Q18" s="2">
        <v>-0.29981516449912676</v>
      </c>
      <c r="R18" s="2">
        <v>0.58760896748599722</v>
      </c>
      <c r="S18" s="2">
        <v>0.98383149961389516</v>
      </c>
      <c r="T18" s="2">
        <v>0.80644432851225634</v>
      </c>
      <c r="U18" s="2">
        <v>1.3726924199999999</v>
      </c>
      <c r="V18" s="2">
        <v>0.79442296700000004</v>
      </c>
      <c r="W18" s="2">
        <v>1.727911298</v>
      </c>
      <c r="X18" s="2">
        <v>0.90821301342497984</v>
      </c>
      <c r="Y18" s="2">
        <v>0.81504559674002885</v>
      </c>
    </row>
    <row r="19" spans="1:25" x14ac:dyDescent="0.25">
      <c r="A19" t="s">
        <v>30</v>
      </c>
      <c r="B19" s="2">
        <v>-2.6237171965872642E-2</v>
      </c>
      <c r="C19" s="2">
        <v>-3.8423633421719228E-2</v>
      </c>
      <c r="D19" s="2">
        <v>9.3916328109696925E-2</v>
      </c>
      <c r="E19" s="2">
        <v>0.17341707782204835</v>
      </c>
      <c r="F19" s="2">
        <v>1.0116845747337415</v>
      </c>
      <c r="G19" s="2">
        <v>0.21485906199999999</v>
      </c>
      <c r="H19" s="2">
        <v>9.9539199999999994E-2</v>
      </c>
      <c r="I19" s="2">
        <v>1.028753636</v>
      </c>
      <c r="J19" s="2">
        <v>5.61901E-2</v>
      </c>
      <c r="K19" s="2">
        <v>0.208853756</v>
      </c>
      <c r="L19" s="2">
        <v>0.97267565905706466</v>
      </c>
      <c r="M19" s="2">
        <v>0.90708601062355088</v>
      </c>
      <c r="O19" t="s">
        <v>30</v>
      </c>
      <c r="P19" s="2">
        <v>-2.6237171965872642E-2</v>
      </c>
      <c r="Q19" s="2">
        <v>-3.8423633421719228E-2</v>
      </c>
      <c r="R19" s="2">
        <v>9.3916328109696925E-2</v>
      </c>
      <c r="S19" s="2">
        <v>0.17341707782204835</v>
      </c>
      <c r="T19" s="2">
        <v>1.0116845747337415</v>
      </c>
      <c r="U19" s="2">
        <v>0.21485906199999999</v>
      </c>
      <c r="V19" s="2">
        <v>1.028753636</v>
      </c>
      <c r="W19" s="2">
        <v>0.208853756</v>
      </c>
      <c r="X19" s="2">
        <v>0.97267565905706466</v>
      </c>
      <c r="Y19" s="2">
        <v>0.90708601062355088</v>
      </c>
    </row>
    <row r="20" spans="1:25" x14ac:dyDescent="0.25">
      <c r="A20" t="s">
        <v>36</v>
      </c>
      <c r="B20" s="2">
        <v>-0.3356262428868112</v>
      </c>
      <c r="C20" s="2">
        <v>-5.5137575033821551E-2</v>
      </c>
      <c r="D20" s="2">
        <v>0.11636689519410034</v>
      </c>
      <c r="E20" s="2">
        <v>0.22912635357952199</v>
      </c>
      <c r="F20" s="2">
        <v>0.52183124687354276</v>
      </c>
      <c r="G20" s="2">
        <v>-0.32575923699999998</v>
      </c>
      <c r="H20" s="2">
        <v>0.239789</v>
      </c>
      <c r="I20" s="2">
        <v>0.52792299200000004</v>
      </c>
      <c r="J20" s="2">
        <v>7.6736899999999997E-2</v>
      </c>
      <c r="K20" s="2">
        <v>-0.617058251</v>
      </c>
      <c r="L20" s="2">
        <v>0.95168047605678607</v>
      </c>
      <c r="M20" s="2">
        <v>0.86817646950446403</v>
      </c>
      <c r="O20" t="s">
        <v>36</v>
      </c>
      <c r="P20" s="2">
        <v>-0.3356262428868112</v>
      </c>
      <c r="Q20" s="2">
        <v>-5.5137575033821551E-2</v>
      </c>
      <c r="R20" s="2">
        <v>0.11636689519410034</v>
      </c>
      <c r="S20" s="2">
        <v>0.22912635357952199</v>
      </c>
      <c r="T20" s="2">
        <v>0.52183124687354276</v>
      </c>
      <c r="U20" s="2">
        <v>-0.32575923699999998</v>
      </c>
      <c r="V20" s="2">
        <v>0.52792299200000004</v>
      </c>
      <c r="W20" s="2">
        <v>-0.617058251</v>
      </c>
      <c r="X20" s="2">
        <v>0.95168047605678607</v>
      </c>
      <c r="Y20" s="2">
        <v>0.86817646950446403</v>
      </c>
    </row>
    <row r="21" spans="1:25" x14ac:dyDescent="0.25">
      <c r="A21" t="s">
        <v>35</v>
      </c>
      <c r="B21" s="2">
        <v>-0.100393685072065</v>
      </c>
      <c r="C21" s="2">
        <v>-1.2344059951151731E-2</v>
      </c>
      <c r="D21" s="2">
        <v>4.1934217922821086E-2</v>
      </c>
      <c r="E21" s="2">
        <v>6.6256119221308932E-2</v>
      </c>
      <c r="F21" s="2">
        <v>1.6732131029794823</v>
      </c>
      <c r="G21" s="2">
        <v>-9.2597032999999995E-2</v>
      </c>
      <c r="H21" s="2">
        <v>7.65681E-2</v>
      </c>
      <c r="I21" s="2">
        <v>1.6904592009999999</v>
      </c>
      <c r="J21" s="2">
        <v>5.3425599999999997E-2</v>
      </c>
      <c r="K21" s="2">
        <v>-5.477626E-2</v>
      </c>
      <c r="L21" s="2">
        <v>0.93016832999115184</v>
      </c>
      <c r="M21" s="2">
        <v>0.8233434224148648</v>
      </c>
      <c r="O21" t="s">
        <v>35</v>
      </c>
      <c r="P21" s="2">
        <v>-0.100393685072065</v>
      </c>
      <c r="Q21" s="2">
        <v>-1.2344059951151731E-2</v>
      </c>
      <c r="R21" s="2">
        <v>4.1934217922821086E-2</v>
      </c>
      <c r="S21" s="2">
        <v>6.6256119221308932E-2</v>
      </c>
      <c r="T21" s="2">
        <v>1.6732131029794823</v>
      </c>
      <c r="U21" s="2">
        <v>-9.2597032999999995E-2</v>
      </c>
      <c r="V21" s="2">
        <v>1.6904592009999999</v>
      </c>
      <c r="W21" s="2">
        <v>-5.477626E-2</v>
      </c>
      <c r="X21" s="2">
        <v>0.93016832999115184</v>
      </c>
      <c r="Y21" s="2">
        <v>0.8233434224148648</v>
      </c>
    </row>
    <row r="22" spans="1:25" x14ac:dyDescent="0.25">
      <c r="A22" t="s">
        <v>37</v>
      </c>
      <c r="B22" s="2">
        <v>-0.13050084079949237</v>
      </c>
      <c r="C22" s="2">
        <v>-0.20667110632301572</v>
      </c>
      <c r="D22" s="2">
        <v>0.45261368189529438</v>
      </c>
      <c r="E22" s="2">
        <v>0.94454135670369033</v>
      </c>
      <c r="F22" s="2">
        <v>0.56035947475073711</v>
      </c>
      <c r="G22" s="2">
        <v>1.136153357</v>
      </c>
      <c r="H22" s="2">
        <v>2.75718E-2</v>
      </c>
      <c r="I22" s="2">
        <v>0.59963094400000005</v>
      </c>
      <c r="J22" s="2">
        <v>8.6395799999999995E-2</v>
      </c>
      <c r="K22" s="2">
        <v>1.894754381</v>
      </c>
      <c r="L22" s="2">
        <v>0.93736446223925174</v>
      </c>
      <c r="M22" s="2">
        <v>0.85322709546055209</v>
      </c>
      <c r="O22" t="s">
        <v>37</v>
      </c>
      <c r="P22" s="2">
        <v>-0.13050084079949237</v>
      </c>
      <c r="Q22" s="2">
        <v>-0.20667110632301572</v>
      </c>
      <c r="R22" s="2">
        <v>0.45261368189529438</v>
      </c>
      <c r="S22" s="2">
        <v>0.94454135670369033</v>
      </c>
      <c r="T22" s="2">
        <v>0.56035947475073711</v>
      </c>
      <c r="U22" s="2">
        <v>1.136153357</v>
      </c>
      <c r="V22" s="2">
        <v>0.59963094400000005</v>
      </c>
      <c r="W22" s="2">
        <v>1.894754381</v>
      </c>
      <c r="X22" s="2">
        <v>0.93736446223925174</v>
      </c>
      <c r="Y22" s="2">
        <v>0.85322709546055209</v>
      </c>
    </row>
    <row r="23" spans="1:25" x14ac:dyDescent="0.25">
      <c r="A23" t="s">
        <v>32</v>
      </c>
      <c r="B23" s="2">
        <v>-8.1805541517895458E-2</v>
      </c>
      <c r="C23" s="2">
        <v>-0.13458299104209828</v>
      </c>
      <c r="D23" s="2">
        <v>0.26529751274578517</v>
      </c>
      <c r="E23" s="2">
        <v>0.47487524029000577</v>
      </c>
      <c r="F23" s="2">
        <v>0.28544195733841138</v>
      </c>
      <c r="G23" s="2">
        <v>0.57656167000000003</v>
      </c>
      <c r="H23" s="2">
        <v>2.6554299999999999E-2</v>
      </c>
      <c r="I23" s="2">
        <v>0.28157348799999998</v>
      </c>
      <c r="J23" s="2">
        <v>6.9377499999999995E-2</v>
      </c>
      <c r="K23" s="2">
        <v>2.0476418920000001</v>
      </c>
      <c r="L23" s="2">
        <v>0.84954358105473482</v>
      </c>
      <c r="M23" s="2">
        <v>0.70376621783700999</v>
      </c>
      <c r="O23" t="s">
        <v>32</v>
      </c>
      <c r="P23" s="2">
        <v>-8.1805541517895458E-2</v>
      </c>
      <c r="Q23" s="2">
        <v>-0.13458299104209828</v>
      </c>
      <c r="R23" s="2">
        <v>0.26529751274578517</v>
      </c>
      <c r="S23" s="2">
        <v>0.47487524029000577</v>
      </c>
      <c r="T23" s="2">
        <v>0.28544195733841138</v>
      </c>
      <c r="U23" s="2">
        <v>0.57656167000000003</v>
      </c>
      <c r="V23" s="2">
        <v>0.28157348799999998</v>
      </c>
      <c r="W23" s="2">
        <v>2.0476418920000001</v>
      </c>
      <c r="X23" s="2">
        <v>0.84954358105473482</v>
      </c>
      <c r="Y23" s="2">
        <v>0.70376621783700999</v>
      </c>
    </row>
    <row r="24" spans="1:25" x14ac:dyDescent="0.25">
      <c r="A24" t="s">
        <v>21</v>
      </c>
      <c r="B24" s="2">
        <v>-8.335207723248253E-2</v>
      </c>
      <c r="C24" s="2">
        <v>-0.16484523056598308</v>
      </c>
      <c r="D24" s="2">
        <v>0.36630015291492474</v>
      </c>
      <c r="E24" s="2">
        <v>0.54518230455004035</v>
      </c>
      <c r="F24" s="2">
        <v>0.6281531552170414</v>
      </c>
      <c r="G24" s="2">
        <v>0.74477830300000003</v>
      </c>
      <c r="H24" s="2">
        <v>0.13867389999999999</v>
      </c>
      <c r="I24" s="2">
        <v>0.66476284699999999</v>
      </c>
      <c r="J24" s="2">
        <v>5.6664899999999997E-2</v>
      </c>
      <c r="K24" s="2">
        <v>1.120366918</v>
      </c>
      <c r="L24" s="2">
        <v>0.85017188016637191</v>
      </c>
      <c r="M24" s="2">
        <v>0.69034388702231875</v>
      </c>
      <c r="O24" t="s">
        <v>21</v>
      </c>
      <c r="P24" s="2">
        <v>-8.335207723248253E-2</v>
      </c>
      <c r="Q24" s="2">
        <v>-0.16484523056598308</v>
      </c>
      <c r="R24" s="2">
        <v>0.36630015291492474</v>
      </c>
      <c r="S24" s="2">
        <v>0.54518230455004035</v>
      </c>
      <c r="T24" s="2">
        <v>0.6281531552170414</v>
      </c>
      <c r="U24" s="2">
        <v>0.74477830300000003</v>
      </c>
      <c r="V24" s="2">
        <v>0.66476284699999999</v>
      </c>
      <c r="W24" s="2">
        <v>1.120366918</v>
      </c>
      <c r="X24" s="2">
        <v>0.85017188016637191</v>
      </c>
      <c r="Y24" s="2">
        <v>0.69034388702231875</v>
      </c>
    </row>
    <row r="25" spans="1:25" x14ac:dyDescent="0.25">
      <c r="A25" t="s">
        <v>40</v>
      </c>
      <c r="B25" s="2">
        <v>-0.14486353349756498</v>
      </c>
      <c r="C25" s="2">
        <v>-0.26848057342395482</v>
      </c>
      <c r="D25" s="2">
        <v>0.61873676406365474</v>
      </c>
      <c r="E25" s="2">
        <v>1.3976067129314753</v>
      </c>
      <c r="F25" s="2">
        <v>1.4692042887842549</v>
      </c>
      <c r="G25" s="2">
        <v>1.7266164100000001</v>
      </c>
      <c r="H25" s="2">
        <v>7.6959299999999994E-2</v>
      </c>
      <c r="I25" s="2">
        <v>1.550979906</v>
      </c>
      <c r="J25" s="2">
        <v>6.9801000000000002E-2</v>
      </c>
      <c r="K25" s="2">
        <v>1.1132422820000001</v>
      </c>
      <c r="L25" s="2">
        <v>0.93202098493963581</v>
      </c>
      <c r="M25" s="2">
        <v>0.83061254526539063</v>
      </c>
      <c r="O25" t="s">
        <v>40</v>
      </c>
      <c r="P25" s="2">
        <v>-0.14486353349756498</v>
      </c>
      <c r="Q25" s="2">
        <v>-0.26848057342395482</v>
      </c>
      <c r="R25" s="2">
        <v>0.61873676406365474</v>
      </c>
      <c r="S25" s="2">
        <v>1.3976067129314753</v>
      </c>
      <c r="T25" s="2">
        <v>1.4692042887842549</v>
      </c>
      <c r="U25" s="2">
        <v>1.7266164100000001</v>
      </c>
      <c r="V25" s="2">
        <v>1.550979906</v>
      </c>
      <c r="W25" s="2">
        <v>1.1132422820000001</v>
      </c>
      <c r="X25" s="2">
        <v>0.93202098493963581</v>
      </c>
      <c r="Y25" s="2">
        <v>0.83061254526539063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adjusted ozone regime(ver202503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Haitong</dc:creator>
  <cp:lastModifiedBy>Sun Zhe</cp:lastModifiedBy>
  <dcterms:created xsi:type="dcterms:W3CDTF">2025-03-26T06:29:46Z</dcterms:created>
  <dcterms:modified xsi:type="dcterms:W3CDTF">2025-03-26T11:55:36Z</dcterms:modified>
</cp:coreProperties>
</file>